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651F8E89-C647-49D3-8566-649CB6D06B1A}" xr6:coauthVersionLast="47" xr6:coauthVersionMax="47" xr10:uidLastSave="{00000000-0000-0000-0000-000000000000}"/>
  <bookViews>
    <workbookView xWindow="-120" yWindow="-120" windowWidth="20730" windowHeight="11160" activeTab="2" xr2:uid="{26D4546B-D2A1-4444-8EAF-A6228F96F0C1}"/>
  </bookViews>
  <sheets>
    <sheet name="Pivots" sheetId="6" r:id="rId1"/>
    <sheet name="Data" sheetId="2" r:id="rId2"/>
    <sheet name="Customer Centre Report" sheetId="5" r:id="rId3"/>
    <sheet name="Assets" sheetId="4" r:id="rId4"/>
  </sheets>
  <definedNames>
    <definedName name="_xlnm._FilterDatabase" localSheetId="1"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4" r:id="rId9"/>
    <pivotCache cacheId="266" r:id="rId10"/>
    <pivotCache cacheId="269" r:id="rId11"/>
    <pivotCache cacheId="272" r:id="rId12"/>
    <pivotCache cacheId="275" r:id="rId13"/>
    <pivotCache cacheId="278" r:id="rId14"/>
    <pivotCache cacheId="281" r:id="rId15"/>
  </pivotCaches>
  <extLst>
    <ext xmlns:x14="http://schemas.microsoft.com/office/spreadsheetml/2009/9/main" uri="{876F7934-8845-4945-9796-88D515C7AA90}">
      <x14:pivotCaches>
        <pivotCache cacheId="11"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 i="6" l="1"/>
  <c r="P21" i="5" a="1"/>
  <c r="P21" i="5" s="1"/>
  <c r="O22" i="5" a="1"/>
  <c r="O22" i="5" s="1"/>
  <c r="H41" i="6"/>
  <c r="E43" i="6" a="1"/>
  <c r="E43"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s="1"/>
  <c r="K6" i="2" a="1"/>
  <c r="K6" i="2" s="1"/>
  <c r="K7" i="2" a="1"/>
  <c r="K7" i="2" s="1"/>
  <c r="K8" i="2" a="1"/>
  <c r="K8" i="2" s="1"/>
  <c r="K9" i="2" a="1"/>
  <c r="K9" i="2" s="1"/>
  <c r="K10" i="2" a="1"/>
  <c r="K10" i="2" s="1"/>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s="1"/>
  <c r="K30" i="2" a="1"/>
  <c r="K30" i="2" s="1"/>
  <c r="K31" i="2" a="1"/>
  <c r="K31" i="2" s="1"/>
  <c r="K32" i="2" a="1"/>
  <c r="K32" i="2" s="1"/>
  <c r="K33" i="2" a="1"/>
  <c r="K33" i="2" s="1"/>
  <c r="K34" i="2" a="1"/>
  <c r="K34" i="2" s="1"/>
  <c r="K35" i="2" a="1"/>
  <c r="K35" i="2" s="1"/>
  <c r="K36" i="2" a="1"/>
  <c r="K36" i="2" s="1"/>
  <c r="K37" i="2" a="1"/>
  <c r="K37" i="2" s="1"/>
  <c r="K38" i="2" a="1"/>
  <c r="K38" i="2" s="1"/>
  <c r="K39" i="2" a="1"/>
  <c r="K39" i="2" s="1"/>
  <c r="K40" i="2" a="1"/>
  <c r="K40" i="2" s="1"/>
  <c r="K41" i="2"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s="1"/>
  <c r="K66" i="2" a="1"/>
  <c r="K66" i="2" s="1"/>
  <c r="K67" i="2" a="1"/>
  <c r="K67" i="2"/>
  <c r="K68" i="2" a="1"/>
  <c r="K68" i="2" s="1"/>
  <c r="K69" i="2" a="1"/>
  <c r="K69" i="2" s="1"/>
  <c r="K70" i="2" a="1"/>
  <c r="K70" i="2" s="1"/>
  <c r="K71" i="2" a="1"/>
  <c r="K71" i="2" s="1"/>
  <c r="K72" i="2" a="1"/>
  <c r="K72" i="2" s="1"/>
  <c r="K73" i="2" a="1"/>
  <c r="K73" i="2" s="1"/>
  <c r="K74" i="2" a="1"/>
  <c r="K74" i="2"/>
  <c r="K75" i="2" a="1"/>
  <c r="K75" i="2" s="1"/>
  <c r="K76" i="2" a="1"/>
  <c r="K76" i="2" s="1"/>
  <c r="K77" i="2" a="1"/>
  <c r="K77" i="2" s="1"/>
  <c r="K78" i="2" a="1"/>
  <c r="K78" i="2" s="1"/>
  <c r="K79" i="2" a="1"/>
  <c r="K79" i="2" s="1"/>
  <c r="K80" i="2" a="1"/>
  <c r="K80" i="2" s="1"/>
  <c r="K81" i="2" a="1"/>
  <c r="K81" i="2" s="1"/>
  <c r="K82" i="2" a="1"/>
  <c r="K82" i="2" s="1"/>
  <c r="K83" i="2" a="1"/>
  <c r="K83" i="2" s="1"/>
  <c r="K84" i="2" a="1"/>
  <c r="K84" i="2" s="1"/>
  <c r="K85" i="2" a="1"/>
  <c r="K85" i="2" s="1"/>
  <c r="K86" i="2" a="1"/>
  <c r="K86" i="2" s="1"/>
  <c r="K87" i="2" a="1"/>
  <c r="K87" i="2" s="1"/>
  <c r="K88" i="2" a="1"/>
  <c r="K88" i="2" s="1"/>
  <c r="K89" i="2" a="1"/>
  <c r="K89" i="2" s="1"/>
  <c r="K90" i="2" a="1"/>
  <c r="K90" i="2" s="1"/>
  <c r="K91" i="2" a="1"/>
  <c r="K91" i="2" s="1"/>
  <c r="K92" i="2" a="1"/>
  <c r="K92" i="2" s="1"/>
  <c r="K93" i="2" a="1"/>
  <c r="K93" i="2" s="1"/>
  <c r="K94" i="2" a="1"/>
  <c r="K94" i="2" s="1"/>
  <c r="K95" i="2" a="1"/>
  <c r="K95" i="2"/>
  <c r="K96" i="2" a="1"/>
  <c r="K96" i="2" s="1"/>
  <c r="K97" i="2" a="1"/>
  <c r="K97" i="2" s="1"/>
  <c r="K98" i="2" a="1"/>
  <c r="K98" i="2" s="1"/>
  <c r="K99" i="2" a="1"/>
  <c r="K99" i="2" s="1"/>
  <c r="K100" i="2" a="1"/>
  <c r="K100" i="2" s="1"/>
  <c r="K101" i="2" a="1"/>
  <c r="K101" i="2" s="1"/>
  <c r="K102" i="2" a="1"/>
  <c r="K102" i="2" s="1"/>
  <c r="K103" i="2" a="1"/>
  <c r="K103" i="2" s="1"/>
  <c r="K104" i="2" a="1"/>
  <c r="K104" i="2" s="1"/>
  <c r="K105" i="2" a="1"/>
  <c r="K105" i="2" s="1"/>
  <c r="K106" i="2" a="1"/>
  <c r="K106" i="2" s="1"/>
  <c r="K107" i="2" a="1"/>
  <c r="K107" i="2" s="1"/>
  <c r="K108" i="2" a="1"/>
  <c r="K108" i="2" s="1"/>
  <c r="K109" i="2" a="1"/>
  <c r="K109" i="2" s="1"/>
  <c r="K110" i="2" a="1"/>
  <c r="K110" i="2" s="1"/>
  <c r="K111" i="2" a="1"/>
  <c r="K111" i="2" s="1"/>
  <c r="K112" i="2" a="1"/>
  <c r="K112" i="2" s="1"/>
  <c r="K113" i="2" a="1"/>
  <c r="K113" i="2" s="1"/>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s="1"/>
  <c r="K125" i="2" a="1"/>
  <c r="K125" i="2" s="1"/>
  <c r="K126" i="2" a="1"/>
  <c r="K126" i="2" s="1"/>
  <c r="K127" i="2" a="1"/>
  <c r="K127" i="2" s="1"/>
  <c r="K128" i="2" a="1"/>
  <c r="K128" i="2" s="1"/>
  <c r="K129" i="2" a="1"/>
  <c r="K129" i="2" s="1"/>
  <c r="K130" i="2" a="1"/>
  <c r="K130" i="2" s="1"/>
  <c r="K131" i="2" a="1"/>
  <c r="K131" i="2" s="1"/>
  <c r="K132" i="2" a="1"/>
  <c r="K132" i="2" s="1"/>
  <c r="K133" i="2" a="1"/>
  <c r="K133" i="2" s="1"/>
  <c r="K134" i="2" a="1"/>
  <c r="K134" i="2" s="1"/>
  <c r="K135" i="2" a="1"/>
  <c r="K135" i="2" s="1"/>
  <c r="K136" i="2" a="1"/>
  <c r="K136" i="2" s="1"/>
  <c r="K137" i="2" a="1"/>
  <c r="K137" i="2" s="1"/>
  <c r="K138" i="2" a="1"/>
  <c r="K138" i="2" s="1"/>
  <c r="K139" i="2" a="1"/>
  <c r="K139" i="2" s="1"/>
  <c r="K140" i="2" a="1"/>
  <c r="K140" i="2" s="1"/>
  <c r="K141" i="2" a="1"/>
  <c r="K141" i="2" s="1"/>
  <c r="K142" i="2" a="1"/>
  <c r="K142" i="2" s="1"/>
  <c r="K143" i="2" a="1"/>
  <c r="K143" i="2" s="1"/>
  <c r="K144" i="2" a="1"/>
  <c r="K144" i="2" s="1"/>
  <c r="K145" i="2" a="1"/>
  <c r="K145" i="2" s="1"/>
  <c r="K146" i="2" a="1"/>
  <c r="K146" i="2" s="1"/>
  <c r="K147" i="2" a="1"/>
  <c r="K147" i="2" s="1"/>
  <c r="K148" i="2" a="1"/>
  <c r="K148" i="2" s="1"/>
  <c r="K149" i="2" a="1"/>
  <c r="K149" i="2" s="1"/>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s="1"/>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s="1"/>
  <c r="K183" i="2" a="1"/>
  <c r="K183" i="2" s="1"/>
  <c r="K184" i="2" a="1"/>
  <c r="K184" i="2" s="1"/>
  <c r="K185" i="2" a="1"/>
  <c r="K185" i="2" s="1"/>
  <c r="K186" i="2" a="1"/>
  <c r="K186" i="2" s="1"/>
  <c r="K187" i="2" a="1"/>
  <c r="K187" i="2" s="1"/>
  <c r="K188" i="2" a="1"/>
  <c r="K188" i="2" s="1"/>
  <c r="K189" i="2" a="1"/>
  <c r="K189" i="2" s="1"/>
  <c r="K190" i="2" a="1"/>
  <c r="K190" i="2" s="1"/>
  <c r="K191" i="2" a="1"/>
  <c r="K191" i="2" s="1"/>
  <c r="K192" i="2" a="1"/>
  <c r="K192" i="2" s="1"/>
  <c r="K193" i="2" a="1"/>
  <c r="K193" i="2" s="1"/>
  <c r="K194" i="2" a="1"/>
  <c r="K194" i="2" s="1"/>
  <c r="K195" i="2" a="1"/>
  <c r="K195" i="2" s="1"/>
  <c r="K196" i="2" a="1"/>
  <c r="K196" i="2" s="1"/>
  <c r="K197" i="2" a="1"/>
  <c r="K197" i="2" s="1"/>
  <c r="K198" i="2" a="1"/>
  <c r="K198" i="2" s="1"/>
  <c r="K199" i="2" a="1"/>
  <c r="K199" i="2" s="1"/>
  <c r="K200" i="2" a="1"/>
  <c r="K200" i="2" s="1"/>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s="1"/>
  <c r="K215" i="2" a="1"/>
  <c r="K215" i="2" s="1"/>
  <c r="K216" i="2" a="1"/>
  <c r="K216" i="2" s="1"/>
  <c r="K217" i="2" a="1"/>
  <c r="K217" i="2" s="1"/>
  <c r="K218" i="2" a="1"/>
  <c r="K218" i="2" s="1"/>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s="1"/>
  <c r="K493" i="2" a="1"/>
  <c r="K493" i="2" s="1"/>
  <c r="K494" i="2" a="1"/>
  <c r="K494" i="2" s="1"/>
  <c r="K495" i="2" a="1"/>
  <c r="K495" i="2" s="1"/>
  <c r="K496" i="2" a="1"/>
  <c r="K496" i="2"/>
  <c r="K497" i="2" a="1"/>
  <c r="K497" i="2" s="1"/>
  <c r="K498" i="2" a="1"/>
  <c r="K498" i="2" s="1"/>
  <c r="K499" i="2" a="1"/>
  <c r="K499" i="2" s="1"/>
  <c r="K500" i="2" a="1"/>
  <c r="K500" i="2" s="1"/>
  <c r="K501" i="2" a="1"/>
  <c r="K501" i="2" s="1"/>
  <c r="K502" i="2" a="1"/>
  <c r="K502" i="2" s="1"/>
  <c r="K503" i="2" a="1"/>
  <c r="K503" i="2" s="1"/>
  <c r="K504" i="2" a="1"/>
  <c r="K504" i="2" s="1"/>
  <c r="K505" i="2" a="1"/>
  <c r="K505" i="2" s="1"/>
  <c r="K506" i="2" a="1"/>
  <c r="K506" i="2" s="1"/>
  <c r="K507" i="2" a="1"/>
  <c r="K507" i="2" s="1"/>
  <c r="K508" i="2" a="1"/>
  <c r="K508" i="2" s="1"/>
  <c r="K509" i="2" a="1"/>
  <c r="K509" i="2" s="1"/>
  <c r="K510" i="2" a="1"/>
  <c r="K510" i="2" s="1"/>
  <c r="K511" i="2" a="1"/>
  <c r="K511" i="2" s="1"/>
  <c r="K512" i="2" a="1"/>
  <c r="K512" i="2" s="1"/>
  <c r="K513" i="2" a="1"/>
  <c r="K513" i="2" s="1"/>
  <c r="K514" i="2" a="1"/>
  <c r="K514" i="2" s="1"/>
  <c r="K515" i="2" a="1"/>
  <c r="K515" i="2" s="1"/>
  <c r="K516" i="2" a="1"/>
  <c r="K516" i="2" s="1"/>
  <c r="K517" i="2" a="1"/>
  <c r="K517" i="2"/>
  <c r="K518" i="2" a="1"/>
  <c r="K518" i="2" s="1"/>
  <c r="K519" i="2" a="1"/>
  <c r="K519" i="2" s="1"/>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s="1"/>
  <c r="K545" i="2" a="1"/>
  <c r="K545" i="2" s="1"/>
  <c r="K546" i="2" a="1"/>
  <c r="K546" i="2" s="1"/>
  <c r="K547" i="2" a="1"/>
  <c r="K547" i="2" s="1"/>
  <c r="K548" i="2" a="1"/>
  <c r="K548" i="2" s="1"/>
  <c r="K549" i="2" a="1"/>
  <c r="K549" i="2" s="1"/>
  <c r="K550" i="2" a="1"/>
  <c r="K550" i="2" s="1"/>
  <c r="K551" i="2" a="1"/>
  <c r="K551" i="2" s="1"/>
  <c r="K552" i="2" a="1"/>
  <c r="K552" i="2" s="1"/>
  <c r="K553" i="2" a="1"/>
  <c r="K553" i="2" s="1"/>
  <c r="K554" i="2" a="1"/>
  <c r="K554" i="2" s="1"/>
  <c r="K555" i="2" a="1"/>
  <c r="K555" i="2" s="1"/>
  <c r="K556" i="2" a="1"/>
  <c r="K556" i="2" s="1"/>
  <c r="K557" i="2" a="1"/>
  <c r="K557" i="2" s="1"/>
  <c r="K558" i="2" a="1"/>
  <c r="K558" i="2" s="1"/>
  <c r="K559" i="2" a="1"/>
  <c r="K559" i="2" s="1"/>
  <c r="K560" i="2" a="1"/>
  <c r="K560" i="2" s="1"/>
  <c r="K561" i="2" a="1"/>
  <c r="K561" i="2" s="1"/>
  <c r="K562" i="2" a="1"/>
  <c r="K562" i="2" s="1"/>
  <c r="K563" i="2" a="1"/>
  <c r="K563" i="2" s="1"/>
  <c r="K564" i="2" a="1"/>
  <c r="K564" i="2" s="1"/>
  <c r="K565" i="2" a="1"/>
  <c r="K565" i="2" s="1"/>
  <c r="K566" i="2" a="1"/>
  <c r="K566" i="2" s="1"/>
  <c r="K567" i="2" a="1"/>
  <c r="K567" i="2" s="1"/>
  <c r="K568" i="2" a="1"/>
  <c r="K568" i="2" s="1"/>
  <c r="K569" i="2" a="1"/>
  <c r="K569" i="2" s="1"/>
  <c r="K570" i="2" a="1"/>
  <c r="K570" i="2" s="1"/>
  <c r="K571" i="2" a="1"/>
  <c r="K571" i="2"/>
  <c r="K572" i="2" a="1"/>
  <c r="K572" i="2" s="1"/>
  <c r="K573" i="2" a="1"/>
  <c r="K573" i="2" s="1"/>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s="1"/>
  <c r="K593" i="2" a="1"/>
  <c r="K593" i="2" s="1"/>
  <c r="K594" i="2" a="1"/>
  <c r="K594" i="2" s="1"/>
  <c r="K595" i="2" a="1"/>
  <c r="K595" i="2" s="1"/>
  <c r="K596" i="2" a="1"/>
  <c r="K596" i="2" s="1"/>
  <c r="K597" i="2" a="1"/>
  <c r="K597" i="2" s="1"/>
  <c r="K598" i="2" a="1"/>
  <c r="K598" i="2" s="1"/>
  <c r="K599" i="2" a="1"/>
  <c r="K599" i="2" s="1"/>
  <c r="K600" i="2" a="1"/>
  <c r="K600" i="2" s="1"/>
  <c r="K601" i="2" a="1"/>
  <c r="K601" i="2" s="1"/>
  <c r="K602" i="2" a="1"/>
  <c r="K602" i="2" s="1"/>
  <c r="K603" i="2" a="1"/>
  <c r="K603" i="2" s="1"/>
  <c r="K604" i="2" a="1"/>
  <c r="K604" i="2" s="1"/>
  <c r="K605" i="2" a="1"/>
  <c r="K605" i="2" s="1"/>
  <c r="K606" i="2" a="1"/>
  <c r="K606" i="2" s="1"/>
  <c r="K607" i="2" a="1"/>
  <c r="K607" i="2" s="1"/>
  <c r="K608" i="2" a="1"/>
  <c r="K608" i="2" s="1"/>
  <c r="K609" i="2" a="1"/>
  <c r="K609" i="2" s="1"/>
  <c r="K610" i="2" a="1"/>
  <c r="K610" i="2"/>
  <c r="K611" i="2" a="1"/>
  <c r="K611" i="2" s="1"/>
  <c r="K612" i="2" a="1"/>
  <c r="K612" i="2" s="1"/>
  <c r="K613" i="2" a="1"/>
  <c r="K613" i="2" s="1"/>
  <c r="K614" i="2" a="1"/>
  <c r="K614" i="2" s="1"/>
  <c r="K615" i="2" a="1"/>
  <c r="K615" i="2" s="1"/>
  <c r="K616" i="2" a="1"/>
  <c r="K616" i="2" s="1"/>
  <c r="K617" i="2" a="1"/>
  <c r="K617" i="2" s="1"/>
  <c r="K618" i="2" a="1"/>
  <c r="K618" i="2" s="1"/>
  <c r="K619" i="2" a="1"/>
  <c r="K619" i="2" s="1"/>
  <c r="K620" i="2" a="1"/>
  <c r="K620" i="2" s="1"/>
  <c r="K621" i="2" a="1"/>
  <c r="K621" i="2"/>
  <c r="K622" i="2" a="1"/>
  <c r="K622" i="2" s="1"/>
  <c r="K623" i="2" a="1"/>
  <c r="K623" i="2" s="1"/>
  <c r="K624" i="2" a="1"/>
  <c r="K624" i="2" s="1"/>
  <c r="K625" i="2" a="1"/>
  <c r="K625" i="2" s="1"/>
  <c r="K626" i="2" a="1"/>
  <c r="K626" i="2" s="1"/>
  <c r="K627" i="2" a="1"/>
  <c r="K627" i="2" s="1"/>
  <c r="K628" i="2" a="1"/>
  <c r="K628" i="2" s="1"/>
  <c r="K629" i="2" a="1"/>
  <c r="K629" i="2" s="1"/>
  <c r="K630" i="2" a="1"/>
  <c r="K630" i="2" s="1"/>
  <c r="K631" i="2" a="1"/>
  <c r="K631" i="2" s="1"/>
  <c r="K632" i="2" a="1"/>
  <c r="K632" i="2" s="1"/>
  <c r="K633" i="2" a="1"/>
  <c r="K633" i="2" s="1"/>
  <c r="K634" i="2" a="1"/>
  <c r="K634" i="2" s="1"/>
  <c r="K635" i="2" a="1"/>
  <c r="K635" i="2" s="1"/>
  <c r="K636" i="2" a="1"/>
  <c r="K636" i="2" s="1"/>
  <c r="K637" i="2" a="1"/>
  <c r="K637" i="2" s="1"/>
  <c r="K638" i="2" a="1"/>
  <c r="K638" i="2" s="1"/>
  <c r="K639" i="2" a="1"/>
  <c r="K639" i="2" s="1"/>
  <c r="K640" i="2" a="1"/>
  <c r="K640" i="2" s="1"/>
  <c r="K641" i="2" a="1"/>
  <c r="K641" i="2" s="1"/>
  <c r="K642" i="2" a="1"/>
  <c r="K642" i="2" s="1"/>
  <c r="K643" i="2" a="1"/>
  <c r="K643" i="2" s="1"/>
  <c r="K644" i="2" a="1"/>
  <c r="K644" i="2" s="1"/>
  <c r="K645" i="2" a="1"/>
  <c r="K645" i="2" s="1"/>
  <c r="K646" i="2" a="1"/>
  <c r="K646" i="2" s="1"/>
  <c r="K647" i="2" a="1"/>
  <c r="K647" i="2" s="1"/>
  <c r="K648" i="2" a="1"/>
  <c r="K648" i="2" s="1"/>
  <c r="K649" i="2" a="1"/>
  <c r="K649" i="2" s="1"/>
  <c r="K650" i="2" a="1"/>
  <c r="K650" i="2" s="1"/>
  <c r="K651" i="2" a="1"/>
  <c r="K651" i="2"/>
  <c r="K652" i="2" a="1"/>
  <c r="K652" i="2" s="1"/>
  <c r="K653" i="2" a="1"/>
  <c r="K653" i="2" s="1"/>
  <c r="K654" i="2" a="1"/>
  <c r="K654" i="2"/>
  <c r="K655" i="2" a="1"/>
  <c r="K655" i="2" s="1"/>
  <c r="K656" i="2" a="1"/>
  <c r="K656" i="2" s="1"/>
  <c r="K657" i="2" a="1"/>
  <c r="K657" i="2" s="1"/>
  <c r="K658" i="2" a="1"/>
  <c r="K658" i="2" s="1"/>
  <c r="K659" i="2" a="1"/>
  <c r="K659" i="2" s="1"/>
  <c r="K660" i="2" a="1"/>
  <c r="K660" i="2" s="1"/>
  <c r="K661" i="2" a="1"/>
  <c r="K661" i="2" s="1"/>
  <c r="K662" i="2" a="1"/>
  <c r="K662" i="2" s="1"/>
  <c r="K663" i="2" a="1"/>
  <c r="K663" i="2" s="1"/>
  <c r="K664" i="2" a="1"/>
  <c r="K664" i="2" s="1"/>
  <c r="K665" i="2" a="1"/>
  <c r="K665" i="2" s="1"/>
  <c r="K666" i="2" a="1"/>
  <c r="K666" i="2" s="1"/>
  <c r="K667" i="2" a="1"/>
  <c r="K667" i="2" s="1"/>
  <c r="K668" i="2" a="1"/>
  <c r="K668" i="2" s="1"/>
  <c r="K669" i="2" a="1"/>
  <c r="K669" i="2" s="1"/>
  <c r="K670" i="2" a="1"/>
  <c r="K670" i="2" s="1"/>
  <c r="K671" i="2" a="1"/>
  <c r="K671" i="2" s="1"/>
  <c r="K672" i="2" a="1"/>
  <c r="K672" i="2" s="1"/>
  <c r="K673" i="2" a="1"/>
  <c r="K673" i="2" s="1"/>
  <c r="K674" i="2" a="1"/>
  <c r="K674" i="2" s="1"/>
  <c r="K675" i="2" a="1"/>
  <c r="K675" i="2" s="1"/>
  <c r="K676" i="2" a="1"/>
  <c r="K676" i="2" s="1"/>
  <c r="K677" i="2" a="1"/>
  <c r="K677" i="2" s="1"/>
  <c r="K678" i="2" a="1"/>
  <c r="K678" i="2" s="1"/>
  <c r="K679" i="2" a="1"/>
  <c r="K679" i="2" s="1"/>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s="1"/>
  <c r="K691" i="2" a="1"/>
  <c r="K691" i="2" s="1"/>
  <c r="K692" i="2" a="1"/>
  <c r="K692" i="2" s="1"/>
  <c r="K693" i="2" a="1"/>
  <c r="K693" i="2" s="1"/>
  <c r="K694" i="2" a="1"/>
  <c r="K694" i="2" s="1"/>
  <c r="K695" i="2" a="1"/>
  <c r="K695" i="2" s="1"/>
  <c r="K696" i="2" a="1"/>
  <c r="K696" i="2" s="1"/>
  <c r="K697" i="2" a="1"/>
  <c r="K697" i="2" s="1"/>
  <c r="K698" i="2" a="1"/>
  <c r="K698" i="2" s="1"/>
  <c r="K699" i="2" a="1"/>
  <c r="K699" i="2" s="1"/>
  <c r="K700" i="2" a="1"/>
  <c r="K700" i="2" s="1"/>
  <c r="K701" i="2" a="1"/>
  <c r="K701" i="2" s="1"/>
  <c r="K702" i="2" a="1"/>
  <c r="K702" i="2" s="1"/>
  <c r="K703" i="2" a="1"/>
  <c r="K703" i="2" s="1"/>
  <c r="K704" i="2" a="1"/>
  <c r="K704" i="2" s="1"/>
  <c r="K705" i="2" a="1"/>
  <c r="K705" i="2" s="1"/>
  <c r="K706" i="2" a="1"/>
  <c r="K706" i="2" s="1"/>
  <c r="K707" i="2" a="1"/>
  <c r="K707" i="2" s="1"/>
  <c r="K708" i="2" a="1"/>
  <c r="K708" i="2" s="1"/>
  <c r="K709" i="2" a="1"/>
  <c r="K709" i="2" s="1"/>
  <c r="K710" i="2" a="1"/>
  <c r="K710" i="2" s="1"/>
  <c r="K711" i="2" a="1"/>
  <c r="K711" i="2" s="1"/>
  <c r="K712" i="2" a="1"/>
  <c r="K712" i="2" s="1"/>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s="1"/>
  <c r="K725" i="2" a="1"/>
  <c r="K725" i="2" s="1"/>
  <c r="K726" i="2" a="1"/>
  <c r="K726" i="2" s="1"/>
  <c r="K727" i="2" a="1"/>
  <c r="K727" i="2" s="1"/>
  <c r="K728" i="2" a="1"/>
  <c r="K728" i="2" s="1"/>
  <c r="K729" i="2" a="1"/>
  <c r="K729" i="2"/>
  <c r="K730" i="2" a="1"/>
  <c r="K730" i="2" s="1"/>
  <c r="K731" i="2" a="1"/>
  <c r="K731" i="2" s="1"/>
  <c r="K732" i="2" a="1"/>
  <c r="K732" i="2" s="1"/>
  <c r="K733" i="2" a="1"/>
  <c r="K733" i="2" s="1"/>
  <c r="K734" i="2" a="1"/>
  <c r="K734" i="2" s="1"/>
  <c r="K735" i="2" a="1"/>
  <c r="K735" i="2" s="1"/>
  <c r="K736" i="2" a="1"/>
  <c r="K736" i="2" s="1"/>
  <c r="K737" i="2" a="1"/>
  <c r="K737" i="2" s="1"/>
  <c r="K738" i="2" a="1"/>
  <c r="K738" i="2" s="1"/>
  <c r="K739" i="2" a="1"/>
  <c r="K739" i="2" s="1"/>
  <c r="K740" i="2" a="1"/>
  <c r="K740" i="2" s="1"/>
  <c r="K741" i="2" a="1"/>
  <c r="K741" i="2" s="1"/>
  <c r="K742" i="2" a="1"/>
  <c r="K742" i="2" s="1"/>
  <c r="K743" i="2" a="1"/>
  <c r="K743" i="2" s="1"/>
  <c r="K744" i="2" a="1"/>
  <c r="K744" i="2" s="1"/>
  <c r="K745" i="2" a="1"/>
  <c r="K745" i="2" s="1"/>
  <c r="K746" i="2" a="1"/>
  <c r="K746" i="2" s="1"/>
  <c r="K747" i="2" a="1"/>
  <c r="K747" i="2" s="1"/>
  <c r="K748" i="2" a="1"/>
  <c r="K748" i="2" s="1"/>
  <c r="K749" i="2" a="1"/>
  <c r="K749" i="2" s="1"/>
  <c r="K750" i="2" a="1"/>
  <c r="K750" i="2" s="1"/>
  <c r="K751" i="2" a="1"/>
  <c r="K751" i="2" s="1"/>
  <c r="K752" i="2" a="1"/>
  <c r="K752" i="2" s="1"/>
  <c r="K753" i="2" a="1"/>
  <c r="K753" i="2" s="1"/>
  <c r="K754" i="2" a="1"/>
  <c r="K754" i="2" s="1"/>
  <c r="K755" i="2" a="1"/>
  <c r="K755" i="2" s="1"/>
  <c r="K756" i="2" a="1"/>
  <c r="K756" i="2" s="1"/>
  <c r="K757" i="2" a="1"/>
  <c r="K757" i="2" s="1"/>
  <c r="K758" i="2" a="1"/>
  <c r="K758" i="2" s="1"/>
  <c r="K759" i="2" a="1"/>
  <c r="K759" i="2" s="1"/>
  <c r="K760" i="2" a="1"/>
  <c r="K760" i="2" s="1"/>
  <c r="K761" i="2" a="1"/>
  <c r="K761" i="2" s="1"/>
  <c r="K762" i="2" a="1"/>
  <c r="K762" i="2" s="1"/>
  <c r="K763" i="2" a="1"/>
  <c r="K763" i="2" s="1"/>
  <c r="K764" i="2" a="1"/>
  <c r="K764" i="2" s="1"/>
  <c r="K765" i="2" a="1"/>
  <c r="K765" i="2" s="1"/>
  <c r="K766" i="2" a="1"/>
  <c r="K766" i="2" s="1"/>
  <c r="K767" i="2" a="1"/>
  <c r="K767" i="2" s="1"/>
  <c r="K768" i="2" a="1"/>
  <c r="K768" i="2" s="1"/>
  <c r="K769" i="2" a="1"/>
  <c r="K769" i="2" s="1"/>
  <c r="K770" i="2" a="1"/>
  <c r="K770" i="2" s="1"/>
  <c r="K771" i="2" a="1"/>
  <c r="K771" i="2" s="1"/>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s="1"/>
  <c r="K784" i="2" a="1"/>
  <c r="K784" i="2" s="1"/>
  <c r="K785" i="2" a="1"/>
  <c r="K785" i="2" s="1"/>
  <c r="K786" i="2" a="1"/>
  <c r="K786" i="2" s="1"/>
  <c r="K787" i="2" a="1"/>
  <c r="K787" i="2" s="1"/>
  <c r="K788" i="2" a="1"/>
  <c r="K788" i="2" s="1"/>
  <c r="K789" i="2" a="1"/>
  <c r="K789" i="2" s="1"/>
  <c r="K790" i="2" a="1"/>
  <c r="K790" i="2" s="1"/>
  <c r="K791" i="2" a="1"/>
  <c r="K791" i="2" s="1"/>
  <c r="K792" i="2" a="1"/>
  <c r="K792" i="2" s="1"/>
  <c r="K793" i="2" a="1"/>
  <c r="K793" i="2" s="1"/>
  <c r="K794" i="2" a="1"/>
  <c r="K794" i="2" s="1"/>
  <c r="K795" i="2" a="1"/>
  <c r="K795" i="2" s="1"/>
  <c r="K796" i="2" a="1"/>
  <c r="K796" i="2" s="1"/>
  <c r="K797" i="2" a="1"/>
  <c r="K797" i="2" s="1"/>
  <c r="K798" i="2" a="1"/>
  <c r="K798" i="2" s="1"/>
  <c r="K799" i="2" a="1"/>
  <c r="K799" i="2" s="1"/>
  <c r="K800" i="2" a="1"/>
  <c r="K800" i="2" s="1"/>
  <c r="K801" i="2" a="1"/>
  <c r="K801" i="2" s="1"/>
  <c r="K802" i="2" a="1"/>
  <c r="K802" i="2" s="1"/>
  <c r="K803" i="2" a="1"/>
  <c r="K803" i="2" s="1"/>
  <c r="K804" i="2" a="1"/>
  <c r="K804" i="2" s="1"/>
  <c r="K805" i="2" a="1"/>
  <c r="K805" i="2" s="1"/>
  <c r="K806" i="2" a="1"/>
  <c r="K806" i="2" s="1"/>
  <c r="K807" i="2" a="1"/>
  <c r="K807" i="2" s="1"/>
  <c r="K808" i="2" a="1"/>
  <c r="K808" i="2" s="1"/>
  <c r="K809" i="2" a="1"/>
  <c r="K809" i="2" s="1"/>
  <c r="K810" i="2" a="1"/>
  <c r="K810" i="2" s="1"/>
  <c r="K811" i="2" a="1"/>
  <c r="K811" i="2" s="1"/>
  <c r="K812" i="2" a="1"/>
  <c r="K812" i="2" s="1"/>
  <c r="K813" i="2" a="1"/>
  <c r="K813" i="2" s="1"/>
  <c r="K814" i="2" a="1"/>
  <c r="K814" i="2" s="1"/>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s="1"/>
  <c r="K988" i="2" a="1"/>
  <c r="K988" i="2"/>
  <c r="K989" i="2" a="1"/>
  <c r="K989" i="2" s="1"/>
  <c r="K990" i="2" a="1"/>
  <c r="K990" i="2" s="1"/>
  <c r="K991" i="2" a="1"/>
  <c r="K991" i="2" s="1"/>
  <c r="K992" i="2" a="1"/>
  <c r="K992" i="2" s="1"/>
  <c r="K993" i="2" a="1"/>
  <c r="K993" i="2" s="1"/>
  <c r="K994" i="2" a="1"/>
  <c r="K994" i="2" s="1"/>
  <c r="K995" i="2" a="1"/>
  <c r="K995" i="2" s="1"/>
  <c r="K996" i="2" a="1"/>
  <c r="K996" i="2" s="1"/>
  <c r="K997" i="2" a="1"/>
  <c r="K997" i="2" s="1"/>
  <c r="K998" i="2" a="1"/>
  <c r="K998" i="2" s="1"/>
  <c r="K999" i="2" a="1"/>
  <c r="K999" i="2"/>
  <c r="K1000" i="2" a="1"/>
  <c r="K1000" i="2" s="1"/>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44" i="6" l="1"/>
  <c r="I47" i="6"/>
  <c r="I46" i="6"/>
  <c r="H46" i="6"/>
  <c r="I45" i="6"/>
  <c r="I43" i="6"/>
  <c r="H44" i="6"/>
  <c r="H43" i="6"/>
  <c r="H45" i="6"/>
  <c r="H47"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49559B-CBD1-4796-A649-1ADCCF184E0D}"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28C818B-6EE2-464B-A713-2DAF499F5614}" name="WorksheetConnection_sample-data-excel-portfolio-project.xlsx!calls" type="102" refreshedVersion="7"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AC7D14B2-670D-41BD-866F-9B55AF793552}" name="WorksheetConnection_sample-data-excel-portfolio-project.xlsx!customers" type="102" refreshedVersion="7"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<sst xmlns="http://schemas.openxmlformats.org/spreadsheetml/2006/main" count="3192" uniqueCount="1082">
  <si>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</si>
  <si>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</si>
  <si>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</si>
  <si>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</si>
  <si>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</si>
  <si>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</si>
  <si>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</si>
  <si>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</si>
  <si>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</si>
  <si>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</si>
  <si>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</si>
  <si>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</si>
  <si>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</si>
  <si>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</si>
  <si>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</si>
  <si>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</si>
  <si>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</si>
  <si>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</si>
  <si>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</si>
  <si>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</si>
  <si>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</si>
  <si>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</si>
  <si>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</si>
  <si>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</si>
  <si>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</si>
  <si>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</si>
  <si>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</si>
  <si>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</si>
  <si>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</si>
  <si>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</si>
  <si>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</si>
  <si>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</si>
  <si>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</si>
  <si>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</si>
  <si>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</si>
  <si>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</si>
  <si>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</si>
  <si>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</si>
  <si>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</si>
  <si>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</si>
  <si>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</si>
  <si>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</si>
  <si>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</si>
  <si>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</si>
  <si>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</si>
  <si>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</si>
  <si>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</si>
  <si>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</si>
  <si>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</si>
  <si>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</si>
  <si>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</si>
  <si>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</si>
  <si>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</si>
  <si>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</si>
  <si>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</si>
  <si>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</si>
  <si>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</si>
  <si>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</si>
  <si>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</si>
  <si>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</si>
  <si>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</si>
  <si>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</si>
  <si>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</si>
  <si>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</si>
  <si>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</si>
  <si>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</si>
  <si>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</si>
  <si>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</si>
  <si>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</si>
  <si>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</si>
  <si>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</si>
  <si>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</si>
  <si>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</si>
  <si>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</si>
  <si>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</si>
  <si>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</si>
  <si>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</si>
  <si>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</si>
  <si>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</si>
  <si>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</si>
  <si>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</si>
  <si>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</si>
  <si>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</si>
  <si>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</si>
  <si>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</si>
  <si>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</si>
  <si>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</si>
  <si>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</si>
  <si>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</si>
  <si>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</si>
  <si>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</si>
  <si>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</si>
  <si>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</si>
  <si>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</si>
  <si>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</si>
  <si>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</si>
  <si>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</si>
  <si>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</si>
  <si>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</si>
  <si>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</si>
  <si>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</si>
  <si>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</si>
  <si>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</si>
  <si>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</si>
  <si>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</si>
  <si>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</si>
  <si>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</si>
  <si>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</si>
  <si>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</si>
  <si>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</si>
  <si>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</si>
  <si>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</si>
  <si>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</si>
  <si>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</si>
  <si>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</si>
  <si>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</si>
  <si>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</si>
  <si>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</si>
  <si>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</si>
  <si>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</si>
  <si>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</si>
  <si>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</si>
  <si>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</si>
  <si>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</si>
  <si>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</si>
  <si>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</si>
  <si>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</si>
  <si>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</si>
  <si>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</si>
  <si>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</si>
  <si>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</si>
  <si>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</si>
  <si>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</si>
  <si>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</si>
  <si>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</si>
  <si>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</si>
  <si>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</si>
  <si>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</si>
  <si>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</si>
  <si>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</si>
  <si>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</si>
  <si>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</si>
  <si>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</si>
  <si>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</si>
  <si>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</si>
  <si>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</si>
  <si>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</si>
  <si>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</si>
  <si>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</si>
  <si>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</si>
  <si>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</si>
  <si>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</si>
  <si>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</si>
  <si>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</si>
  <si>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</si>
  <si>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</si>
  <si>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</si>
  <si>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</si>
  <si>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</si>
  <si>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</si>
  <si>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</si>
  <si>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</si>
  <si>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</si>
  <si>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</si>
  <si>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</si>
  <si>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</si>
  <si>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</si>
  <si>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</si>
  <si>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</si>
  <si>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</si>
  <si>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</si>
  <si>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</si>
  <si>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</si>
  <si>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</si>
  <si>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</si>
  <si>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</si>
  <si>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</si>
  <si>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</si>
  <si>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</si>
  <si>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</si>
  <si>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</si>
  <si>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</si>
  <si>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</si>
  <si>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</si>
  <si>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</si>
  <si>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</si>
  <si>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</si>
  <si>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</si>
  <si>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</si>
  <si>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</si>
  <si>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</si>
  <si>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</si>
  <si>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</si>
  <si>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</si>
  <si>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</si>
  <si>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</si>
  <si>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</si>
  <si>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</si>
  <si>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</si>
  <si>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</si>
  <si>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</si>
  <si>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</si>
  <si>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</si>
  <si>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</si>
  <si>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</si>
  <si>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</si>
  <si>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</si>
  <si>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</si>
  <si>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</si>
  <si>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</si>
  <si>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</si>
  <si>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</si>
  <si>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</si>
  <si>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</si>
  <si>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</si>
  <si>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</si>
  <si>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</si>
  <si>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</si>
  <si>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</si>
  <si>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</si>
  <si>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</si>
  <si>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</si>
  <si>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</si>
  <si>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</si>
  <si>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</si>
  <si>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</si>
  <si>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</si>
  <si>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</si>
  <si>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</si>
  <si>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</si>
  <si>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</si>
  <si>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</si>
  <si>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</si>
  <si>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</si>
  <si>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</si>
  <si>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</si>
  <si>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</si>
  <si>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</si>
  <si>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</si>
  <si>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</si>
  <si>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</si>
  <si>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</si>
  <si>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</si>
  <si>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</si>
  <si>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</si>
  <si>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</si>
  <si>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</si>
  <si>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</si>
  <si>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</si>
  <si>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</si>
  <si>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</si>
  <si>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</si>
  <si>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</si>
  <si>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</si>
  <si>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</si>
  <si>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</si>
  <si>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</si>
  <si>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</si>
  <si>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</si>
  <si>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</si>
  <si>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</si>
  <si>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</si>
  <si>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</si>
  <si>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</si>
  <si>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</si>
  <si>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</si>
  <si>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</si>
  <si>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</si>
  <si>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</si>
  <si>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</si>
  <si>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</si>
  <si>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</si>
  <si>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</si>
  <si>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</si>
  <si>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</si>
  <si>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</si>
  <si>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</si>
  <si>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</si>
  <si>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</si>
  <si>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</si>
  <si>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</si>
  <si>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</si>
  <si>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</si>
  <si>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</si>
  <si>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</si>
  <si>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</si>
  <si>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</si>
  <si>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</si>
  <si>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</si>
  <si>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</si>
  <si>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</si>
  <si>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</si>
  <si>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</si>
  <si>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</si>
  <si>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</si>
  <si>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</si>
  <si>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</si>
  <si>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</si>
  <si>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</si>
  <si>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</si>
  <si>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</si>
  <si>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</si>
  <si>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</si>
  <si>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</si>
  <si>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</si>
  <si>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</si>
  <si>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</si>
  <si>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</si>
  <si>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</si>
  <si>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</si>
  <si>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</si>
  <si>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</si>
  <si>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</si>
  <si>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</si>
  <si>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</si>
  <si>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</si>
  <si>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</si>
  <si>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</si>
  <si>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</si>
  <si>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</si>
  <si>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</si>
  <si>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</si>
  <si>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</si>
  <si>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</si>
  <si>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</si>
  <si>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</si>
  <si>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</si>
  <si>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</si>
  <si>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</si>
  <si>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</si>
  <si>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</si>
  <si>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</si>
  <si>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</si>
  <si>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</si>
  <si>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</si>
  <si>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</si>
  <si>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</si>
  <si>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</si>
  <si>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</si>
  <si>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</si>
  <si>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</si>
  <si>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</si>
  <si>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</si>
  <si>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</si>
  <si>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</si>
  <si>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</si>
  <si>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</si>
  <si>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</si>
  <si>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</si>
  <si>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</si>
  <si>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</si>
  <si>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</si>
  <si>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</si>
  <si>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</si>
  <si>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</si>
  <si>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</si>
  <si>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</si>
  <si>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</si>
  <si>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</si>
  <si>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</si>
  <si>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</si>
  <si>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</si>
  <si>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</si>
  <si>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</si>
  <si>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</si>
  <si>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</si>
  <si>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</si>
  <si>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</si>
  <si>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</si>
  <si>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</si>
  <si>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</si>
  <si>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</si>
  <si>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</si>
  <si>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</si>
  <si>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</si>
  <si>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</si>
  <si>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</si>
  <si>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</si>
  <si>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</si>
  <si>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</si>
  <si>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</si>
  <si>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</si>
  <si>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</si>
  <si>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</si>
  <si>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</si>
  <si>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</si>
  <si>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</si>
  <si>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</si>
  <si>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</si>
  <si>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</si>
  <si>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</si>
  <si>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</si>
  <si>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</si>
  <si>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</si>
  <si>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</si>
  <si>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</si>
  <si>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</si>
  <si>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</si>
  <si>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</si>
  <si>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</si>
  <si>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</si>
  <si>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</si>
  <si>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</si>
  <si>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</si>
  <si>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</si>
  <si>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</si>
  <si>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</si>
  <si>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</si>
  <si>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</si>
  <si>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</si>
  <si>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</si>
  <si>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</si>
  <si>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</si>
  <si>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</si>
  <si>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</si>
  <si>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</si>
  <si>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</si>
  <si>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</si>
  <si>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</si>
  <si>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</si>
  <si>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</si>
  <si>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</si>
  <si>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</si>
  <si>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</si>
  <si>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</si>
  <si>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</si>
  <si>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</si>
  <si>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</si>
  <si>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</si>
  <si>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</si>
  <si>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</si>
  <si>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</si>
  <si>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</si>
  <si>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</si>
  <si>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</si>
  <si>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</si>
  <si>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</si>
  <si>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</si>
  <si>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</si>
  <si>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</si>
  <si>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</si>
  <si>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</si>
  <si>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</si>
  <si>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</si>
  <si>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</si>
  <si>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</si>
  <si>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</si>
  <si>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</si>
  <si>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</si>
  <si>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</si>
  <si>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</si>
  <si>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</si>
  <si>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</si>
  <si>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</si>
  <si>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</si>
  <si>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</si>
  <si>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</si>
  <si>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</si>
  <si>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</si>
  <si>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</si>
  <si>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</si>
  <si>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</si>
  <si>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</si>
  <si>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</si>
  <si>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</si>
  <si>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</si>
  <si>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</si>
  <si>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</si>
  <si>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</si>
  <si>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</si>
  <si>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</si>
  <si>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</si>
  <si>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</si>
  <si>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</si>
  <si>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</si>
  <si>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</si>
  <si>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</si>
  <si>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</si>
  <si>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</si>
  <si>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</si>
  <si>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</si>
  <si>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</si>
  <si>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</si>
  <si>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</si>
  <si>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</si>
  <si>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</si>
  <si>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</si>
  <si>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</si>
  <si>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</si>
  <si>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</si>
  <si>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</si>
  <si>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</si>
  <si>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</si>
  <si>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</si>
  <si>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</si>
  <si>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</si>
  <si>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</si>
  <si>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</si>
  <si>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</si>
  <si>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</si>
  <si>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</si>
  <si>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</si>
  <si>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</si>
  <si>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</si>
  <si>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</si>
  <si>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</si>
  <si>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</si>
  <si>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</si>
  <si>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</si>
  <si>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</si>
  <si>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</si>
  <si>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</si>
  <si>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</si>
  <si>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</si>
  <si>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</si>
  <si>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</si>
  <si>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</si>
  <si>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</si>
  <si>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</si>
  <si>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</si>
  <si>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</si>
  <si>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</si>
  <si>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</si>
  <si>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</si>
  <si>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</si>
  <si>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</si>
  <si>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</si>
  <si>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</si>
  <si>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</si>
  <si>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</si>
  <si>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</si>
  <si>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</si>
  <si>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</si>
  <si>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</si>
  <si>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</si>
  <si>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</si>
  <si>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</si>
  <si>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</si>
  <si>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</si>
  <si>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</si>
  <si>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</si>
  <si>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</si>
  <si>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</si>
  <si>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</si>
  <si>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</si>
  <si>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</si>
  <si>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</si>
  <si>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</si>
  <si>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</si>
  <si>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</si>
  <si>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</si>
  <si>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</si>
  <si>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</si>
  <si>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</si>
  <si>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</si>
  <si>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</si>
  <si>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</si>
  <si>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</si>
  <si>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</si>
  <si>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</si>
  <si>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</si>
  <si>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</si>
  <si>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</si>
  <si>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</si>
  <si>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</si>
  <si>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</si>
  <si>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</si>
  <si>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</si>
  <si>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</si>
  <si>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</si>
  <si>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</si>
  <si>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</si>
  <si>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</si>
  <si>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</si>
  <si>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</si>
  <si>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</si>
  <si>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</si>
  <si>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</si>
  <si>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</si>
  <si>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</si>
  <si>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</si>
  <si>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</si>
  <si>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</si>
  <si>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</si>
  <si>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</si>
  <si>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</si>
  <si>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</si>
  <si>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</si>
  <si>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</si>
  <si>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</si>
  <si>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</si>
  <si>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</si>
  <si>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</si>
  <si>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</si>
  <si>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</si>
  <si>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</si>
  <si>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</si>
  <si>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</si>
  <si>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</si>
  <si>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</si>
  <si>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</si>
  <si>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</si>
  <si>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</si>
  <si>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</si>
  <si>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</si>
  <si>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</si>
  <si>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</si>
  <si>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</si>
  <si>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</si>
  <si>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</si>
  <si>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</si>
  <si>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</si>
  <si>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</si>
  <si>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</si>
  <si>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</si>
  <si>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</si>
  <si>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</si>
  <si>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</si>
  <si>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</si>
  <si>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</si>
  <si>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</si>
  <si>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</si>
  <si>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</si>
  <si>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</si>
  <si>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</si>
  <si>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</si>
  <si>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</si>
  <si>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</si>
  <si>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</si>
  <si>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</si>
  <si>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</si>
  <si>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</si>
  <si>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</si>
  <si>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</si>
  <si>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</si>
  <si>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</si>
  <si>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</si>
  <si>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</si>
  <si>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</si>
  <si>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</si>
  <si>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</si>
  <si>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</si>
  <si>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</si>
  <si>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</si>
  <si>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</si>
  <si>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</si>
  <si>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</si>
  <si>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</si>
  <si>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</si>
  <si>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</si>
  <si>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</si>
  <si>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</si>
  <si>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</si>
  <si>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</si>
  <si>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</si>
  <si>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</si>
  <si>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</si>
  <si>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</si>
  <si>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</si>
  <si>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</si>
  <si>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</si>
  <si>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</si>
  <si>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</si>
  <si>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</si>
  <si>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</si>
  <si>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</si>
  <si>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</si>
  <si>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</si>
  <si>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</si>
  <si>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</si>
  <si>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</si>
  <si>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</si>
  <si>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</si>
  <si>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</si>
  <si>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</si>
  <si>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</si>
  <si>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</si>
  <si>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</si>
  <si>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</si>
  <si>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</si>
  <si>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</si>
  <si>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</si>
  <si>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</si>
  <si>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</si>
  <si>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</si>
  <si>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</si>
  <si>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</si>
  <si>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</si>
  <si>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</si>
  <si>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</si>
  <si>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</si>
  <si>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</si>
  <si>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</si>
  <si>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</si>
  <si>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</si>
  <si>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</si>
  <si>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</si>
  <si>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</si>
  <si>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</si>
  <si>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</si>
  <si>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</si>
  <si>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</si>
  <si>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</si>
  <si>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</si>
  <si>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</si>
  <si>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</si>
  <si>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</si>
  <si>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</si>
  <si>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</si>
  <si>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</si>
  <si>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</si>
  <si>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</si>
  <si>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</si>
  <si>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</si>
  <si>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</si>
  <si>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</si>
  <si>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</si>
  <si>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</si>
  <si>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</si>
  <si>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</si>
  <si>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</si>
  <si>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</si>
  <si>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</si>
  <si>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</si>
  <si>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</si>
  <si>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</si>
  <si>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</si>
  <si>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</si>
  <si>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</si>
  <si>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</si>
  <si>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</si>
  <si>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</si>
  <si>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</si>
  <si>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</si>
  <si>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</si>
  <si>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</si>
  <si>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</si>
  <si>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</si>
  <si>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</si>
  <si>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</si>
  <si>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</si>
  <si>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</si>
  <si>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</si>
  <si>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</si>
  <si>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</si>
  <si>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</si>
  <si>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</si>
  <si>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</si>
  <si>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</si>
  <si>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</si>
  <si>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</si>
  <si>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</si>
  <si>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</si>
  <si>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</si>
  <si>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</si>
  <si>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</si>
  <si>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</si>
  <si>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</si>
  <si>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</si>
  <si>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</si>
  <si>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</si>
  <si>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</si>
  <si>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</si>
  <si>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</si>
  <si>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</si>
  <si>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</si>
  <si>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</si>
  <si>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</si>
  <si>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</si>
  <si>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</si>
  <si>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</si>
  <si>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</si>
  <si>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</si>
  <si>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</si>
  <si>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</si>
  <si>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</si>
  <si>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</si>
  <si>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</si>
  <si>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</si>
  <si>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</si>
  <si>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</si>
  <si>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</si>
  <si>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</si>
  <si>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</si>
  <si>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</si>
  <si>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</si>
  <si>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</si>
  <si>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</si>
  <si>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</si>
  <si>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</si>
  <si>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</si>
  <si>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</si>
  <si>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</si>
  <si>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</si>
  <si>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</si>
  <si>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</si>
  <si>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</si>
  <si>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</si>
  <si>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</si>
  <si>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</si>
  <si>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</si>
  <si>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</si>
  <si>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</si>
  <si>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</si>
  <si>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</si>
  <si>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</si>
  <si>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</si>
  <si>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</si>
  <si>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</si>
  <si>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</si>
  <si>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</si>
  <si>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</si>
  <si>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</si>
  <si>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</si>
  <si>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</si>
  <si>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</si>
  <si>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</si>
  <si>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</si>
  <si>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</si>
  <si>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</si>
  <si>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</si>
  <si>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</si>
  <si>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</si>
  <si>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</si>
  <si>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</si>
  <si>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</si>
  <si>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</si>
  <si>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</si>
  <si>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</si>
  <si>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</si>
  <si>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</si>
  <si>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</si>
  <si>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</si>
  <si>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</si>
  <si>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</si>
  <si>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</si>
  <si>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</si>
  <si>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</si>
  <si>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</si>
  <si>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</si>
  <si>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</si>
  <si>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</si>
  <si>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</si>
  <si>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</si>
  <si>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</si>
  <si>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</si>
  <si>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</si>
  <si>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</si>
  <si>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</si>
  <si>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</si>
  <si>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</si>
  <si>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</si>
  <si>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</si>
  <si>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</si>
  <si>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</si>
  <si>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</si>
  <si>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</si>
  <si>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</si>
  <si>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</si>
  <si>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</si>
  <si>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</si>
  <si>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</si>
  <si>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</si>
  <si>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</si>
  <si>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</si>
  <si>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</si>
  <si>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</si>
  <si>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</si>
  <si>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</si>
  <si>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</si>
  <si>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</si>
  <si>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</si>
  <si>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</si>
  <si>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</si>
  <si>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</si>
  <si>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</si>
  <si>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</si>
  <si>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</si>
  <si>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</si>
  <si>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</si>
  <si>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</si>
  <si>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</si>
  <si>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</si>
  <si>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</si>
  <si>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</si>
  <si>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</si>
  <si>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</si>
  <si>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</si>
  <si>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</si>
  <si>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</si>
  <si>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</si>
  <si>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</si>
  <si>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</si>
  <si>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</si>
  <si>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</si>
  <si>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</si>
  <si>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</si>
  <si>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</si>
  <si>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</si>
  <si>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</si>
  <si>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</si>
  <si>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</si>
  <si>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</si>
  <si>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</si>
  <si>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</si>
  <si>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</si>
  <si>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</si>
  <si>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</si>
  <si>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</si>
  <si>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</si>
  <si>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</si>
  <si>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</si>
  <si>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</si>
  <si>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</si>
  <si>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</si>
  <si>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</si>
  <si>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</si>
  <si>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</si>
  <si>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</si>
  <si>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</si>
  <si>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</si>
  <si>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</si>
  <si>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</si>
  <si>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</si>
  <si>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</si>
  <si>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</si>
  <si>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</si>
  <si>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</si>
  <si>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</si>
  <si>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</si>
  <si>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</si>
  <si>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</si>
  <si>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</si>
  <si>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</si>
  <si>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</si>
  <si>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</si>
  <si>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</si>
  <si>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</si>
  <si>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</si>
  <si>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</si>
  <si>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</si>
  <si>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</si>
  <si>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</si>
  <si>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</si>
  <si>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</si>
  <si>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</si>
  <si>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</si>
  <si>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</si>
  <si>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</si>
  <si>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</si>
  <si>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</si>
  <si>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</si>
  <si>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</si>
  <si>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</si>
  <si>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</si>
  <si>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</si>
  <si>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</si>
  <si>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</si>
  <si>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</si>
  <si>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</si>
  <si>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</si>
  <si>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</si>
  <si>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</si>
  <si>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</si>
  <si>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</si>
  <si>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</si>
  <si>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</si>
  <si>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</si>
  <si>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</si>
  <si>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</si>
  <si>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</si>
  <si>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</si>
  <si>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</si>
  <si>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</si>
  <si>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</si>
  <si>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</si>
  <si>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</si>
  <si>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</si>
  <si>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</si>
  <si>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</si>
  <si>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</si>
  <si>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</si>
  <si>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</si>
  <si>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</si>
  <si>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</si>
  <si>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</si>
  <si>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</si>
  <si>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</si>
  <si>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</si>
  <si>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</si>
  <si>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</si>
  <si>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</si>
  <si>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</si>
  <si>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</si>
  <si>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</si>
  <si>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</si>
  <si>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</si>
  <si>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</si>
  <si>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</si>
  <si>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</si>
  <si>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</si>
  <si>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</si>
  <si>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</si>
  <si>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</si>
  <si>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</si>
  <si>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</si>
  <si>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</si>
  <si>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</si>
  <si>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</si>
  <si>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</si>
  <si>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</si>
  <si>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</si>
  <si>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</si>
  <si>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</si>
  <si>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</si>
  <si>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</si>
  <si>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</si>
  <si>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</si>
  <si>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</si>
  <si>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</si>
  <si>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</si>
  <si>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</si>
  <si>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</si>
  <si>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</si>
  <si>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</si>
  <si>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</si>
  <si>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</si>
  <si>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</si>
  <si>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</si>
  <si>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</si>
  <si>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</si>
  <si>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</si>
  <si>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</si>
  <si>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</si>
  <si>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</si>
  <si>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</si>
  <si>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</si>
  <si>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</si>
  <si>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</si>
  <si>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</si>
  <si>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</si>
  <si>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</si>
  <si>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</si>
  <si>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</si>
  <si>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</si>
  <si>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</si>
  <si>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5* Calls</t>
  </si>
  <si>
    <t>Row Labels</t>
  </si>
  <si>
    <t>Grand Total</t>
  </si>
  <si>
    <t>Jan</t>
  </si>
  <si>
    <t>Feb</t>
  </si>
  <si>
    <t>Mar</t>
  </si>
  <si>
    <t>Apr</t>
  </si>
  <si>
    <t>May</t>
  </si>
  <si>
    <t>Jun</t>
  </si>
  <si>
    <t>Jul</t>
  </si>
  <si>
    <t>Aug</t>
  </si>
  <si>
    <t>Sep</t>
  </si>
  <si>
    <t>Oct</t>
  </si>
  <si>
    <t>Nov</t>
  </si>
  <si>
    <t>Dec</t>
  </si>
  <si>
    <t>Call Count2</t>
  </si>
  <si>
    <t>Wednesday</t>
  </si>
  <si>
    <t>Thursday</t>
  </si>
  <si>
    <t>Friday</t>
  </si>
  <si>
    <t>Saturday</t>
  </si>
  <si>
    <t>Sunday</t>
  </si>
  <si>
    <t>Monday</t>
  </si>
  <si>
    <t>Tuesday</t>
  </si>
  <si>
    <t>For Graph</t>
  </si>
  <si>
    <t>Selected Rep</t>
  </si>
  <si>
    <t>Rep</t>
  </si>
  <si>
    <t>Calls</t>
  </si>
  <si>
    <t>Amount</t>
  </si>
  <si>
    <t>Sel. Calls</t>
  </si>
  <si>
    <t>Sel. Amount</t>
  </si>
  <si>
    <t>Column Labels</t>
  </si>
  <si>
    <t>Total</t>
  </si>
  <si>
    <t>Call Centre Report - 2023</t>
  </si>
  <si>
    <t>Rep Count</t>
  </si>
  <si>
    <t>Rating</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</si>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</sst>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quot;#,###.0,&quot;k&quot;"/>
    <numFmt numFmtId="168" formatCode="&quot;$&quot;#,##0"/>
  </numFmts>
  <fonts count="7">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2"/>
      <color theme="1"/>
      <name val="Aptos"/>
      <family val="2"/>
      <scheme val="minor"/>
    </font>
    <font>
      <b/>
      <sz val="12"/>
      <color theme="1"/>
      <name val="Aptos"/>
      <scheme val="minor"/>
    </font>
    <font>
      <b/>
      <sz val="28"/>
      <color theme="9"/>
      <name val="Aptos ExtraBold"/>
      <scheme val="major"/>
    </font>
  </fonts>
  <fills count="7">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8"/>
        <bgColor indexed="64"/>
      </patternFill>
    </fill>
    <fill>
      <patternFill patternType="solid">
        <fgColor theme="0"/>
        <bgColor indexed="64"/>
      </patternFill>
    </fill>
    <fill>
      <patternFill patternType="solid">
        <fgColor theme="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8">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3" fontId="0" fillId="0" borderId="0" xfId="0" applyNumberFormat="1"/>
    <xf numFmtId="165" fontId="0" fillId="0" borderId="0" xfId="0" applyNumberFormat="1"/>
    <xf numFmtId="166" fontId="0" fillId="0" borderId="0" xfId="0" applyNumberFormat="1"/>
    <xf numFmtId="0" fontId="0" fillId="3" borderId="0" xfId="0" applyFill="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0" fillId="0" borderId="0" xfId="0" applyNumberFormat="1"/>
    <xf numFmtId="0" fontId="4" fillId="5" borderId="0" xfId="0" applyFont="1" applyFill="1" applyBorder="1"/>
    <xf numFmtId="0" fontId="4" fillId="5" borderId="0" xfId="0" applyFont="1" applyFill="1" applyBorder="1" applyAlignment="1">
      <alignment horizontal="center" vertical="center"/>
    </xf>
    <xf numFmtId="168" fontId="4" fillId="5" borderId="0" xfId="0" applyNumberFormat="1" applyFont="1" applyFill="1" applyBorder="1"/>
    <xf numFmtId="0" fontId="5" fillId="5" borderId="0" xfId="0" applyFont="1" applyFill="1" applyBorder="1"/>
    <xf numFmtId="0" fontId="5" fillId="5" borderId="0" xfId="0" applyFont="1" applyFill="1" applyBorder="1" applyAlignment="1">
      <alignment horizontal="right" vertical="center"/>
    </xf>
    <xf numFmtId="0" fontId="5" fillId="5" borderId="0" xfId="0" applyFont="1" applyFill="1" applyBorder="1" applyAlignment="1">
      <alignment horizontal="center"/>
    </xf>
    <xf numFmtId="0" fontId="6" fillId="3" borderId="0" xfId="0" applyFont="1" applyFill="1" applyAlignment="1">
      <alignment horizontal="left" vertical="center"/>
    </xf>
    <xf numFmtId="0" fontId="0" fillId="6" borderId="0" xfId="0" applyFill="1"/>
  </cellXfs>
  <cellStyles count="1">
    <cellStyle name="Normal" xfId="0" builtinId="0"/>
  </cellStyles>
  <dxfs count="48">
    <dxf>
      <fill>
        <patternFill patternType="solid">
          <bgColor theme="9"/>
        </patternFill>
      </fill>
    </dxf>
    <dxf>
      <fill>
        <patternFill>
          <bgColor theme="8"/>
        </patternFill>
      </fill>
    </dxf>
    <dxf>
      <fill>
        <patternFill patternType="solid">
          <bgColor theme="9"/>
        </patternFill>
      </fill>
    </dxf>
    <dxf>
      <fill>
        <patternFill>
          <bgColor theme="8"/>
        </patternFill>
      </fill>
    </dxf>
    <dxf>
      <fill>
        <patternFill patternType="solid">
          <bgColor theme="9"/>
        </patternFill>
      </fill>
    </dxf>
    <dxf>
      <fill>
        <patternFill>
          <bgColor theme="8"/>
        </patternFill>
      </fill>
    </dxf>
    <dxf>
      <fill>
        <patternFill patternType="solid">
          <bgColor theme="9"/>
        </patternFill>
      </fill>
    </dxf>
    <dxf>
      <fill>
        <patternFill>
          <bgColor theme="8"/>
        </patternFill>
      </fill>
    </dxf>
    <dxf>
      <fill>
        <patternFill patternType="solid">
          <bgColor theme="9"/>
        </patternFill>
      </fill>
    </dxf>
    <dxf>
      <fill>
        <patternFill>
          <bgColor theme="8"/>
        </patternFill>
      </fill>
    </dxf>
    <dxf>
      <fill>
        <patternFill patternType="solid">
          <bgColor theme="9"/>
        </patternFill>
      </fill>
    </dxf>
    <dxf>
      <fill>
        <patternFill>
          <bgColor theme="8"/>
        </patternFill>
      </fill>
    </dxf>
    <dxf>
      <fill>
        <patternFill patternType="solid">
          <bgColor theme="9"/>
        </patternFill>
      </fill>
    </dxf>
    <dxf>
      <fill>
        <patternFill>
          <bgColor theme="8"/>
        </patternFill>
      </fill>
    </dxf>
    <dxf>
      <fill>
        <patternFill patternType="solid">
          <bgColor theme="9"/>
        </patternFill>
      </fill>
    </dxf>
    <dxf>
      <fill>
        <patternFill>
          <bgColor theme="8"/>
        </patternFill>
      </fill>
    </dxf>
    <dxf>
      <fill>
        <patternFill patternType="solid">
          <bgColor theme="9"/>
        </patternFill>
      </fill>
    </dxf>
    <dxf>
      <fill>
        <patternFill>
          <bgColor theme="8"/>
        </patternFill>
      </fill>
    </dxf>
    <dxf>
      <fill>
        <patternFill patternType="solid">
          <bgColor theme="9"/>
        </patternFill>
      </fill>
    </dxf>
    <dxf>
      <fill>
        <patternFill>
          <bgColor theme="8"/>
        </patternFill>
      </fill>
    </dxf>
    <dxf>
      <fill>
        <patternFill patternType="solid">
          <bgColor theme="9"/>
        </patternFill>
      </fill>
    </dxf>
    <dxf>
      <fill>
        <patternFill>
          <bgColor theme="8"/>
        </patternFill>
      </fill>
    </dxf>
    <dxf>
      <fill>
        <patternFill patternType="solid">
          <bgColor theme="9"/>
        </patternFill>
      </fill>
    </dxf>
    <dxf>
      <fill>
        <patternFill>
          <bgColor theme="8"/>
        </patternFill>
      </fill>
    </dxf>
    <dxf>
      <fill>
        <patternFill patternType="solid">
          <bgColor theme="9"/>
        </patternFill>
      </fill>
    </dxf>
    <dxf>
      <fill>
        <patternFill>
          <bgColor theme="8"/>
        </patternFill>
      </fill>
    </dxf>
    <dxf>
      <fill>
        <patternFill patternType="solid">
          <bgColor theme="9"/>
        </patternFill>
      </fill>
    </dxf>
    <dxf>
      <fill>
        <patternFill>
          <bgColor theme="8"/>
        </patternFill>
      </fill>
    </dxf>
    <dxf>
      <fill>
        <patternFill patternType="solid">
          <bgColor theme="9"/>
        </patternFill>
      </fill>
    </dxf>
    <dxf>
      <fill>
        <patternFill>
          <bgColor theme="8"/>
        </patternFill>
      </fill>
    </dxf>
    <dxf>
      <fill>
        <patternFill>
          <bgColor theme="8" tint="0.59996337778862885"/>
        </patternFill>
      </fill>
      <border>
        <left style="thin">
          <color auto="1"/>
        </left>
        <right style="thin">
          <color auto="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bgColor theme="8"/>
        </patternFill>
      </fill>
    </dxf>
    <dxf>
      <fill>
        <patternFill patternType="solid">
          <bgColor theme="9"/>
        </patternFill>
      </fill>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4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theme" Target="theme/them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microsoft.com/office/2007/relationships/slicerCache" Target="slicerCaches/slicerCache1.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pivotCacheDefinition" Target="pivotCache/pivotCacheDefinition1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Structure" Target="richData/rdrichvaluestructure.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microsoft.com/office/2017/06/relationships/rdRichValue" Target="richData/rdrichvalue.xml"/><Relationship Id="rId28" Type="http://schemas.microsoft.com/office/2022/10/relationships/richValueRel" Target="richData/richValueRel.xml"/><Relationship Id="rId10" Type="http://schemas.openxmlformats.org/officeDocument/2006/relationships/pivotCacheDefinition" Target="pivotCache/pivotCacheDefinition6.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sheetMetadata" Target="metadata.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[sample-data-excel-portfolio-project.xlsx]Pivots!weekday trend</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Pivots!$B$29</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Pivots!$A$30:$A$37</c:f>
              <c:strCache>
                <c:ptCount val="7"/>
                <c:pt idx="0">
                  <c:v>Sunday</c:v>
                </c:pt>
                <c:pt idx="1">
                  <c:v>Monday</c:v>
                </c:pt>
                <c:pt idx="2">
                  <c:v>Tuesday</c:v>
                </c:pt>
                <c:pt idx="3">
                  <c:v>Wednesday</c:v>
                </c:pt>
                <c:pt idx="4">
                  <c:v>Thursday</c:v>
                </c:pt>
                <c:pt idx="5">
                  <c:v>Friday</c:v>
                </c:pt>
                <c:pt idx="6">
                  <c:v>Saturday</c:v>
                </c:pt>
              </c:strCache>
            </c:strRef>
          </c:cat>
          <c:val>
            <c:numRef>
              <c:f>Pivots!$B$30:$B$37</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3C47-4A8B-9D19-9665CAD8CAF5}"/>
            </c:ext>
          </c:extLst>
        </c:ser>
        <c:dLbls>
          <c:showLegendKey val="0"/>
          <c:showVal val="0"/>
          <c:showCatName val="0"/>
          <c:showSerName val="0"/>
          <c:showPercent val="0"/>
          <c:showBubbleSize val="0"/>
        </c:dLbls>
        <c:gapWidth val="25"/>
        <c:axId val="1350844272"/>
        <c:axId val="1350862576"/>
      </c:barChart>
      <c:catAx>
        <c:axId val="13508442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862576"/>
        <c:crosses val="autoZero"/>
        <c:auto val="1"/>
        <c:lblAlgn val="ctr"/>
        <c:lblOffset val="100"/>
        <c:noMultiLvlLbl val="0"/>
      </c:catAx>
      <c:valAx>
        <c:axId val="1350862576"/>
        <c:scaling>
          <c:orientation val="minMax"/>
        </c:scaling>
        <c:delete val="1"/>
        <c:axPos val="b"/>
        <c:numFmt formatCode="#,##0" sourceLinked="1"/>
        <c:majorTickMark val="none"/>
        <c:minorTickMark val="none"/>
        <c:tickLblPos val="nextTo"/>
        <c:crossAx val="1350844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[sample-data-excel-portfolio-project.xlsx]Pivots!monthly trend</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rgbClr val="FF0000"/>
                </a:solidFill>
                <a:latin typeface="+mj-lt"/>
              </a:rPr>
              <a:t>Call Trend</a:t>
            </a:r>
          </a:p>
        </c:rich>
      </c:tx>
      <c:layout>
        <c:manualLayout>
          <c:xMode val="edge"/>
          <c:yMode val="edge"/>
          <c:x val="2.3381889763779563E-2"/>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60000"/>
                  <a:lumOff val="40000"/>
                  <a:alpha val="50000"/>
                </a:schemeClr>
              </a:gs>
              <a:gs pos="100000">
                <a:schemeClr val="accent6"/>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solidFill>
            <a:ln w="25400">
              <a:solidFill>
                <a:schemeClr val="tx1">
                  <a:lumMod val="75000"/>
                  <a:lumOff val="2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Pivots!$C$12</c:f>
              <c:strCache>
                <c:ptCount val="1"/>
                <c:pt idx="0">
                  <c:v>Call Count2</c:v>
                </c:pt>
              </c:strCache>
            </c:strRef>
          </c:tx>
          <c:spPr>
            <a:gradFill flip="none" rotWithShape="1">
              <a:gsLst>
                <a:gs pos="0">
                  <a:schemeClr val="accent6">
                    <a:lumMod val="60000"/>
                    <a:lumOff val="40000"/>
                    <a:alpha val="50000"/>
                  </a:schemeClr>
                </a:gs>
                <a:gs pos="100000">
                  <a:schemeClr val="accent6"/>
                </a:gs>
              </a:gsLst>
              <a:lin ang="16200000" scaled="1"/>
              <a:tileRect/>
            </a:gradFill>
            <a:ln>
              <a:noFill/>
            </a:ln>
            <a:effectLst/>
          </c:spPr>
          <c:cat>
            <c:strRef>
              <c:f>Pivots!$A$13:$A$25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Pivots!$C$13:$C$25</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30E8-4283-83C7-88EC19DA2B2F}"/>
            </c:ext>
          </c:extLst>
        </c:ser>
        <c:dLbls>
          <c:showLegendKey val="0"/>
          <c:showVal val="0"/>
          <c:showCatName val="0"/>
          <c:showSerName val="0"/>
          <c:showPercent val="0"/>
          <c:showBubbleSize val="0"/>
        </c:dLbls>
        <c:axId val="1249074272"/>
        <c:axId val="1247354688"/>
      </c:areaChart>
      <c:lineChart>
        <c:grouping val="standard"/>
        <c:varyColors val="0"/>
        <c:ser>
          <c:idx val="0"/>
          <c:order val="0"/>
          <c:tx>
            <c:strRef>
              <c:f>Pivots!$B$12</c:f>
              <c:strCache>
                <c:ptCount val="1"/>
                <c:pt idx="0">
                  <c:v>Call Count</c:v>
                </c:pt>
              </c:strCache>
            </c:strRef>
          </c:tx>
          <c:spPr>
            <a:ln w="28575" cap="rnd">
              <a:solidFill>
                <a:schemeClr val="accent6"/>
              </a:solidFill>
              <a:round/>
            </a:ln>
            <a:effectLst/>
          </c:spPr>
          <c:marker>
            <c:symbol val="circle"/>
            <c:size val="7"/>
            <c:spPr>
              <a:solidFill>
                <a:schemeClr val="bg1"/>
              </a:solidFill>
              <a:ln w="25400">
                <a:solidFill>
                  <a:schemeClr val="tx1">
                    <a:lumMod val="75000"/>
                    <a:lumOff val="25000"/>
                  </a:schemeClr>
                </a:solidFill>
              </a:ln>
              <a:effectLst/>
            </c:spPr>
          </c:marker>
          <c:cat>
            <c:strRef>
              <c:f>Pivots!$A$13:$A$25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Pivots!$B$13:$B$25</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30E8-4283-83C7-88EC19DA2B2F}"/>
            </c:ext>
          </c:extLst>
        </c:ser>
        <c:dLbls>
          <c:showLegendKey val="0"/>
          <c:showVal val="0"/>
          <c:showCatName val="0"/>
          <c:showSerName val="0"/>
          <c:showPercent val="0"/>
          <c:showBubbleSize val="0"/>
        </c:dLbls>
        <c:marker val="1"/>
        <c:smooth val="0"/>
        <c:axId val="1249074272"/>
        <c:axId val="1247354688"/>
      </c:lineChart>
      <c:catAx>
        <c:axId val="124907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354688"/>
        <c:crosses val="autoZero"/>
        <c:auto val="1"/>
        <c:lblAlgn val="ctr"/>
        <c:lblOffset val="100"/>
        <c:noMultiLvlLbl val="0"/>
      </c:catAx>
      <c:valAx>
        <c:axId val="12473546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074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accent6"/>
                </a:solidFill>
              </a:rPr>
              <a:t>Amount</a:t>
            </a:r>
          </a:p>
        </c:rich>
      </c:tx>
      <c:layout>
        <c:manualLayout>
          <c:xMode val="edge"/>
          <c:yMode val="edge"/>
          <c:x val="4.5197470608714284E-2"/>
          <c:y val="2.68680619488653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Pivots!$E$43:$E$47</c:f>
              <c:strCache>
                <c:ptCount val="5"/>
                <c:pt idx="0">
                  <c:v>R01</c:v>
                </c:pt>
                <c:pt idx="1">
                  <c:v>R02</c:v>
                </c:pt>
                <c:pt idx="2">
                  <c:v>R03</c:v>
                </c:pt>
                <c:pt idx="3">
                  <c:v>R04</c:v>
                </c:pt>
                <c:pt idx="4">
                  <c:v>R05</c:v>
                </c:pt>
              </c:strCache>
            </c:strRef>
          </c:cat>
          <c:val>
            <c:numRef>
              <c:f>Pivots!$G$43:$G$47</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680C-41FC-A94F-E471D78FF136}"/>
            </c:ext>
          </c:extLst>
        </c:ser>
        <c:ser>
          <c:idx val="1"/>
          <c:order val="1"/>
          <c:tx>
            <c:strRef>
              <c:f>Pivots!$I$42</c:f>
              <c:strCache>
                <c:ptCount val="1"/>
                <c:pt idx="0">
                  <c:v>Sel. Amount</c:v>
                </c:pt>
              </c:strCache>
            </c:strRef>
          </c:tx>
          <c:spPr>
            <a:gradFill>
              <a:gsLst>
                <a:gs pos="0">
                  <a:schemeClr val="accent5"/>
                </a:gs>
                <a:gs pos="100000">
                  <a:schemeClr val="accent6"/>
                </a:gs>
              </a:gsLst>
              <a:lin ang="5400000" scaled="1"/>
            </a:gradFill>
            <a:ln>
              <a:noFill/>
            </a:ln>
            <a:effectLst/>
          </c:spPr>
          <c:invertIfNegative val="0"/>
          <c:dLbls>
            <c:delete val="1"/>
          </c:dLbls>
          <c:val>
            <c:numRef>
              <c:f>Pivots!$I$43:$I$47</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2-680C-41FC-A94F-E471D78FF136}"/>
            </c:ext>
          </c:extLst>
        </c:ser>
        <c:dLbls>
          <c:dLblPos val="outEnd"/>
          <c:showLegendKey val="0"/>
          <c:showVal val="1"/>
          <c:showCatName val="0"/>
          <c:showSerName val="0"/>
          <c:showPercent val="0"/>
          <c:showBubbleSize val="0"/>
        </c:dLbls>
        <c:gapWidth val="25"/>
        <c:overlap val="100"/>
        <c:axId val="1985333536"/>
        <c:axId val="1985330624"/>
      </c:barChart>
      <c:catAx>
        <c:axId val="1985333536"/>
        <c:scaling>
          <c:orientation val="maxMin"/>
        </c:scaling>
        <c:delete val="1"/>
        <c:axPos val="l"/>
        <c:numFmt formatCode="General" sourceLinked="1"/>
        <c:majorTickMark val="out"/>
        <c:minorTickMark val="none"/>
        <c:tickLblPos val="nextTo"/>
        <c:crossAx val="1985330624"/>
        <c:crosses val="autoZero"/>
        <c:auto val="1"/>
        <c:lblAlgn val="ctr"/>
        <c:lblOffset val="100"/>
        <c:noMultiLvlLbl val="0"/>
      </c:catAx>
      <c:valAx>
        <c:axId val="1985330624"/>
        <c:scaling>
          <c:orientation val="minMax"/>
        </c:scaling>
        <c:delete val="1"/>
        <c:axPos val="t"/>
        <c:numFmt formatCode="&quot;$&quot;#,###.0,&quot;k&quot;" sourceLinked="1"/>
        <c:majorTickMark val="out"/>
        <c:minorTickMark val="none"/>
        <c:tickLblPos val="nextTo"/>
        <c:crossAx val="1985333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accent6"/>
                </a:solidFill>
                <a:latin typeface="+mj-lt"/>
                <a:ea typeface="+mn-ea"/>
                <a:cs typeface="+mn-cs"/>
              </a:defRPr>
            </a:pPr>
            <a:r>
              <a:rPr lang="en-US" sz="1800" b="1">
                <a:solidFill>
                  <a:schemeClr val="accent6"/>
                </a:solidFill>
                <a:latin typeface="+mj-lt"/>
              </a:rPr>
              <a:t>Calls</a:t>
            </a:r>
          </a:p>
        </c:rich>
      </c:tx>
      <c:layout>
        <c:manualLayout>
          <c:xMode val="edge"/>
          <c:yMode val="edge"/>
          <c:x val="3.6582751137656168E-2"/>
          <c:y val="2.7121530081407302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accent6"/>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Pivots!$E$43:$E$47</c:f>
              <c:strCache>
                <c:ptCount val="5"/>
                <c:pt idx="0">
                  <c:v>R01</c:v>
                </c:pt>
                <c:pt idx="1">
                  <c:v>R02</c:v>
                </c:pt>
                <c:pt idx="2">
                  <c:v>R03</c:v>
                </c:pt>
                <c:pt idx="3">
                  <c:v>R04</c:v>
                </c:pt>
                <c:pt idx="4">
                  <c:v>R05</c:v>
                </c:pt>
              </c:strCache>
            </c:strRef>
          </c:cat>
          <c:val>
            <c:numRef>
              <c:f>Pivots!$F$43:$F$47</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3F79-487B-B5CC-9003DD1932C5}"/>
            </c:ext>
          </c:extLst>
        </c:ser>
        <c:ser>
          <c:idx val="1"/>
          <c:order val="1"/>
          <c:tx>
            <c:strRef>
              <c:f>Pivots!$H$42</c:f>
              <c:strCache>
                <c:ptCount val="1"/>
                <c:pt idx="0">
                  <c:v>Sel. Calls</c:v>
                </c:pt>
              </c:strCache>
            </c:strRef>
          </c:tx>
          <c:spPr>
            <a:gradFill>
              <a:gsLst>
                <a:gs pos="0">
                  <a:schemeClr val="accent6"/>
                </a:gs>
                <a:gs pos="100000">
                  <a:schemeClr val="accent5"/>
                </a:gs>
              </a:gsLst>
              <a:lin ang="5400000" scaled="1"/>
            </a:gradFill>
            <a:ln>
              <a:noFill/>
            </a:ln>
            <a:effectLst/>
          </c:spPr>
          <c:invertIfNegative val="0"/>
          <c:val>
            <c:numRef>
              <c:f>Pivots!$H$43:$H$47</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4-3F79-487B-B5CC-9003DD1932C5}"/>
            </c:ext>
          </c:extLst>
        </c:ser>
        <c:dLbls>
          <c:showLegendKey val="0"/>
          <c:showVal val="0"/>
          <c:showCatName val="0"/>
          <c:showSerName val="0"/>
          <c:showPercent val="0"/>
          <c:showBubbleSize val="0"/>
        </c:dLbls>
        <c:gapWidth val="25"/>
        <c:overlap val="100"/>
        <c:axId val="2128632464"/>
        <c:axId val="2128628304"/>
      </c:barChart>
      <c:catAx>
        <c:axId val="2128632464"/>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8628304"/>
        <c:crosses val="autoZero"/>
        <c:auto val="1"/>
        <c:lblAlgn val="ctr"/>
        <c:lblOffset val="100"/>
        <c:noMultiLvlLbl val="0"/>
      </c:catAx>
      <c:valAx>
        <c:axId val="2128628304"/>
        <c:scaling>
          <c:orientation val="minMax"/>
          <c:min val="0"/>
        </c:scaling>
        <c:delete val="1"/>
        <c:axPos val="t"/>
        <c:numFmt formatCode="General" sourceLinked="1"/>
        <c:majorTickMark val="out"/>
        <c:minorTickMark val="none"/>
        <c:tickLblPos val="nextTo"/>
        <c:crossAx val="2128632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[sample-data-excel-portfolio-project.xlsx]Pivots!female vs. male callers</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accent5"/>
                </a:solidFill>
                <a:latin typeface="+mj-lt"/>
              </a:rPr>
              <a:t>Female</a:t>
            </a:r>
            <a:r>
              <a:rPr lang="en-US" sz="1800" b="1">
                <a:latin typeface="+mj-lt"/>
              </a:rPr>
              <a:t> vs. </a:t>
            </a:r>
            <a:r>
              <a:rPr lang="en-US" sz="1800" b="1">
                <a:solidFill>
                  <a:schemeClr val="accent4"/>
                </a:solidFill>
                <a:latin typeface="+mj-lt"/>
              </a:rPr>
              <a:t>Male</a:t>
            </a:r>
            <a:r>
              <a:rPr lang="en-US" sz="1800" b="1">
                <a:latin typeface="+mj-lt"/>
              </a:rPr>
              <a:t> 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Pivots!$B$59:$B$60</c:f>
              <c:strCache>
                <c:ptCount val="1"/>
                <c:pt idx="0">
                  <c:v>Female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Pivots!$A$61:$A$64</c:f>
              <c:strCache>
                <c:ptCount val="3"/>
                <c:pt idx="0">
                  <c:v>Cincinnati</c:v>
                </c:pt>
                <c:pt idx="1">
                  <c:v>Cleveland</c:v>
                </c:pt>
                <c:pt idx="2">
                  <c:v>Columbus</c:v>
                </c:pt>
              </c:strCache>
            </c:strRef>
          </c:cat>
          <c:val>
            <c:numRef>
              <c:f>Pivots!$B$61:$B$64</c:f>
              <c:numCache>
                <c:formatCode>#,##0</c:formatCode>
                <c:ptCount val="3"/>
                <c:pt idx="0">
                  <c:v>144</c:v>
                </c:pt>
                <c:pt idx="1">
                  <c:v>326</c:v>
                </c:pt>
                <c:pt idx="2">
                  <c:v>129</c:v>
                </c:pt>
              </c:numCache>
            </c:numRef>
          </c:val>
          <c:extLst>
            <c:ext xmlns:c16="http://schemas.microsoft.com/office/drawing/2014/chart" uri="{C3380CC4-5D6E-409C-BE32-E72D297353CC}">
              <c16:uniqueId val="{00000000-EF75-4209-A6C4-F898A6C9C157}"/>
            </c:ext>
          </c:extLst>
        </c:ser>
        <c:ser>
          <c:idx val="1"/>
          <c:order val="1"/>
          <c:tx>
            <c:strRef>
              <c:f>Pivots!$C$59:$C$60</c:f>
              <c:strCache>
                <c:ptCount val="1"/>
                <c:pt idx="0">
                  <c:v>Male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Pivots!$A$61:$A$64</c:f>
              <c:strCache>
                <c:ptCount val="3"/>
                <c:pt idx="0">
                  <c:v>Cincinnati</c:v>
                </c:pt>
                <c:pt idx="1">
                  <c:v>Cleveland</c:v>
                </c:pt>
                <c:pt idx="2">
                  <c:v>Columbus</c:v>
                </c:pt>
              </c:strCache>
            </c:strRef>
          </c:cat>
          <c:val>
            <c:numRef>
              <c:f>Pivots!$C$61:$C$64</c:f>
              <c:numCache>
                <c:formatCode>#,##0</c:formatCode>
                <c:ptCount val="3"/>
                <c:pt idx="0">
                  <c:v>132</c:v>
                </c:pt>
                <c:pt idx="1">
                  <c:v>63</c:v>
                </c:pt>
                <c:pt idx="2">
                  <c:v>206</c:v>
                </c:pt>
              </c:numCache>
            </c:numRef>
          </c:val>
          <c:extLst>
            <c:ext xmlns:c16="http://schemas.microsoft.com/office/drawing/2014/chart" uri="{C3380CC4-5D6E-409C-BE32-E72D297353CC}">
              <c16:uniqueId val="{00000001-EF75-4209-A6C4-F898A6C9C157}"/>
            </c:ext>
          </c:extLst>
        </c:ser>
        <c:dLbls>
          <c:dLblPos val="ctr"/>
          <c:showLegendKey val="0"/>
          <c:showVal val="1"/>
          <c:showCatName val="0"/>
          <c:showSerName val="0"/>
          <c:showPercent val="0"/>
          <c:showBubbleSize val="0"/>
        </c:dLbls>
        <c:gapWidth val="25"/>
        <c:overlap val="100"/>
        <c:axId val="46217088"/>
        <c:axId val="46217504"/>
      </c:barChart>
      <c:catAx>
        <c:axId val="462170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17504"/>
        <c:crosses val="autoZero"/>
        <c:auto val="1"/>
        <c:lblAlgn val="ctr"/>
        <c:lblOffset val="100"/>
        <c:noMultiLvlLbl val="0"/>
      </c:catAx>
      <c:valAx>
        <c:axId val="46217504"/>
        <c:scaling>
          <c:orientation val="minMax"/>
        </c:scaling>
        <c:delete val="1"/>
        <c:axPos val="l"/>
        <c:numFmt formatCode="0%" sourceLinked="1"/>
        <c:majorTickMark val="none"/>
        <c:minorTickMark val="none"/>
        <c:tickLblPos val="nextTo"/>
        <c:crossAx val="46217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[sample-data-excel-portfolio-project.xlsx]Pivots!rep satisfactions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accent4">
                    <a:lumMod val="75000"/>
                  </a:schemeClr>
                </a:solidFill>
                <a:latin typeface="+mj-lt"/>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Pivots!$B$67</c:f>
              <c:strCache>
                <c:ptCount val="1"/>
                <c:pt idx="0">
                  <c:v>Total</c:v>
                </c:pt>
              </c:strCache>
            </c:strRef>
          </c:tx>
          <c:spPr>
            <a:solidFill>
              <a:schemeClr val="accent4">
                <a:lumMod val="75000"/>
              </a:schemeClr>
            </a:solidFill>
            <a:ln>
              <a:noFill/>
            </a:ln>
            <a:effectLst/>
          </c:spPr>
          <c:invertIfNegative val="0"/>
          <c:cat>
            <c:strRef>
              <c:f>Pivots!$A$68:$A$74</c:f>
              <c:strCache>
                <c:ptCount val="6"/>
                <c:pt idx="0">
                  <c:v>0</c:v>
                </c:pt>
                <c:pt idx="1">
                  <c:v>1</c:v>
                </c:pt>
                <c:pt idx="2">
                  <c:v>2</c:v>
                </c:pt>
                <c:pt idx="3">
                  <c:v>3</c:v>
                </c:pt>
                <c:pt idx="4">
                  <c:v>4</c:v>
                </c:pt>
                <c:pt idx="5">
                  <c:v>5</c:v>
                </c:pt>
              </c:strCache>
            </c:strRef>
          </c:cat>
          <c:val>
            <c:numRef>
              <c:f>Pivots!$B$68:$B$74</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AF0F-43B6-9626-0E682588F0E0}"/>
            </c:ext>
          </c:extLst>
        </c:ser>
        <c:dLbls>
          <c:showLegendKey val="0"/>
          <c:showVal val="0"/>
          <c:showCatName val="0"/>
          <c:showSerName val="0"/>
          <c:showPercent val="0"/>
          <c:showBubbleSize val="0"/>
        </c:dLbls>
        <c:gapWidth val="10"/>
        <c:overlap val="-27"/>
        <c:axId val="2072444992"/>
        <c:axId val="2072442080"/>
      </c:barChart>
      <c:catAx>
        <c:axId val="207244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2442080"/>
        <c:crosses val="autoZero"/>
        <c:auto val="1"/>
        <c:lblAlgn val="ctr"/>
        <c:lblOffset val="100"/>
        <c:noMultiLvlLbl val="0"/>
      </c:catAx>
      <c:valAx>
        <c:axId val="207244208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2444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[sample-data-excel-portfolio-project.xlsx]Pivots!top 5 customers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rgbClr val="FF0000"/>
                </a:solidFill>
                <a:latin typeface="+mj-lt"/>
              </a:rPr>
              <a:t>Top 5 Customers</a:t>
            </a:r>
          </a:p>
        </c:rich>
      </c:tx>
      <c:layout>
        <c:manualLayout>
          <c:xMode val="edge"/>
          <c:yMode val="edge"/>
          <c:x val="2.8611111111111143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Pivots!$B$98</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Pivots!$A$99:$A$104</c:f>
              <c:strCache>
                <c:ptCount val="5"/>
                <c:pt idx="0">
                  <c:v>C0005</c:v>
                </c:pt>
                <c:pt idx="1">
                  <c:v>C0004</c:v>
                </c:pt>
                <c:pt idx="2">
                  <c:v>C0013</c:v>
                </c:pt>
                <c:pt idx="3">
                  <c:v>C0007</c:v>
                </c:pt>
                <c:pt idx="4">
                  <c:v>C0012</c:v>
                </c:pt>
              </c:strCache>
            </c:strRef>
          </c:cat>
          <c:val>
            <c:numRef>
              <c:f>Pivots!$B$99:$B$104</c:f>
              <c:numCache>
                <c:formatCode>\$#,##0;\(\$#,##0\);\$#,##0</c:formatCode>
                <c:ptCount val="5"/>
                <c:pt idx="0">
                  <c:v>7747</c:v>
                </c:pt>
                <c:pt idx="1">
                  <c:v>7689</c:v>
                </c:pt>
                <c:pt idx="2">
                  <c:v>7230</c:v>
                </c:pt>
                <c:pt idx="3">
                  <c:v>7216</c:v>
                </c:pt>
                <c:pt idx="4">
                  <c:v>6819</c:v>
                </c:pt>
              </c:numCache>
            </c:numRef>
          </c:val>
          <c:extLst>
            <c:ext xmlns:c16="http://schemas.microsoft.com/office/drawing/2014/chart" uri="{C3380CC4-5D6E-409C-BE32-E72D297353CC}">
              <c16:uniqueId val="{00000000-4101-44B3-A867-6C48271F67FD}"/>
            </c:ext>
          </c:extLst>
        </c:ser>
        <c:dLbls>
          <c:dLblPos val="outEnd"/>
          <c:showLegendKey val="0"/>
          <c:showVal val="1"/>
          <c:showCatName val="0"/>
          <c:showSerName val="0"/>
          <c:showPercent val="0"/>
          <c:showBubbleSize val="0"/>
        </c:dLbls>
        <c:gapWidth val="25"/>
        <c:overlap val="-27"/>
        <c:axId val="109256720"/>
        <c:axId val="109259216"/>
      </c:barChart>
      <c:catAx>
        <c:axId val="1092567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9259216"/>
        <c:crosses val="autoZero"/>
        <c:auto val="1"/>
        <c:lblAlgn val="ctr"/>
        <c:lblOffset val="100"/>
        <c:noMultiLvlLbl val="0"/>
      </c:catAx>
      <c:valAx>
        <c:axId val="109259216"/>
        <c:scaling>
          <c:orientation val="minMax"/>
        </c:scaling>
        <c:delete val="1"/>
        <c:axPos val="l"/>
        <c:numFmt formatCode="\$#,##0;\(\$#,##0\);\$#,##0" sourceLinked="1"/>
        <c:majorTickMark val="out"/>
        <c:minorTickMark val="none"/>
        <c:tickLblPos val="nextTo"/>
        <c:crossAx val="109256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[sample-data-excel-portfolio-project.xlsx]Pivots!YTD sales analysis</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accent5"/>
                </a:solidFill>
                <a:latin typeface="+mj-lt"/>
              </a:rPr>
              <a:t>YTD Sales Analysis</a:t>
            </a:r>
          </a:p>
        </c:rich>
      </c:tx>
      <c:layout>
        <c:manualLayout>
          <c:xMode val="edge"/>
          <c:yMode val="edge"/>
          <c:x val="2.5833333333333364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5"/>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Pivots!$B$107</c:f>
              <c:strCache>
                <c:ptCount val="1"/>
                <c:pt idx="0">
                  <c:v>Total</c:v>
                </c:pt>
              </c:strCache>
            </c:strRef>
          </c:tx>
          <c:spPr>
            <a:gradFill>
              <a:gsLst>
                <a:gs pos="0">
                  <a:schemeClr val="accent6"/>
                </a:gs>
                <a:gs pos="100000">
                  <a:schemeClr val="accent5"/>
                </a:gs>
              </a:gsLst>
              <a:lin ang="5400000" scaled="1"/>
            </a:gradFill>
            <a:ln>
              <a:noFill/>
            </a:ln>
            <a:effectLst/>
          </c:spPr>
          <c:cat>
            <c:strRef>
              <c:f>Pivots!$A$108:$A$120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Pivots!$B$108:$B$120</c:f>
              <c:numCache>
                <c:formatCode>\$#,##0;\(\$#,##0\);\$#,##0</c:formatCode>
                <c:ptCount val="12"/>
                <c:pt idx="0">
                  <c:v>7790</c:v>
                </c:pt>
                <c:pt idx="1">
                  <c:v>13912</c:v>
                </c:pt>
                <c:pt idx="2">
                  <c:v>28475</c:v>
                </c:pt>
                <c:pt idx="3">
                  <c:v>42011</c:v>
                </c:pt>
                <c:pt idx="4">
                  <c:v>50182</c:v>
                </c:pt>
                <c:pt idx="5">
                  <c:v>56075</c:v>
                </c:pt>
                <c:pt idx="6">
                  <c:v>62082</c:v>
                </c:pt>
                <c:pt idx="7">
                  <c:v>67032</c:v>
                </c:pt>
                <c:pt idx="8">
                  <c:v>73721</c:v>
                </c:pt>
                <c:pt idx="9">
                  <c:v>84596</c:v>
                </c:pt>
                <c:pt idx="10">
                  <c:v>91371</c:v>
                </c:pt>
                <c:pt idx="11">
                  <c:v>96623</c:v>
                </c:pt>
              </c:numCache>
            </c:numRef>
          </c:val>
          <c:extLst>
            <c:ext xmlns:c16="http://schemas.microsoft.com/office/drawing/2014/chart" uri="{C3380CC4-5D6E-409C-BE32-E72D297353CC}">
              <c16:uniqueId val="{00000000-2B7C-4AD0-B497-4DA803743138}"/>
            </c:ext>
          </c:extLst>
        </c:ser>
        <c:dLbls>
          <c:showLegendKey val="0"/>
          <c:showVal val="0"/>
          <c:showCatName val="0"/>
          <c:showSerName val="0"/>
          <c:showPercent val="0"/>
          <c:showBubbleSize val="0"/>
        </c:dLbls>
        <c:axId val="756997968"/>
        <c:axId val="756994224"/>
      </c:areaChart>
      <c:catAx>
        <c:axId val="7569979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994224"/>
        <c:crosses val="autoZero"/>
        <c:auto val="1"/>
        <c:lblAlgn val="ctr"/>
        <c:lblOffset val="100"/>
        <c:noMultiLvlLbl val="0"/>
      </c:catAx>
      <c:valAx>
        <c:axId val="7569942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99796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18" Type="http://schemas.openxmlformats.org/officeDocument/2006/relationships/chart" Target="../charts/chart8.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17" Type="http://schemas.openxmlformats.org/officeDocument/2006/relationships/chart" Target="../charts/chart7.xml"/><Relationship Id="rId2" Type="http://schemas.openxmlformats.org/officeDocument/2006/relationships/image" Target="../media/image2.svg"/><Relationship Id="rId16" Type="http://schemas.openxmlformats.org/officeDocument/2006/relationships/chart" Target="../charts/chart6.xml"/><Relationship Id="rId20" Type="http://schemas.openxmlformats.org/officeDocument/2006/relationships/image" Target="../media/image1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19" Type="http://schemas.openxmlformats.org/officeDocument/2006/relationships/image" Target="../media/image1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20.svg"/><Relationship Id="rId3" Type="http://schemas.openxmlformats.org/officeDocument/2006/relationships/image" Target="../media/image15.png"/><Relationship Id="rId7" Type="http://schemas.openxmlformats.org/officeDocument/2006/relationships/image" Target="../media/image19.png"/><Relationship Id="rId12" Type="http://schemas.openxmlformats.org/officeDocument/2006/relationships/image" Target="../media/image24.svg"/><Relationship Id="rId2" Type="http://schemas.openxmlformats.org/officeDocument/2006/relationships/image" Target="../media/image14.svg"/><Relationship Id="rId1" Type="http://schemas.openxmlformats.org/officeDocument/2006/relationships/image" Target="../media/image13.png"/><Relationship Id="rId6" Type="http://schemas.openxmlformats.org/officeDocument/2006/relationships/image" Target="../media/image18.svg"/><Relationship Id="rId11" Type="http://schemas.openxmlformats.org/officeDocument/2006/relationships/image" Target="../media/image23.png"/><Relationship Id="rId5" Type="http://schemas.openxmlformats.org/officeDocument/2006/relationships/image" Target="../media/image17.png"/><Relationship Id="rId10" Type="http://schemas.openxmlformats.org/officeDocument/2006/relationships/image" Target="../media/image22.svg"/><Relationship Id="rId4" Type="http://schemas.openxmlformats.org/officeDocument/2006/relationships/image" Target="../media/image16.svg"/><Relationship Id="rId9"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editAs="absolute">
    <xdr:from>
      <xdr:col>2</xdr:col>
      <xdr:colOff>0</xdr:colOff>
      <xdr:row>3</xdr:row>
      <xdr:rowOff>0</xdr:rowOff>
    </xdr:from>
    <xdr:to>
      <xdr:col>3</xdr:col>
      <xdr:colOff>390525</xdr:colOff>
      <xdr:row>7</xdr:row>
      <xdr:rowOff>19050</xdr:rowOff>
    </xdr:to>
    <xdr:sp macro="" textlink="Pivots!A4">
      <xdr:nvSpPr>
        <xdr:cNvPr id="2" name="Rectangle 1">
          <a:extLst>
            <a:ext uri="{FF2B5EF4-FFF2-40B4-BE49-F238E27FC236}">
              <a16:creationId xmlns:a16="http://schemas.microsoft.com/office/drawing/2014/main" id="{7F1D7F9A-FB8C-4899-AAF7-5D18BAA35C55}"/>
            </a:ext>
          </a:extLst>
        </xdr:cNvPr>
        <xdr:cNvSpPr/>
      </xdr:nvSpPr>
      <xdr:spPr>
        <a:xfrm>
          <a:off x="233059" y="547181"/>
          <a:ext cx="1079567" cy="748624"/>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D609C49-1FFB-414F-8101-A00FEC5A6BD2}" type="TxLink">
            <a:rPr lang="en-US" sz="2800" b="1" i="0" u="none" strike="noStrike">
              <a:solidFill>
                <a:schemeClr val="bg1"/>
              </a:solidFill>
              <a:latin typeface="+mj-lt"/>
            </a:rPr>
            <a:pPr algn="ctr"/>
            <a:t>1,000</a:t>
          </a:fld>
          <a:endParaRPr lang="en-US" sz="2800" b="1">
            <a:solidFill>
              <a:schemeClr val="bg1"/>
            </a:solidFill>
            <a:latin typeface="+mj-lt"/>
          </a:endParaRPr>
        </a:p>
      </xdr:txBody>
    </xdr:sp>
    <xdr:clientData/>
  </xdr:twoCellAnchor>
  <xdr:twoCellAnchor editAs="absolute">
    <xdr:from>
      <xdr:col>2</xdr:col>
      <xdr:colOff>133350</xdr:colOff>
      <xdr:row>3</xdr:row>
      <xdr:rowOff>66675</xdr:rowOff>
    </xdr:from>
    <xdr:to>
      <xdr:col>3</xdr:col>
      <xdr:colOff>295275</xdr:colOff>
      <xdr:row>4</xdr:row>
      <xdr:rowOff>19050</xdr:rowOff>
    </xdr:to>
    <xdr:sp macro="" textlink="">
      <xdr:nvSpPr>
        <xdr:cNvPr id="3" name="TextBox 2">
          <a:extLst>
            <a:ext uri="{FF2B5EF4-FFF2-40B4-BE49-F238E27FC236}">
              <a16:creationId xmlns:a16="http://schemas.microsoft.com/office/drawing/2014/main" id="{7EBD219F-A515-4ED9-B2FA-3C4102A3DC9E}"/>
            </a:ext>
          </a:extLst>
        </xdr:cNvPr>
        <xdr:cNvSpPr txBox="1"/>
      </xdr:nvSpPr>
      <xdr:spPr>
        <a:xfrm>
          <a:off x="371475" y="609600"/>
          <a:ext cx="847725" cy="13335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Calls</a:t>
          </a:r>
        </a:p>
      </xdr:txBody>
    </xdr:sp>
    <xdr:clientData/>
  </xdr:twoCellAnchor>
  <xdr:twoCellAnchor editAs="absolute">
    <xdr:from>
      <xdr:col>2</xdr:col>
      <xdr:colOff>121927</xdr:colOff>
      <xdr:row>3</xdr:row>
      <xdr:rowOff>47625</xdr:rowOff>
    </xdr:from>
    <xdr:to>
      <xdr:col>2</xdr:col>
      <xdr:colOff>310529</xdr:colOff>
      <xdr:row>4</xdr:row>
      <xdr:rowOff>47625</xdr:rowOff>
    </xdr:to>
    <xdr:pic>
      <xdr:nvPicPr>
        <xdr:cNvPr id="4" name="Graphic 3" descr="Receiver with solid fill">
          <a:extLst>
            <a:ext uri="{FF2B5EF4-FFF2-40B4-BE49-F238E27FC236}">
              <a16:creationId xmlns:a16="http://schemas.microsoft.com/office/drawing/2014/main" id="{5D1D279E-5985-4E19-B914-CEE952E8BBB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60052" y="590550"/>
          <a:ext cx="188602" cy="180975"/>
        </a:xfrm>
        <a:prstGeom prst="rect">
          <a:avLst/>
        </a:prstGeom>
      </xdr:spPr>
    </xdr:pic>
    <xdr:clientData/>
  </xdr:twoCellAnchor>
  <xdr:twoCellAnchor editAs="absolute">
    <xdr:from>
      <xdr:col>2</xdr:col>
      <xdr:colOff>133350</xdr:colOff>
      <xdr:row>6</xdr:row>
      <xdr:rowOff>28575</xdr:rowOff>
    </xdr:from>
    <xdr:to>
      <xdr:col>3</xdr:col>
      <xdr:colOff>295275</xdr:colOff>
      <xdr:row>6</xdr:row>
      <xdr:rowOff>161925</xdr:rowOff>
    </xdr:to>
    <xdr:sp macro="" textlink="Pivots!A8">
      <xdr:nvSpPr>
        <xdr:cNvPr id="6" name="TextBox 5">
          <a:extLst>
            <a:ext uri="{FF2B5EF4-FFF2-40B4-BE49-F238E27FC236}">
              <a16:creationId xmlns:a16="http://schemas.microsoft.com/office/drawing/2014/main" id="{292BEB63-D66D-491F-A3EA-2424F3EBF4D1}"/>
            </a:ext>
          </a:extLst>
        </xdr:cNvPr>
        <xdr:cNvSpPr txBox="1"/>
      </xdr:nvSpPr>
      <xdr:spPr>
        <a:xfrm>
          <a:off x="371475" y="1114425"/>
          <a:ext cx="847725" cy="13335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89E0309-27E6-4145-807C-BF2277967788}" type="TxLink">
            <a:rPr lang="en-US" sz="1100" b="0" i="0" u="none" strike="noStrike">
              <a:solidFill>
                <a:schemeClr val="accent6">
                  <a:lumMod val="20000"/>
                  <a:lumOff val="80000"/>
                </a:schemeClr>
              </a:solidFill>
              <a:latin typeface="Aptos"/>
            </a:rPr>
            <a:pPr algn="ctr"/>
            <a:t>1,000</a:t>
          </a:fld>
          <a:endParaRPr lang="en-US" sz="1100">
            <a:solidFill>
              <a:schemeClr val="accent6">
                <a:lumMod val="20000"/>
                <a:lumOff val="80000"/>
              </a:schemeClr>
            </a:solidFill>
            <a:latin typeface="+mj-lt"/>
          </a:endParaRPr>
        </a:p>
      </xdr:txBody>
    </xdr:sp>
    <xdr:clientData/>
  </xdr:twoCellAnchor>
  <xdr:twoCellAnchor editAs="absolute">
    <xdr:from>
      <xdr:col>2</xdr:col>
      <xdr:colOff>0</xdr:colOff>
      <xdr:row>8</xdr:row>
      <xdr:rowOff>0</xdr:rowOff>
    </xdr:from>
    <xdr:to>
      <xdr:col>3</xdr:col>
      <xdr:colOff>390525</xdr:colOff>
      <xdr:row>12</xdr:row>
      <xdr:rowOff>19050</xdr:rowOff>
    </xdr:to>
    <xdr:sp macro="" textlink="Pivots!B4">
      <xdr:nvSpPr>
        <xdr:cNvPr id="23" name="Rectangle 22">
          <a:extLst>
            <a:ext uri="{FF2B5EF4-FFF2-40B4-BE49-F238E27FC236}">
              <a16:creationId xmlns:a16="http://schemas.microsoft.com/office/drawing/2014/main" id="{749E0A12-7303-46B3-B97F-ABE654A3B26E}"/>
            </a:ext>
          </a:extLst>
        </xdr:cNvPr>
        <xdr:cNvSpPr/>
      </xdr:nvSpPr>
      <xdr:spPr>
        <a:xfrm>
          <a:off x="238125" y="1447800"/>
          <a:ext cx="1076325" cy="74295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0094D2D-83AC-4650-B9CF-D993D69F2272}" type="TxLink">
            <a:rPr lang="en-US" sz="2000" b="1" i="0" u="none" strike="noStrike">
              <a:solidFill>
                <a:schemeClr val="bg1"/>
              </a:solidFill>
              <a:latin typeface="+mj-lt"/>
              <a:ea typeface="+mn-ea"/>
              <a:cs typeface="+mn-cs"/>
            </a:rPr>
            <a:pPr marL="0" indent="0" algn="ctr"/>
            <a:t>$96,623</a:t>
          </a:fld>
          <a:endParaRPr lang="en-US" sz="2000" b="1" i="0" u="none" strike="noStrike">
            <a:solidFill>
              <a:schemeClr val="bg1"/>
            </a:solidFill>
            <a:latin typeface="+mj-lt"/>
            <a:ea typeface="+mn-ea"/>
            <a:cs typeface="+mn-cs"/>
          </a:endParaRPr>
        </a:p>
      </xdr:txBody>
    </xdr:sp>
    <xdr:clientData/>
  </xdr:twoCellAnchor>
  <xdr:twoCellAnchor editAs="absolute">
    <xdr:from>
      <xdr:col>2</xdr:col>
      <xdr:colOff>133350</xdr:colOff>
      <xdr:row>8</xdr:row>
      <xdr:rowOff>66675</xdr:rowOff>
    </xdr:from>
    <xdr:to>
      <xdr:col>3</xdr:col>
      <xdr:colOff>295275</xdr:colOff>
      <xdr:row>9</xdr:row>
      <xdr:rowOff>19050</xdr:rowOff>
    </xdr:to>
    <xdr:sp macro="" textlink="">
      <xdr:nvSpPr>
        <xdr:cNvPr id="24" name="TextBox 23">
          <a:extLst>
            <a:ext uri="{FF2B5EF4-FFF2-40B4-BE49-F238E27FC236}">
              <a16:creationId xmlns:a16="http://schemas.microsoft.com/office/drawing/2014/main" id="{60DB83EE-6CEB-48FF-8DA2-0102727296CB}"/>
            </a:ext>
          </a:extLst>
        </xdr:cNvPr>
        <xdr:cNvSpPr txBox="1"/>
      </xdr:nvSpPr>
      <xdr:spPr>
        <a:xfrm>
          <a:off x="371475" y="1514475"/>
          <a:ext cx="847725" cy="13335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Amount</a:t>
          </a:r>
        </a:p>
      </xdr:txBody>
    </xdr:sp>
    <xdr:clientData/>
  </xdr:twoCellAnchor>
  <xdr:twoCellAnchor editAs="absolute">
    <xdr:from>
      <xdr:col>2</xdr:col>
      <xdr:colOff>126581</xdr:colOff>
      <xdr:row>8</xdr:row>
      <xdr:rowOff>47625</xdr:rowOff>
    </xdr:from>
    <xdr:to>
      <xdr:col>2</xdr:col>
      <xdr:colOff>305875</xdr:colOff>
      <xdr:row>9</xdr:row>
      <xdr:rowOff>47624</xdr:rowOff>
    </xdr:to>
    <xdr:pic>
      <xdr:nvPicPr>
        <xdr:cNvPr id="25" name="Graphic 24">
          <a:extLst>
            <a:ext uri="{FF2B5EF4-FFF2-40B4-BE49-F238E27FC236}">
              <a16:creationId xmlns:a16="http://schemas.microsoft.com/office/drawing/2014/main" id="{FFA25581-535B-44E0-9187-41B717D6F2F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361905" y="1481978"/>
          <a:ext cx="179294" cy="179294"/>
        </a:xfrm>
        <a:prstGeom prst="rect">
          <a:avLst/>
        </a:prstGeom>
      </xdr:spPr>
    </xdr:pic>
    <xdr:clientData/>
  </xdr:twoCellAnchor>
  <xdr:twoCellAnchor editAs="absolute">
    <xdr:from>
      <xdr:col>2</xdr:col>
      <xdr:colOff>133350</xdr:colOff>
      <xdr:row>11</xdr:row>
      <xdr:rowOff>28575</xdr:rowOff>
    </xdr:from>
    <xdr:to>
      <xdr:col>3</xdr:col>
      <xdr:colOff>295275</xdr:colOff>
      <xdr:row>11</xdr:row>
      <xdr:rowOff>161925</xdr:rowOff>
    </xdr:to>
    <xdr:sp macro="" textlink="Pivots!B8">
      <xdr:nvSpPr>
        <xdr:cNvPr id="26" name="TextBox 25">
          <a:extLst>
            <a:ext uri="{FF2B5EF4-FFF2-40B4-BE49-F238E27FC236}">
              <a16:creationId xmlns:a16="http://schemas.microsoft.com/office/drawing/2014/main" id="{496E14E6-ADB8-4154-B33B-5D56F8426D75}"/>
            </a:ext>
          </a:extLst>
        </xdr:cNvPr>
        <xdr:cNvSpPr txBox="1"/>
      </xdr:nvSpPr>
      <xdr:spPr>
        <a:xfrm>
          <a:off x="371475" y="2019300"/>
          <a:ext cx="847725" cy="13335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80FF2A9-4303-4FF4-9515-A7AED81D2708}" type="TxLink">
            <a:rPr lang="en-US" sz="1100" b="0" i="0" u="none" strike="noStrike">
              <a:solidFill>
                <a:schemeClr val="bg1"/>
              </a:solidFill>
              <a:latin typeface="Aptos"/>
            </a:rPr>
            <a:pPr algn="ctr"/>
            <a:t>$96,623</a:t>
          </a:fld>
          <a:endParaRPr lang="en-US" sz="1100">
            <a:solidFill>
              <a:schemeClr val="bg1"/>
            </a:solidFill>
            <a:latin typeface="+mj-lt"/>
          </a:endParaRPr>
        </a:p>
      </xdr:txBody>
    </xdr:sp>
    <xdr:clientData/>
  </xdr:twoCellAnchor>
  <xdr:twoCellAnchor editAs="absolute">
    <xdr:from>
      <xdr:col>2</xdr:col>
      <xdr:colOff>0</xdr:colOff>
      <xdr:row>12</xdr:row>
      <xdr:rowOff>161925</xdr:rowOff>
    </xdr:from>
    <xdr:to>
      <xdr:col>3</xdr:col>
      <xdr:colOff>390525</xdr:colOff>
      <xdr:row>17</xdr:row>
      <xdr:rowOff>0</xdr:rowOff>
    </xdr:to>
    <xdr:sp macro="" textlink="Pivots!C4">
      <xdr:nvSpPr>
        <xdr:cNvPr id="27" name="Rectangle 26">
          <a:extLst>
            <a:ext uri="{FF2B5EF4-FFF2-40B4-BE49-F238E27FC236}">
              <a16:creationId xmlns:a16="http://schemas.microsoft.com/office/drawing/2014/main" id="{30FEA1C1-E438-4758-BE6B-E27E8A0505A8}"/>
            </a:ext>
          </a:extLst>
        </xdr:cNvPr>
        <xdr:cNvSpPr/>
      </xdr:nvSpPr>
      <xdr:spPr>
        <a:xfrm>
          <a:off x="238125" y="2333625"/>
          <a:ext cx="1076325" cy="74295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152F440-4828-4F49-80F9-5AD17E8477E3}" type="TxLink">
            <a:rPr lang="en-US" sz="2000" b="1" i="0" u="none" strike="noStrike">
              <a:solidFill>
                <a:schemeClr val="bg1"/>
              </a:solidFill>
              <a:latin typeface="+mj-lt"/>
              <a:ea typeface="+mn-ea"/>
              <a:cs typeface="+mn-cs"/>
            </a:rPr>
            <a:pPr marL="0" indent="0" algn="ctr"/>
            <a:t>89,850</a:t>
          </a:fld>
          <a:endParaRPr lang="en-US" sz="2000" b="1" i="0" u="none" strike="noStrike">
            <a:solidFill>
              <a:schemeClr val="bg1"/>
            </a:solidFill>
            <a:latin typeface="+mj-lt"/>
            <a:ea typeface="+mn-ea"/>
            <a:cs typeface="+mn-cs"/>
          </a:endParaRPr>
        </a:p>
      </xdr:txBody>
    </xdr:sp>
    <xdr:clientData/>
  </xdr:twoCellAnchor>
  <xdr:twoCellAnchor editAs="absolute">
    <xdr:from>
      <xdr:col>2</xdr:col>
      <xdr:colOff>133350</xdr:colOff>
      <xdr:row>13</xdr:row>
      <xdr:rowOff>47625</xdr:rowOff>
    </xdr:from>
    <xdr:to>
      <xdr:col>3</xdr:col>
      <xdr:colOff>295275</xdr:colOff>
      <xdr:row>14</xdr:row>
      <xdr:rowOff>0</xdr:rowOff>
    </xdr:to>
    <xdr:sp macro="" textlink="">
      <xdr:nvSpPr>
        <xdr:cNvPr id="28" name="TextBox 27">
          <a:extLst>
            <a:ext uri="{FF2B5EF4-FFF2-40B4-BE49-F238E27FC236}">
              <a16:creationId xmlns:a16="http://schemas.microsoft.com/office/drawing/2014/main" id="{A5C804BB-834D-418B-BB94-8384D958B9C7}"/>
            </a:ext>
          </a:extLst>
        </xdr:cNvPr>
        <xdr:cNvSpPr txBox="1"/>
      </xdr:nvSpPr>
      <xdr:spPr>
        <a:xfrm>
          <a:off x="371475" y="2400300"/>
          <a:ext cx="847725" cy="13335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Duration</a:t>
          </a:r>
        </a:p>
      </xdr:txBody>
    </xdr:sp>
    <xdr:clientData/>
  </xdr:twoCellAnchor>
  <xdr:twoCellAnchor editAs="absolute">
    <xdr:from>
      <xdr:col>2</xdr:col>
      <xdr:colOff>126581</xdr:colOff>
      <xdr:row>13</xdr:row>
      <xdr:rowOff>28575</xdr:rowOff>
    </xdr:from>
    <xdr:to>
      <xdr:col>2</xdr:col>
      <xdr:colOff>305875</xdr:colOff>
      <xdr:row>14</xdr:row>
      <xdr:rowOff>28574</xdr:rowOff>
    </xdr:to>
    <xdr:pic>
      <xdr:nvPicPr>
        <xdr:cNvPr id="29" name="Graphic 28">
          <a:extLst>
            <a:ext uri="{FF2B5EF4-FFF2-40B4-BE49-F238E27FC236}">
              <a16:creationId xmlns:a16="http://schemas.microsoft.com/office/drawing/2014/main" id="{BD7EE186-0283-4516-86E2-B5AF7D94743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361905" y="2359399"/>
          <a:ext cx="179294" cy="179294"/>
        </a:xfrm>
        <a:prstGeom prst="rect">
          <a:avLst/>
        </a:prstGeom>
      </xdr:spPr>
    </xdr:pic>
    <xdr:clientData/>
  </xdr:twoCellAnchor>
  <xdr:twoCellAnchor editAs="absolute">
    <xdr:from>
      <xdr:col>2</xdr:col>
      <xdr:colOff>133350</xdr:colOff>
      <xdr:row>16</xdr:row>
      <xdr:rowOff>9525</xdr:rowOff>
    </xdr:from>
    <xdr:to>
      <xdr:col>3</xdr:col>
      <xdr:colOff>295275</xdr:colOff>
      <xdr:row>16</xdr:row>
      <xdr:rowOff>142875</xdr:rowOff>
    </xdr:to>
    <xdr:sp macro="" textlink="Pivots!C8">
      <xdr:nvSpPr>
        <xdr:cNvPr id="30" name="TextBox 29">
          <a:extLst>
            <a:ext uri="{FF2B5EF4-FFF2-40B4-BE49-F238E27FC236}">
              <a16:creationId xmlns:a16="http://schemas.microsoft.com/office/drawing/2014/main" id="{7E813613-5EC5-4289-87F7-6811DD5BE5AE}"/>
            </a:ext>
          </a:extLst>
        </xdr:cNvPr>
        <xdr:cNvSpPr txBox="1"/>
      </xdr:nvSpPr>
      <xdr:spPr>
        <a:xfrm>
          <a:off x="371475" y="2905125"/>
          <a:ext cx="847725" cy="13335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F4DA1DC-89B3-4D81-A490-36F93D75334D}" type="TxLink">
            <a:rPr lang="en-US" sz="1100" b="0" i="0" u="none" strike="noStrike">
              <a:solidFill>
                <a:schemeClr val="bg1"/>
              </a:solidFill>
              <a:latin typeface="Aptos"/>
            </a:rPr>
            <a:pPr algn="ctr"/>
            <a:t>89,850</a:t>
          </a:fld>
          <a:endParaRPr lang="en-US" sz="1100">
            <a:solidFill>
              <a:schemeClr val="bg1"/>
            </a:solidFill>
            <a:latin typeface="+mj-lt"/>
          </a:endParaRPr>
        </a:p>
      </xdr:txBody>
    </xdr:sp>
    <xdr:clientData/>
  </xdr:twoCellAnchor>
  <xdr:twoCellAnchor editAs="absolute">
    <xdr:from>
      <xdr:col>2</xdr:col>
      <xdr:colOff>0</xdr:colOff>
      <xdr:row>17</xdr:row>
      <xdr:rowOff>161925</xdr:rowOff>
    </xdr:from>
    <xdr:to>
      <xdr:col>3</xdr:col>
      <xdr:colOff>390525</xdr:colOff>
      <xdr:row>22</xdr:row>
      <xdr:rowOff>0</xdr:rowOff>
    </xdr:to>
    <xdr:sp macro="" textlink="Pivots!D4">
      <xdr:nvSpPr>
        <xdr:cNvPr id="31" name="Rectangle 30">
          <a:extLst>
            <a:ext uri="{FF2B5EF4-FFF2-40B4-BE49-F238E27FC236}">
              <a16:creationId xmlns:a16="http://schemas.microsoft.com/office/drawing/2014/main" id="{64A932EB-531D-436A-9F77-81E69275FEFF}"/>
            </a:ext>
          </a:extLst>
        </xdr:cNvPr>
        <xdr:cNvSpPr/>
      </xdr:nvSpPr>
      <xdr:spPr>
        <a:xfrm>
          <a:off x="238125" y="3238500"/>
          <a:ext cx="1076325" cy="74295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75B0C81-0AB1-42D3-B9B5-5DAFE8A963A7}" type="TxLink">
            <a:rPr lang="en-US" sz="2000" b="1" i="0" u="none" strike="noStrike">
              <a:solidFill>
                <a:schemeClr val="bg1"/>
              </a:solidFill>
              <a:latin typeface="+mj-lt"/>
              <a:ea typeface="+mn-ea"/>
              <a:cs typeface="+mn-cs"/>
            </a:rPr>
            <a:pPr marL="0" indent="0" algn="ctr"/>
            <a:t>3.9</a:t>
          </a:fld>
          <a:endParaRPr lang="en-US" sz="2000" b="1" i="0" u="none" strike="noStrike">
            <a:solidFill>
              <a:schemeClr val="bg1"/>
            </a:solidFill>
            <a:latin typeface="+mj-lt"/>
            <a:ea typeface="+mn-ea"/>
            <a:cs typeface="+mn-cs"/>
          </a:endParaRPr>
        </a:p>
      </xdr:txBody>
    </xdr:sp>
    <xdr:clientData/>
  </xdr:twoCellAnchor>
  <xdr:twoCellAnchor editAs="absolute">
    <xdr:from>
      <xdr:col>2</xdr:col>
      <xdr:colOff>133350</xdr:colOff>
      <xdr:row>18</xdr:row>
      <xdr:rowOff>47625</xdr:rowOff>
    </xdr:from>
    <xdr:to>
      <xdr:col>3</xdr:col>
      <xdr:colOff>295275</xdr:colOff>
      <xdr:row>19</xdr:row>
      <xdr:rowOff>0</xdr:rowOff>
    </xdr:to>
    <xdr:sp macro="" textlink="">
      <xdr:nvSpPr>
        <xdr:cNvPr id="32" name="TextBox 31">
          <a:extLst>
            <a:ext uri="{FF2B5EF4-FFF2-40B4-BE49-F238E27FC236}">
              <a16:creationId xmlns:a16="http://schemas.microsoft.com/office/drawing/2014/main" id="{96C301A5-76F8-4E49-92DB-7A45DC0DFC65}"/>
            </a:ext>
          </a:extLst>
        </xdr:cNvPr>
        <xdr:cNvSpPr txBox="1"/>
      </xdr:nvSpPr>
      <xdr:spPr>
        <a:xfrm>
          <a:off x="371475" y="3305175"/>
          <a:ext cx="847725" cy="13335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mj-lt"/>
            </a:rPr>
            <a:t>Avg.</a:t>
          </a:r>
          <a:r>
            <a:rPr lang="en-US" sz="1100" baseline="0">
              <a:solidFill>
                <a:schemeClr val="bg1"/>
              </a:solidFill>
              <a:latin typeface="+mj-lt"/>
            </a:rPr>
            <a:t> Rating</a:t>
          </a:r>
          <a:endParaRPr lang="en-US" sz="1100">
            <a:solidFill>
              <a:schemeClr val="bg1"/>
            </a:solidFill>
            <a:latin typeface="+mj-lt"/>
          </a:endParaRPr>
        </a:p>
      </xdr:txBody>
    </xdr:sp>
    <xdr:clientData/>
  </xdr:twoCellAnchor>
  <xdr:twoCellAnchor editAs="absolute">
    <xdr:from>
      <xdr:col>2</xdr:col>
      <xdr:colOff>53312</xdr:colOff>
      <xdr:row>18</xdr:row>
      <xdr:rowOff>28575</xdr:rowOff>
    </xdr:from>
    <xdr:to>
      <xdr:col>2</xdr:col>
      <xdr:colOff>232606</xdr:colOff>
      <xdr:row>19</xdr:row>
      <xdr:rowOff>28576</xdr:rowOff>
    </xdr:to>
    <xdr:pic>
      <xdr:nvPicPr>
        <xdr:cNvPr id="33" name="Graphic 32">
          <a:extLst>
            <a:ext uri="{FF2B5EF4-FFF2-40B4-BE49-F238E27FC236}">
              <a16:creationId xmlns:a16="http://schemas.microsoft.com/office/drawing/2014/main" id="{B44E1BE0-74A3-4DDC-9549-FAC8F240146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289402" y="3252421"/>
          <a:ext cx="179294" cy="179103"/>
        </a:xfrm>
        <a:prstGeom prst="rect">
          <a:avLst/>
        </a:prstGeom>
      </xdr:spPr>
    </xdr:pic>
    <xdr:clientData/>
  </xdr:twoCellAnchor>
  <xdr:twoCellAnchor editAs="absolute">
    <xdr:from>
      <xdr:col>2</xdr:col>
      <xdr:colOff>133350</xdr:colOff>
      <xdr:row>21</xdr:row>
      <xdr:rowOff>9525</xdr:rowOff>
    </xdr:from>
    <xdr:to>
      <xdr:col>3</xdr:col>
      <xdr:colOff>295275</xdr:colOff>
      <xdr:row>21</xdr:row>
      <xdr:rowOff>142875</xdr:rowOff>
    </xdr:to>
    <xdr:sp macro="" textlink="Pivots!D8">
      <xdr:nvSpPr>
        <xdr:cNvPr id="34" name="TextBox 33">
          <a:extLst>
            <a:ext uri="{FF2B5EF4-FFF2-40B4-BE49-F238E27FC236}">
              <a16:creationId xmlns:a16="http://schemas.microsoft.com/office/drawing/2014/main" id="{3386B232-BAB3-42A3-9884-831BF3446E2D}"/>
            </a:ext>
          </a:extLst>
        </xdr:cNvPr>
        <xdr:cNvSpPr txBox="1"/>
      </xdr:nvSpPr>
      <xdr:spPr>
        <a:xfrm>
          <a:off x="371475" y="3810000"/>
          <a:ext cx="847725" cy="13335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F056413-05BC-4F56-A3AB-66211BF2C992}" type="TxLink">
            <a:rPr lang="en-US" sz="1100" b="0" i="0" u="none" strike="noStrike">
              <a:solidFill>
                <a:schemeClr val="bg1"/>
              </a:solidFill>
              <a:latin typeface="Aptos"/>
            </a:rPr>
            <a:pPr algn="ctr"/>
            <a:t>3.9</a:t>
          </a:fld>
          <a:endParaRPr lang="en-US" sz="1100">
            <a:solidFill>
              <a:schemeClr val="bg1"/>
            </a:solidFill>
            <a:latin typeface="+mj-lt"/>
          </a:endParaRPr>
        </a:p>
      </xdr:txBody>
    </xdr:sp>
    <xdr:clientData/>
  </xdr:twoCellAnchor>
  <xdr:twoCellAnchor editAs="absolute">
    <xdr:from>
      <xdr:col>2</xdr:col>
      <xdr:colOff>0</xdr:colOff>
      <xdr:row>23</xdr:row>
      <xdr:rowOff>0</xdr:rowOff>
    </xdr:from>
    <xdr:to>
      <xdr:col>3</xdr:col>
      <xdr:colOff>390525</xdr:colOff>
      <xdr:row>27</xdr:row>
      <xdr:rowOff>19050</xdr:rowOff>
    </xdr:to>
    <xdr:sp macro="" textlink="Pivots!E4">
      <xdr:nvSpPr>
        <xdr:cNvPr id="35" name="Rectangle 34">
          <a:extLst>
            <a:ext uri="{FF2B5EF4-FFF2-40B4-BE49-F238E27FC236}">
              <a16:creationId xmlns:a16="http://schemas.microsoft.com/office/drawing/2014/main" id="{CE4E0714-D97E-4609-BAD2-073761574290}"/>
            </a:ext>
          </a:extLst>
        </xdr:cNvPr>
        <xdr:cNvSpPr/>
      </xdr:nvSpPr>
      <xdr:spPr>
        <a:xfrm>
          <a:off x="238125" y="4413250"/>
          <a:ext cx="1073150" cy="79692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270E744-0C92-49F3-816D-46F5805CCAA3}" type="TxLink">
            <a:rPr lang="en-US" sz="2000" b="1" i="0" u="none" strike="noStrike">
              <a:solidFill>
                <a:schemeClr val="bg1"/>
              </a:solidFill>
              <a:latin typeface="+mj-lt"/>
              <a:ea typeface="+mn-ea"/>
              <a:cs typeface="+mn-cs"/>
            </a:rPr>
            <a:pPr marL="0" indent="0" algn="ctr"/>
            <a:t>307</a:t>
          </a:fld>
          <a:endParaRPr lang="en-US" sz="2000" b="1" i="0" u="none" strike="noStrike">
            <a:solidFill>
              <a:schemeClr val="bg1"/>
            </a:solidFill>
            <a:latin typeface="+mj-lt"/>
            <a:ea typeface="+mn-ea"/>
            <a:cs typeface="+mn-cs"/>
          </a:endParaRPr>
        </a:p>
      </xdr:txBody>
    </xdr:sp>
    <xdr:clientData/>
  </xdr:twoCellAnchor>
  <xdr:twoCellAnchor editAs="absolute">
    <xdr:from>
      <xdr:col>2</xdr:col>
      <xdr:colOff>133350</xdr:colOff>
      <xdr:row>23</xdr:row>
      <xdr:rowOff>66675</xdr:rowOff>
    </xdr:from>
    <xdr:to>
      <xdr:col>3</xdr:col>
      <xdr:colOff>295275</xdr:colOff>
      <xdr:row>24</xdr:row>
      <xdr:rowOff>19050</xdr:rowOff>
    </xdr:to>
    <xdr:sp macro="" textlink="">
      <xdr:nvSpPr>
        <xdr:cNvPr id="36" name="TextBox 35">
          <a:extLst>
            <a:ext uri="{FF2B5EF4-FFF2-40B4-BE49-F238E27FC236}">
              <a16:creationId xmlns:a16="http://schemas.microsoft.com/office/drawing/2014/main" id="{12565631-D746-40E7-974C-40AEB566D420}"/>
            </a:ext>
          </a:extLst>
        </xdr:cNvPr>
        <xdr:cNvSpPr txBox="1"/>
      </xdr:nvSpPr>
      <xdr:spPr>
        <a:xfrm>
          <a:off x="371475" y="4229100"/>
          <a:ext cx="847725" cy="13335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chemeClr val="bg1"/>
              </a:solidFill>
              <a:latin typeface="+mj-lt"/>
            </a:rPr>
            <a:t>Happy</a:t>
          </a:r>
          <a:r>
            <a:rPr lang="en-US" sz="900" baseline="0">
              <a:solidFill>
                <a:schemeClr val="bg1"/>
              </a:solidFill>
              <a:latin typeface="+mj-lt"/>
            </a:rPr>
            <a:t> Callers</a:t>
          </a:r>
          <a:endParaRPr lang="en-US" sz="900">
            <a:solidFill>
              <a:schemeClr val="bg1"/>
            </a:solidFill>
            <a:latin typeface="+mj-lt"/>
          </a:endParaRPr>
        </a:p>
      </xdr:txBody>
    </xdr:sp>
    <xdr:clientData/>
  </xdr:twoCellAnchor>
  <xdr:twoCellAnchor editAs="absolute">
    <xdr:from>
      <xdr:col>2</xdr:col>
      <xdr:colOff>61453</xdr:colOff>
      <xdr:row>23</xdr:row>
      <xdr:rowOff>47625</xdr:rowOff>
    </xdr:from>
    <xdr:to>
      <xdr:col>2</xdr:col>
      <xdr:colOff>240747</xdr:colOff>
      <xdr:row>24</xdr:row>
      <xdr:rowOff>45825</xdr:rowOff>
    </xdr:to>
    <xdr:pic>
      <xdr:nvPicPr>
        <xdr:cNvPr id="37" name="Graphic 36">
          <a:extLst>
            <a:ext uri="{FF2B5EF4-FFF2-40B4-BE49-F238E27FC236}">
              <a16:creationId xmlns:a16="http://schemas.microsoft.com/office/drawing/2014/main" id="{F3EAB10A-E91F-443E-906B-FA768429F7F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rcRect/>
        <a:stretch/>
      </xdr:blipFill>
      <xdr:spPr>
        <a:xfrm>
          <a:off x="306794" y="4694670"/>
          <a:ext cx="179294" cy="185814"/>
        </a:xfrm>
        <a:prstGeom prst="rect">
          <a:avLst/>
        </a:prstGeom>
      </xdr:spPr>
    </xdr:pic>
    <xdr:clientData/>
  </xdr:twoCellAnchor>
  <xdr:twoCellAnchor editAs="absolute">
    <xdr:from>
      <xdr:col>11</xdr:col>
      <xdr:colOff>183001</xdr:colOff>
      <xdr:row>20</xdr:row>
      <xdr:rowOff>7327</xdr:rowOff>
    </xdr:from>
    <xdr:to>
      <xdr:col>13</xdr:col>
      <xdr:colOff>643247</xdr:colOff>
      <xdr:row>29</xdr:row>
      <xdr:rowOff>173182</xdr:rowOff>
    </xdr:to>
    <mc:AlternateContent xmlns:mc="http://schemas.openxmlformats.org/markup-compatibility/2006" xmlns:a14="http://schemas.microsoft.com/office/drawing/2010/main">
      <mc:Choice Requires="a14">
        <xdr:graphicFrame macro="">
          <xdr:nvGraphicFramePr>
            <xdr:cNvPr id="39" name="Representative">
              <a:extLst>
                <a:ext uri="{FF2B5EF4-FFF2-40B4-BE49-F238E27FC236}">
                  <a16:creationId xmlns:a16="http://schemas.microsoft.com/office/drawing/2014/main" id="{DF9350EA-E069-464D-A135-ABBD216AB63C}"/>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570354" y="3906974"/>
              <a:ext cx="1827364" cy="19139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2</xdr:col>
      <xdr:colOff>133350</xdr:colOff>
      <xdr:row>26</xdr:row>
      <xdr:rowOff>28575</xdr:rowOff>
    </xdr:from>
    <xdr:to>
      <xdr:col>3</xdr:col>
      <xdr:colOff>295275</xdr:colOff>
      <xdr:row>26</xdr:row>
      <xdr:rowOff>161925</xdr:rowOff>
    </xdr:to>
    <xdr:sp macro="" textlink="Pivots!E8">
      <xdr:nvSpPr>
        <xdr:cNvPr id="38" name="TextBox 37">
          <a:extLst>
            <a:ext uri="{FF2B5EF4-FFF2-40B4-BE49-F238E27FC236}">
              <a16:creationId xmlns:a16="http://schemas.microsoft.com/office/drawing/2014/main" id="{78C25EB4-9F9F-4C51-B640-76F8962CE10A}"/>
            </a:ext>
          </a:extLst>
        </xdr:cNvPr>
        <xdr:cNvSpPr txBox="1"/>
      </xdr:nvSpPr>
      <xdr:spPr>
        <a:xfrm>
          <a:off x="371475" y="4733925"/>
          <a:ext cx="847725" cy="13335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79FE4B-F3B6-4FEB-9C34-92671E1B290D}" type="TxLink">
            <a:rPr lang="en-US" sz="1100" b="0" i="0" u="none" strike="noStrike">
              <a:solidFill>
                <a:schemeClr val="bg1"/>
              </a:solidFill>
              <a:latin typeface="Aptos"/>
            </a:rPr>
            <a:pPr algn="ctr"/>
            <a:t>307</a:t>
          </a:fld>
          <a:endParaRPr lang="en-US" sz="1100">
            <a:solidFill>
              <a:schemeClr val="bg1"/>
            </a:solidFill>
            <a:latin typeface="+mj-lt"/>
          </a:endParaRPr>
        </a:p>
      </xdr:txBody>
    </xdr:sp>
    <xdr:clientData/>
  </xdr:twoCellAnchor>
  <xdr:twoCellAnchor editAs="absolute">
    <xdr:from>
      <xdr:col>10</xdr:col>
      <xdr:colOff>621394</xdr:colOff>
      <xdr:row>4</xdr:row>
      <xdr:rowOff>0</xdr:rowOff>
    </xdr:from>
    <xdr:to>
      <xdr:col>14</xdr:col>
      <xdr:colOff>749509</xdr:colOff>
      <xdr:row>17</xdr:row>
      <xdr:rowOff>90714</xdr:rowOff>
    </xdr:to>
    <xdr:graphicFrame macro="">
      <xdr:nvGraphicFramePr>
        <xdr:cNvPr id="41" name="Chart 40">
          <a:extLst>
            <a:ext uri="{FF2B5EF4-FFF2-40B4-BE49-F238E27FC236}">
              <a16:creationId xmlns:a16="http://schemas.microsoft.com/office/drawing/2014/main" id="{3A96320D-9ECD-4D52-BE42-0CA2AFF71D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4</xdr:col>
      <xdr:colOff>190500</xdr:colOff>
      <xdr:row>3</xdr:row>
      <xdr:rowOff>0</xdr:rowOff>
    </xdr:from>
    <xdr:to>
      <xdr:col>11</xdr:col>
      <xdr:colOff>0</xdr:colOff>
      <xdr:row>18</xdr:row>
      <xdr:rowOff>21772</xdr:rowOff>
    </xdr:to>
    <xdr:graphicFrame macro="">
      <xdr:nvGraphicFramePr>
        <xdr:cNvPr id="40" name="Chart 39">
          <a:extLst>
            <a:ext uri="{FF2B5EF4-FFF2-40B4-BE49-F238E27FC236}">
              <a16:creationId xmlns:a16="http://schemas.microsoft.com/office/drawing/2014/main" id="{C95DB759-0C7D-46A9-A365-85776C826A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7</xdr:col>
      <xdr:colOff>493772</xdr:colOff>
      <xdr:row>19</xdr:row>
      <xdr:rowOff>138132</xdr:rowOff>
    </xdr:from>
    <xdr:to>
      <xdr:col>11</xdr:col>
      <xdr:colOff>142255</xdr:colOff>
      <xdr:row>34</xdr:row>
      <xdr:rowOff>174038</xdr:rowOff>
    </xdr:to>
    <xdr:graphicFrame macro="">
      <xdr:nvGraphicFramePr>
        <xdr:cNvPr id="42" name="Chart 41">
          <a:extLst>
            <a:ext uri="{FF2B5EF4-FFF2-40B4-BE49-F238E27FC236}">
              <a16:creationId xmlns:a16="http://schemas.microsoft.com/office/drawing/2014/main" id="{D830FD8F-52FB-42A2-B254-C020FC1DCD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absolute">
    <xdr:from>
      <xdr:col>4</xdr:col>
      <xdr:colOff>142257</xdr:colOff>
      <xdr:row>19</xdr:row>
      <xdr:rowOff>149472</xdr:rowOff>
    </xdr:from>
    <xdr:to>
      <xdr:col>7</xdr:col>
      <xdr:colOff>618507</xdr:colOff>
      <xdr:row>34</xdr:row>
      <xdr:rowOff>158873</xdr:rowOff>
    </xdr:to>
    <xdr:graphicFrame macro="">
      <xdr:nvGraphicFramePr>
        <xdr:cNvPr id="43" name="Chart 42">
          <a:extLst>
            <a:ext uri="{FF2B5EF4-FFF2-40B4-BE49-F238E27FC236}">
              <a16:creationId xmlns:a16="http://schemas.microsoft.com/office/drawing/2014/main" id="{8B3320F3-A1BC-4064-A451-66BDCDDECC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absolute">
    <xdr:from>
      <xdr:col>14</xdr:col>
      <xdr:colOff>793547</xdr:colOff>
      <xdr:row>3</xdr:row>
      <xdr:rowOff>0</xdr:rowOff>
    </xdr:from>
    <xdr:to>
      <xdr:col>20</xdr:col>
      <xdr:colOff>0</xdr:colOff>
      <xdr:row>18</xdr:row>
      <xdr:rowOff>127178</xdr:rowOff>
    </xdr:to>
    <xdr:graphicFrame macro="">
      <xdr:nvGraphicFramePr>
        <xdr:cNvPr id="44" name="Chart 43">
          <a:extLst>
            <a:ext uri="{FF2B5EF4-FFF2-40B4-BE49-F238E27FC236}">
              <a16:creationId xmlns:a16="http://schemas.microsoft.com/office/drawing/2014/main" id="{C6D0F191-35D1-4A60-8578-42155E29B8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absolute">
    <xdr:from>
      <xdr:col>20</xdr:col>
      <xdr:colOff>51832</xdr:colOff>
      <xdr:row>3</xdr:row>
      <xdr:rowOff>0</xdr:rowOff>
    </xdr:from>
    <xdr:to>
      <xdr:col>24</xdr:col>
      <xdr:colOff>476249</xdr:colOff>
      <xdr:row>18</xdr:row>
      <xdr:rowOff>127178</xdr:rowOff>
    </xdr:to>
    <xdr:graphicFrame macro="">
      <xdr:nvGraphicFramePr>
        <xdr:cNvPr id="45" name="Chart 44">
          <a:extLst>
            <a:ext uri="{FF2B5EF4-FFF2-40B4-BE49-F238E27FC236}">
              <a16:creationId xmlns:a16="http://schemas.microsoft.com/office/drawing/2014/main" id="{BDCD41D0-3D50-4E94-AE00-FD7C02A17F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absolute">
    <xdr:from>
      <xdr:col>24</xdr:col>
      <xdr:colOff>548409</xdr:colOff>
      <xdr:row>3</xdr:row>
      <xdr:rowOff>0</xdr:rowOff>
    </xdr:from>
    <xdr:to>
      <xdr:col>30</xdr:col>
      <xdr:colOff>202046</xdr:colOff>
      <xdr:row>18</xdr:row>
      <xdr:rowOff>124979</xdr:rowOff>
    </xdr:to>
    <xdr:graphicFrame macro="">
      <xdr:nvGraphicFramePr>
        <xdr:cNvPr id="55" name="Chart 54">
          <a:extLst>
            <a:ext uri="{FF2B5EF4-FFF2-40B4-BE49-F238E27FC236}">
              <a16:creationId xmlns:a16="http://schemas.microsoft.com/office/drawing/2014/main" id="{DEFAD1B6-3143-4521-A1D0-92CCCD62BD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absolute">
    <xdr:from>
      <xdr:col>21</xdr:col>
      <xdr:colOff>43295</xdr:colOff>
      <xdr:row>20</xdr:row>
      <xdr:rowOff>0</xdr:rowOff>
    </xdr:from>
    <xdr:to>
      <xdr:col>30</xdr:col>
      <xdr:colOff>171762</xdr:colOff>
      <xdr:row>39</xdr:row>
      <xdr:rowOff>31230</xdr:rowOff>
    </xdr:to>
    <xdr:graphicFrame macro="">
      <xdr:nvGraphicFramePr>
        <xdr:cNvPr id="56" name="Chart 55">
          <a:extLst>
            <a:ext uri="{FF2B5EF4-FFF2-40B4-BE49-F238E27FC236}">
              <a16:creationId xmlns:a16="http://schemas.microsoft.com/office/drawing/2014/main" id="{F5BBA193-1AC5-4655-B266-5BCFFD1E3E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absolute">
    <xdr:from>
      <xdr:col>2</xdr:col>
      <xdr:colOff>0</xdr:colOff>
      <xdr:row>28</xdr:row>
      <xdr:rowOff>0</xdr:rowOff>
    </xdr:from>
    <xdr:to>
      <xdr:col>3</xdr:col>
      <xdr:colOff>390525</xdr:colOff>
      <xdr:row>32</xdr:row>
      <xdr:rowOff>34925</xdr:rowOff>
    </xdr:to>
    <xdr:sp macro="" textlink="Pivots!I3">
      <xdr:nvSpPr>
        <xdr:cNvPr id="46" name="Rectangle 45">
          <a:extLst>
            <a:ext uri="{FF2B5EF4-FFF2-40B4-BE49-F238E27FC236}">
              <a16:creationId xmlns:a16="http://schemas.microsoft.com/office/drawing/2014/main" id="{55840533-BC58-4837-B398-8B134F97221A}"/>
            </a:ext>
          </a:extLst>
        </xdr:cNvPr>
        <xdr:cNvSpPr/>
      </xdr:nvSpPr>
      <xdr:spPr>
        <a:xfrm>
          <a:off x="238125" y="5381625"/>
          <a:ext cx="1073150" cy="79692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4E965ED-7376-4FBB-B0D4-B3104CE2668A}" type="TxLink">
            <a:rPr lang="en-US" sz="2000" b="1" i="0" u="none" strike="noStrike">
              <a:solidFill>
                <a:schemeClr val="bg1"/>
              </a:solidFill>
              <a:latin typeface="+mj-lt"/>
              <a:ea typeface="+mn-ea"/>
              <a:cs typeface="+mn-cs"/>
            </a:rPr>
            <a:pPr marL="0" indent="0" algn="ctr"/>
            <a:t>5</a:t>
          </a:fld>
          <a:endParaRPr lang="en-US" sz="2000" b="1" i="0" u="none" strike="noStrike">
            <a:solidFill>
              <a:schemeClr val="bg1"/>
            </a:solidFill>
            <a:latin typeface="+mj-lt"/>
            <a:ea typeface="+mn-ea"/>
            <a:cs typeface="+mn-cs"/>
          </a:endParaRPr>
        </a:p>
      </xdr:txBody>
    </xdr:sp>
    <xdr:clientData/>
  </xdr:twoCellAnchor>
  <xdr:twoCellAnchor editAs="absolute">
    <xdr:from>
      <xdr:col>2</xdr:col>
      <xdr:colOff>133350</xdr:colOff>
      <xdr:row>28</xdr:row>
      <xdr:rowOff>66675</xdr:rowOff>
    </xdr:from>
    <xdr:to>
      <xdr:col>3</xdr:col>
      <xdr:colOff>295275</xdr:colOff>
      <xdr:row>29</xdr:row>
      <xdr:rowOff>19050</xdr:rowOff>
    </xdr:to>
    <xdr:sp macro="" textlink="">
      <xdr:nvSpPr>
        <xdr:cNvPr id="47" name="TextBox 46">
          <a:extLst>
            <a:ext uri="{FF2B5EF4-FFF2-40B4-BE49-F238E27FC236}">
              <a16:creationId xmlns:a16="http://schemas.microsoft.com/office/drawing/2014/main" id="{5E9F0CDF-E1F7-4807-BE0F-1CD8EE7498B1}"/>
            </a:ext>
          </a:extLst>
        </xdr:cNvPr>
        <xdr:cNvSpPr txBox="1"/>
      </xdr:nvSpPr>
      <xdr:spPr>
        <a:xfrm>
          <a:off x="371475" y="5448300"/>
          <a:ext cx="844550" cy="14287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a:solidFill>
                <a:schemeClr val="bg1"/>
              </a:solidFill>
              <a:latin typeface="+mj-lt"/>
            </a:rPr>
            <a:t>Representative</a:t>
          </a:r>
        </a:p>
      </xdr:txBody>
    </xdr:sp>
    <xdr:clientData/>
  </xdr:twoCellAnchor>
  <xdr:twoCellAnchor editAs="absolute">
    <xdr:from>
      <xdr:col>2</xdr:col>
      <xdr:colOff>61453</xdr:colOff>
      <xdr:row>28</xdr:row>
      <xdr:rowOff>52328</xdr:rowOff>
    </xdr:from>
    <xdr:to>
      <xdr:col>2</xdr:col>
      <xdr:colOff>240747</xdr:colOff>
      <xdr:row>29</xdr:row>
      <xdr:rowOff>41122</xdr:rowOff>
    </xdr:to>
    <xdr:pic>
      <xdr:nvPicPr>
        <xdr:cNvPr id="48" name="Graphic 47">
          <a:extLst>
            <a:ext uri="{FF2B5EF4-FFF2-40B4-BE49-F238E27FC236}">
              <a16:creationId xmlns:a16="http://schemas.microsoft.com/office/drawing/2014/main" id="{95B59A07-C214-48AB-BC09-3CB8DCACA30E}"/>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rcRect/>
        <a:stretch/>
      </xdr:blipFill>
      <xdr:spPr>
        <a:xfrm>
          <a:off x="299578" y="5538728"/>
          <a:ext cx="179294" cy="179294"/>
        </a:xfrm>
        <a:prstGeom prst="rect">
          <a:avLst/>
        </a:prstGeom>
      </xdr:spPr>
    </xdr:pic>
    <xdr:clientData/>
  </xdr:twoCellAnchor>
  <xdr:twoCellAnchor editAs="absolute">
    <xdr:from>
      <xdr:col>2</xdr:col>
      <xdr:colOff>133350</xdr:colOff>
      <xdr:row>31</xdr:row>
      <xdr:rowOff>28575</xdr:rowOff>
    </xdr:from>
    <xdr:to>
      <xdr:col>3</xdr:col>
      <xdr:colOff>295275</xdr:colOff>
      <xdr:row>31</xdr:row>
      <xdr:rowOff>161925</xdr:rowOff>
    </xdr:to>
    <xdr:sp macro="" textlink="Pivots!B52">
      <xdr:nvSpPr>
        <xdr:cNvPr id="49" name="TextBox 48">
          <a:extLst>
            <a:ext uri="{FF2B5EF4-FFF2-40B4-BE49-F238E27FC236}">
              <a16:creationId xmlns:a16="http://schemas.microsoft.com/office/drawing/2014/main" id="{0E50AFD2-09C3-4DCD-BD4F-5AAC10C607A4}"/>
            </a:ext>
          </a:extLst>
        </xdr:cNvPr>
        <xdr:cNvSpPr txBox="1"/>
      </xdr:nvSpPr>
      <xdr:spPr>
        <a:xfrm>
          <a:off x="371475" y="5981700"/>
          <a:ext cx="844550" cy="13335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3DDF73A-BC1B-4507-B263-2C77425BB6C9}" type="TxLink">
            <a:rPr lang="en-US" sz="1100" b="0" i="0" u="none" strike="noStrike">
              <a:solidFill>
                <a:schemeClr val="bg1"/>
              </a:solidFill>
              <a:latin typeface="Aptos"/>
            </a:rPr>
            <a:pPr algn="ctr"/>
            <a:t>R01</a:t>
          </a:fld>
          <a:endParaRPr lang="en-US" sz="1100">
            <a:solidFill>
              <a:schemeClr val="bg1"/>
            </a:solidFill>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57978</xdr:colOff>
      <xdr:row>7</xdr:row>
      <xdr:rowOff>53926</xdr:rowOff>
    </xdr:from>
    <xdr:to>
      <xdr:col>1</xdr:col>
      <xdr:colOff>467628</xdr:colOff>
      <xdr:row>9</xdr:row>
      <xdr:rowOff>82576</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45435" y="2033469"/>
          <a:ext cx="409650" cy="393085"/>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64.348814814817" backgroundQuery="1" createdVersion="7" refreshedVersion="7" minRefreshableVersion="3" recordCount="0" supportSubquery="1" supportAdvancedDrill="1" xr:uid="{1F2C0530-7B97-4482-BC7F-61A3A37A3345}">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64.900128356479" backgroundQuery="1" createdVersion="7" refreshedVersion="7" minRefreshableVersion="3" recordCount="0" supportSubquery="1" supportAdvancedDrill="1" xr:uid="{F8DBD135-B6BD-405A-AC38-29CEABEC1FF9}">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65.578685995373" backgroundQuery="1" createdVersion="7" refreshedVersion="7" minRefreshableVersion="3" recordCount="0" supportSubquery="1" supportAdvancedDrill="1" xr:uid="{4CEE2EA6-F749-48B7-9108-CC3FE078BF14}">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65.601309606478" backgroundQuery="1" createdVersion="7" refreshedVersion="7" minRefreshableVersion="3" recordCount="0" supportSubquery="1" supportAdvancedDrill="1" xr:uid="{FBD7F7A8-0D4C-46DA-8284-406442C72C79}">
  <cacheSource type="external" connectionId="1"/>
  <cacheFields count="4">
    <cacheField name="[calls].[Customer ID].[Customer ID]" caption="Customer ID" numFmtId="0" hierarchy="1" level="1">
      <sharedItems count="15">
        <s v="C0003"/>
        <s v="C0004"/>
        <s v="C0011"/>
        <s v="C0012"/>
        <s v="C0002"/>
        <s v="C0007"/>
        <s v="C0008"/>
        <s v="C0010"/>
        <s v="C0013"/>
        <s v="C0015"/>
        <s v="C0001"/>
        <s v="C0005"/>
        <s v="C0006"/>
        <s v="C0009"/>
        <s v="C0014"/>
      </sharedItems>
    </cacheField>
    <cacheField name="[customers].[City].[City]" caption="City" numFmtId="0" hierarchy="15" level="1">
      <sharedItems count="3">
        <s v="Cincinnati"/>
        <s v="Cleveland"/>
        <s v="Columbus"/>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0"/>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65.682846875003" backgroundQuery="1" createdVersion="7" refreshedVersion="7" minRefreshableVersion="3" recordCount="0" supportSubquery="1" supportAdvancedDrill="1" xr:uid="{D33F216A-6DE4-4DFA-BF32-AD5EC1B02C56}">
  <cacheSource type="external" connectionId="1"/>
  <cacheFields count="3">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66.799497453707" backgroundQuery="1" createdVersion="7" refreshedVersion="7" minRefreshableVersion="3" recordCount="0" supportSubquery="1" supportAdvancedDrill="1" xr:uid="{3E7A1DF4-0C19-4D92-96CF-1F706F878670}">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66.799498958331" backgroundQuery="1" createdVersion="7" refreshedVersion="7" minRefreshableVersion="3" recordCount="0" supportSubquery="1" supportAdvancedDrill="1" xr:uid="{544BF14D-EB75-41A6-8785-C13AFF9E13B8}">
  <cacheSource type="external" connectionId="1"/>
  <cacheFields count="5">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66.799499652778" backgroundQuery="1" createdVersion="7" refreshedVersion="7" minRefreshableVersion="3" recordCount="0" supportSubquery="1" supportAdvancedDrill="1" xr:uid="{E5CFA696-58FB-4133-BDF0-534BE5149F43}">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66.799500462963" backgroundQuery="1" createdVersion="7" refreshedVersion="7" minRefreshableVersion="3" recordCount="0" supportSubquery="1" supportAdvancedDrill="1" xr:uid="{F561BBC7-D357-420A-8638-7D38098EE277}">
  <cacheSource type="external" connectionId="1"/>
  <cacheFields count="1">
    <cacheField name="[calls].[Representative].[Representative]" caption="Representative" numFmtId="0" hierarchy="3" level="1">
      <sharedItems count="5">
        <s v="R01"/>
        <s v="R02"/>
        <s v="R03"/>
        <s v="R04"/>
        <s v="R05"/>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66.799501504633" backgroundQuery="1" createdVersion="7" refreshedVersion="7" minRefreshableVersion="3" recordCount="0" supportSubquery="1" supportAdvancedDrill="1" xr:uid="{632DAC7A-A8A7-4DDE-9354-B8B60E9C8A9A}">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66.79950277778" backgroundQuery="1" createdVersion="7" refreshedVersion="7" minRefreshableVersion="3" recordCount="0" supportSubquery="1" supportAdvancedDrill="1" xr:uid="{59BB8C33-DB40-412C-AEC9-3F808DBFF5C5}">
  <cacheSource type="external" connectionId="1"/>
  <cacheFields count="3">
    <cacheField name="[calls].[Customer ID].[Customer ID]" caption="Customer ID" numFmtId="0" hierarchy="1" level="1">
      <sharedItems count="5">
        <s v="C0004"/>
        <s v="C0005"/>
        <s v="C0007"/>
        <s v="C0012"/>
        <s v="C0013"/>
      </sharedItems>
    </cacheField>
    <cacheField name="[Measures].[Total Amount]" caption="Total Amount" numFmtId="0" hierarchy="18"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0"/>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64.348806365742" backgroundQuery="1" createdVersion="3" refreshedVersion="7" minRefreshableVersion="3" recordCount="0" supportSubquery="1" supportAdvancedDrill="1" xr:uid="{7EF5EB9F-52F8-49E1-A21A-DD18432658A0}">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94449531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756F9D-2C0B-4923-80F8-CDD1C7522C92}" name="rep pivot" cacheId="266"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7:E8"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265D8B-940D-4697-860E-525B1FFB6737}" name="female vs. male callers"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A59:D64"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14" format="4" series="1">
      <pivotArea type="data" outline="0" fieldPosition="0">
        <references count="2">
          <reference field="4294967294" count="1" selected="0">
            <x v="0"/>
          </reference>
          <reference field="1" count="1" selected="0">
            <x v="0"/>
          </reference>
        </references>
      </pivotArea>
    </chartFormat>
    <chartFormat chart="14"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4F9F73-9542-4FB1-B8F8-1B9FF202F509}" name="reps pivot"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1:C47"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7D28A60-81A0-4F38-9219-6AFD223A0824}" name="monthly trend" cacheId="269"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4">
  <location ref="A12:C25" firstHeaderRow="0" firstDataRow="1" firstDataCol="1"/>
  <pivotFields count="5">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2">
    <chartFormat chart="3" format="4"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8DBF639-D047-4333-BA6B-B016F1824A1D}" name="rep satisfactions" cacheId="278"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4" rowHeaderCaption="Rating">
  <location ref="A67:B74"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1">
    <chartFormat chart="3"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4B0BD1-5418-46CB-94AB-2DEE0ED30264}" name="summary pivo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0689F1E-1FBF-4CAC-9CEF-D9082BE1A3BF}" name="YTD sales analysis"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1" rowHeaderCaption="Month">
  <location ref="A107:B120" firstHeaderRow="1" firstDataRow="1" firstDataCol="1"/>
  <pivotFields count="3">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s>
  <rowFields count="2">
    <field x="1"/>
    <field x="0"/>
  </rowFields>
  <rowItems count="13">
    <i>
      <x/>
    </i>
    <i>
      <x v="1"/>
    </i>
    <i>
      <x v="2"/>
    </i>
    <i>
      <x v="3"/>
    </i>
    <i>
      <x v="4"/>
    </i>
    <i>
      <x v="5"/>
    </i>
    <i>
      <x v="6"/>
    </i>
    <i>
      <x v="7"/>
    </i>
    <i>
      <x v="8"/>
    </i>
    <i>
      <x v="9"/>
    </i>
    <i>
      <x v="10"/>
    </i>
    <i>
      <x v="11"/>
    </i>
    <i t="grand">
      <x/>
    </i>
  </rowItems>
  <colItems count="1">
    <i/>
  </colItems>
  <dataFields count="1">
    <dataField fld="2" subtotal="count" showDataAs="runTotal" baseField="1" baseItem="0"/>
  </dataFields>
  <chartFormats count="5">
    <chartFormat chart="19" format="0"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29" format="1"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98360E6-0A0E-4FB7-AD0F-65AED4F7439C}" name="top 5 customers" cacheId="28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rowHeaderCaption="Customer ID">
  <location ref="A98:B104" firstHeaderRow="1" firstDataRow="1" firstDataCol="1"/>
  <pivotFields count="3">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6">
    <i>
      <x v="1"/>
    </i>
    <i>
      <x/>
    </i>
    <i>
      <x v="4"/>
    </i>
    <i>
      <x v="2"/>
    </i>
    <i>
      <x v="3"/>
    </i>
    <i t="grand">
      <x/>
    </i>
  </rowItems>
  <colItems count="1">
    <i/>
  </colItems>
  <dataFields count="1">
    <dataField fld="1" subtotal="count" baseField="0" baseItem="0"/>
  </dataFields>
  <chartFormats count="1">
    <chartFormat chart="3"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2" iMeasureHier="18">
      <autoFilter ref="A1">
        <filterColumn colId="0">
          <top10 val="5" filterVal="5"/>
        </filterColumn>
      </autoFilter>
    </filter>
  </filters>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3EF7AEE-3600-4AED-BBB9-813F1EDC3ACD}" name="weekday trend" cacheId="27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9">
  <location ref="A29:B37"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3">
    <chartFormat chart="6"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A2748B1-58AC-467B-99FB-0C6A479DF895}" name="rep amounts" cacheId="3" applyNumberFormats="0" applyBorderFormats="0" applyFontFormats="0" applyPatternFormats="0" applyAlignmentFormats="0" applyWidthHeightFormats="1" dataCaption="Values" updatedVersion="7" minRefreshableVersion="3" useAutoFormatting="1" subtotalHiddenItems="1" rowGrandTotals="0" itemPrintTitles="1" createdVersion="7" indent="0" outline="1" outlineData="1" multipleFieldFilters="0">
  <location ref="A76:G95" firstHeaderRow="1" firstDataRow="2" firstDataCol="1"/>
  <pivotFields count="4">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1"/>
    <field x="0"/>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CE0E2E5-CA91-482E-9849-E4153A6A1B47}" name="selected rep pivot" cacheId="275"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location ref="B51:B56"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5">
    <i>
      <x/>
    </i>
    <i>
      <x v="1"/>
    </i>
    <i>
      <x v="2"/>
    </i>
    <i>
      <x v="3"/>
    </i>
    <i>
      <x v="4"/>
    </i>
  </rowItems>
  <formats count="2">
    <format dxfId="46">
      <pivotArea dataOnly="0" labelOnly="1" fieldPosition="0">
        <references count="1">
          <reference field="0" count="0"/>
        </references>
      </pivotArea>
    </format>
    <format dxfId="45">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0.png"/><Relationship Id="rId5" Type="http://schemas.openxmlformats.org/officeDocument/2006/relationships/image" Target="../media/image50.png"/><Relationship Id="rId4" Type="http://schemas.openxmlformats.org/officeDocument/2006/relationships/image" Target="../media/image40.png"/></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11</v>
  </rv>
  <rv s="1">
    <v>1</v>
    <v>5</v>
    <v>A person in a suit and tie
Description automatically generated</v>
  </rv>
  <rv s="1">
    <v>2</v>
    <v>5</v>
    <v>Business woman raising hand</v>
  </rv>
  <rv s="1">
    <v>3</v>
    <v>5</v>
    <v>Young businessman writing on notebook</v>
  </rv>
  <rv s="1">
    <v>4</v>
    <v>5</v>
    <v>Business woman shrugging</v>
  </rv>
</rvData>
</file>

<file path=xl/richData/rdrichvaluestructure.xml><?xml version="1.0" encoding="utf-8"?>
<rvStructures xmlns="http://schemas.microsoft.com/office/spreadsheetml/2017/richdata" count="2">
  <s t="_error">
    <k n="errorType" t="i"/>
  </s>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122DD711-8DAE-4793-85F9-E1D50864CF30}" sourceName="[calls].[Representative]">
  <pivotTables>
    <pivotTable tabId="6" name="rep pivot"/>
    <pivotTable tabId="6" name="monthly trend"/>
    <pivotTable tabId="6" name="weekday trend"/>
    <pivotTable tabId="6" name="selected rep pivot"/>
    <pivotTable tabId="6" name="rep satisfactions"/>
    <pivotTable tabId="6" name="top 5 customers"/>
  </pivotTables>
  <data>
    <olap pivotCacheId="1944495313">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E2050D8B-2B14-49EA-AB57-83390F0D777A}" cache="Slicer_Representative" caption="Representative" level="1" style="SlicerStyleDark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44"/>
    <tableColumn id="5" xr3:uid="{5A35565E-8707-4DED-AD15-A0669D67B382}" name="Date of Call" dataDxfId="43"/>
    <tableColumn id="6" xr3:uid="{F2E4F158-B41F-47BC-8DF8-DFCADFEE4E40}" name="Purchase Amount"/>
    <tableColumn id="7" xr3:uid="{04B291B5-47BD-4F78-8FD8-D1551CCA6BD9}" name="Satisfaction Rating"/>
    <tableColumn id="8" xr3:uid="{6E4123C0-0B17-43B8-A142-A1E540CE974C}" name="FY" dataDxfId="42">
      <calculatedColumnFormula>IF(MONTH(calls[[#This Row],[Date of Call]])&lt;=6, YEAR(calls[[#This Row],[Date of Call]]), YEAR(calls[[#This Row],[Date of Call]])+1)</calculatedColumnFormula>
    </tableColumn>
    <tableColumn id="9" xr3:uid="{199FA271-5E9B-46CE-9BC6-2801F92CD17E}" name="Day of week" dataDxfId="41">
      <calculatedColumnFormula>TEXT(calls[[#This Row],[Date of Call]],"DDDD")</calculatedColumnFormula>
    </tableColumn>
    <tableColumn id="10" xr3:uid="{328CDB09-95B8-4D5E-9ED9-EF0D363735A1}" name="Duration Bucket" dataDxfId="4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3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38" headerRowBorderDxfId="37" tableBorderDxfId="36" totalsRowBorderDxfId="35">
  <autoFilter ref="Q3:T18" xr:uid="{27158F51-A707-4171-8A04-81FB0AABCBA5}"/>
  <tableColumns count="4">
    <tableColumn id="1" xr3:uid="{02688061-6A8C-4E23-B7FF-D00CD8B58CAC}" name="Customer ID" dataDxfId="34"/>
    <tableColumn id="2" xr3:uid="{771678B6-DB44-426B-9874-B4E421A440D5}" name="Gedner" dataDxfId="33"/>
    <tableColumn id="3" xr3:uid="{B0D41C62-587E-494D-B49A-603F2C05F8D3}" name="Age" dataDxfId="32"/>
    <tableColumn id="4" xr3:uid="{663F92D6-FE31-4D81-9E01-8D066DDC8A88}" name="City" dataDxfId="3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2">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7BCEA-9D51-44AC-A361-8CC7C4EB8F63}">
  <dimension ref="A3:I120"/>
  <sheetViews>
    <sheetView showGridLines="0" workbookViewId="0">
      <selection activeCell="E4" sqref="E4"/>
    </sheetView>
  </sheetViews>
  <sheetFormatPr defaultRowHeight="14.25"/>
  <cols>
    <col min="1" max="1" width="13.875" bestFit="1" customWidth="1"/>
    <col min="2" max="2" width="12.5" bestFit="1" customWidth="1"/>
    <col min="3" max="3" width="11.125" bestFit="1" customWidth="1"/>
    <col min="4" max="4" width="11" bestFit="1" customWidth="1"/>
    <col min="5" max="5" width="7.5" bestFit="1" customWidth="1"/>
    <col min="6" max="6" width="6.375" bestFit="1" customWidth="1"/>
    <col min="7" max="7" width="11.375" customWidth="1"/>
    <col min="8" max="8" width="9" customWidth="1"/>
    <col min="9" max="9" width="10.375" customWidth="1"/>
  </cols>
  <sheetData>
    <row r="3" spans="1:9">
      <c r="A3" t="s">
        <v>1042</v>
      </c>
      <c r="B3" t="s">
        <v>1043</v>
      </c>
      <c r="C3" t="s">
        <v>1044</v>
      </c>
      <c r="D3" t="s">
        <v>1045</v>
      </c>
      <c r="E3" t="s">
        <v>1046</v>
      </c>
      <c r="H3" t="s">
        <v>1079</v>
      </c>
      <c r="I3">
        <f>COUNTA(_xlfn.UNIQUE(calls[Representative]))</f>
        <v>5</v>
      </c>
    </row>
    <row r="4" spans="1:9">
      <c r="A4" s="20">
        <v>1000</v>
      </c>
      <c r="B4" s="21">
        <v>96623</v>
      </c>
      <c r="C4" s="20">
        <v>89850</v>
      </c>
      <c r="D4" s="22">
        <v>3.8854000000000033</v>
      </c>
      <c r="E4" s="20">
        <v>307</v>
      </c>
    </row>
    <row r="7" spans="1:9">
      <c r="A7" t="s">
        <v>1042</v>
      </c>
      <c r="B7" t="s">
        <v>1043</v>
      </c>
      <c r="C7" t="s">
        <v>1044</v>
      </c>
      <c r="D7" t="s">
        <v>1045</v>
      </c>
      <c r="E7" t="s">
        <v>1046</v>
      </c>
    </row>
    <row r="8" spans="1:9">
      <c r="A8" s="20">
        <v>1000</v>
      </c>
      <c r="B8" s="21">
        <v>96623</v>
      </c>
      <c r="C8" s="20">
        <v>89850</v>
      </c>
      <c r="D8" s="22">
        <v>3.8854000000000033</v>
      </c>
      <c r="E8" s="20">
        <v>307</v>
      </c>
    </row>
    <row r="12" spans="1:9">
      <c r="A12" s="24" t="s">
        <v>1047</v>
      </c>
      <c r="B12" t="s">
        <v>1042</v>
      </c>
      <c r="C12" t="s">
        <v>1061</v>
      </c>
    </row>
    <row r="13" spans="1:9">
      <c r="A13" s="25" t="s">
        <v>1049</v>
      </c>
      <c r="B13" s="20">
        <v>79</v>
      </c>
      <c r="C13" s="20">
        <v>79</v>
      </c>
    </row>
    <row r="14" spans="1:9">
      <c r="A14" s="25" t="s">
        <v>1050</v>
      </c>
      <c r="B14" s="20">
        <v>66</v>
      </c>
      <c r="C14" s="20">
        <v>66</v>
      </c>
    </row>
    <row r="15" spans="1:9">
      <c r="A15" s="25" t="s">
        <v>1051</v>
      </c>
      <c r="B15" s="20">
        <v>155</v>
      </c>
      <c r="C15" s="20">
        <v>155</v>
      </c>
    </row>
    <row r="16" spans="1:9">
      <c r="A16" s="25" t="s">
        <v>1052</v>
      </c>
      <c r="B16" s="20">
        <v>136</v>
      </c>
      <c r="C16" s="20">
        <v>136</v>
      </c>
    </row>
    <row r="17" spans="1:3">
      <c r="A17" s="25" t="s">
        <v>1053</v>
      </c>
      <c r="B17" s="20">
        <v>83</v>
      </c>
      <c r="C17" s="20">
        <v>83</v>
      </c>
    </row>
    <row r="18" spans="1:3">
      <c r="A18" s="25" t="s">
        <v>1054</v>
      </c>
      <c r="B18" s="20">
        <v>67</v>
      </c>
      <c r="C18" s="20">
        <v>67</v>
      </c>
    </row>
    <row r="19" spans="1:3">
      <c r="A19" s="25" t="s">
        <v>1055</v>
      </c>
      <c r="B19" s="20">
        <v>64</v>
      </c>
      <c r="C19" s="20">
        <v>64</v>
      </c>
    </row>
    <row r="20" spans="1:3">
      <c r="A20" s="25" t="s">
        <v>1056</v>
      </c>
      <c r="B20" s="20">
        <v>50</v>
      </c>
      <c r="C20" s="20">
        <v>50</v>
      </c>
    </row>
    <row r="21" spans="1:3">
      <c r="A21" s="25" t="s">
        <v>1057</v>
      </c>
      <c r="B21" s="20">
        <v>76</v>
      </c>
      <c r="C21" s="20">
        <v>76</v>
      </c>
    </row>
    <row r="22" spans="1:3">
      <c r="A22" s="25" t="s">
        <v>1058</v>
      </c>
      <c r="B22" s="20">
        <v>114</v>
      </c>
      <c r="C22" s="20">
        <v>114</v>
      </c>
    </row>
    <row r="23" spans="1:3">
      <c r="A23" s="25" t="s">
        <v>1059</v>
      </c>
      <c r="B23" s="20">
        <v>57</v>
      </c>
      <c r="C23" s="20">
        <v>57</v>
      </c>
    </row>
    <row r="24" spans="1:3">
      <c r="A24" s="25" t="s">
        <v>1060</v>
      </c>
      <c r="B24" s="20">
        <v>53</v>
      </c>
      <c r="C24" s="20">
        <v>53</v>
      </c>
    </row>
    <row r="25" spans="1:3">
      <c r="A25" s="25" t="s">
        <v>1048</v>
      </c>
      <c r="B25" s="20">
        <v>1000</v>
      </c>
      <c r="C25" s="20">
        <v>1000</v>
      </c>
    </row>
    <row r="29" spans="1:3">
      <c r="A29" s="24" t="s">
        <v>1047</v>
      </c>
      <c r="B29" t="s">
        <v>1042</v>
      </c>
    </row>
    <row r="30" spans="1:3">
      <c r="A30" s="25" t="s">
        <v>1066</v>
      </c>
      <c r="B30" s="20">
        <v>146</v>
      </c>
    </row>
    <row r="31" spans="1:3">
      <c r="A31" s="25" t="s">
        <v>1067</v>
      </c>
      <c r="B31" s="20">
        <v>133</v>
      </c>
    </row>
    <row r="32" spans="1:3">
      <c r="A32" s="25" t="s">
        <v>1068</v>
      </c>
      <c r="B32" s="20">
        <v>138</v>
      </c>
    </row>
    <row r="33" spans="1:9">
      <c r="A33" s="25" t="s">
        <v>1062</v>
      </c>
      <c r="B33" s="20">
        <v>153</v>
      </c>
    </row>
    <row r="34" spans="1:9">
      <c r="A34" s="25" t="s">
        <v>1063</v>
      </c>
      <c r="B34" s="20">
        <v>128</v>
      </c>
    </row>
    <row r="35" spans="1:9">
      <c r="A35" s="25" t="s">
        <v>1064</v>
      </c>
      <c r="B35" s="20">
        <v>141</v>
      </c>
    </row>
    <row r="36" spans="1:9">
      <c r="A36" s="25" t="s">
        <v>1065</v>
      </c>
      <c r="B36" s="20">
        <v>161</v>
      </c>
    </row>
    <row r="37" spans="1:9">
      <c r="A37" s="25" t="s">
        <v>1048</v>
      </c>
      <c r="B37" s="20">
        <v>1000</v>
      </c>
    </row>
    <row r="41" spans="1:9">
      <c r="A41" s="24" t="s">
        <v>1047</v>
      </c>
      <c r="B41" t="s">
        <v>1042</v>
      </c>
      <c r="C41" t="s">
        <v>1043</v>
      </c>
      <c r="E41" t="s">
        <v>1069</v>
      </c>
      <c r="G41" t="s">
        <v>1070</v>
      </c>
      <c r="H41" t="str">
        <f>B52</f>
        <v>R01</v>
      </c>
    </row>
    <row r="42" spans="1:9">
      <c r="A42" s="25" t="s">
        <v>11</v>
      </c>
      <c r="B42" s="20">
        <v>189</v>
      </c>
      <c r="C42" s="21">
        <v>18415</v>
      </c>
      <c r="E42" t="s">
        <v>1071</v>
      </c>
      <c r="F42" t="s">
        <v>1072</v>
      </c>
      <c r="G42" t="s">
        <v>1073</v>
      </c>
      <c r="H42" t="s">
        <v>1074</v>
      </c>
      <c r="I42" t="s">
        <v>1075</v>
      </c>
    </row>
    <row r="43" spans="1:9">
      <c r="A43" s="25" t="s">
        <v>9</v>
      </c>
      <c r="B43" s="20">
        <v>218</v>
      </c>
      <c r="C43" s="21">
        <v>20581</v>
      </c>
      <c r="E43" t="str" cm="1">
        <f t="array" ref="E43:G47">A42:C46</f>
        <v>R01</v>
      </c>
      <c r="F43">
        <v>189</v>
      </c>
      <c r="G43" s="26">
        <v>18415</v>
      </c>
      <c r="H43">
        <f>IF(E43=$H$41,F43,NA())</f>
        <v>189</v>
      </c>
      <c r="I43">
        <f>IF(E43=$H$41,G43,NA())</f>
        <v>18415</v>
      </c>
    </row>
    <row r="44" spans="1:9">
      <c r="A44" s="25" t="s">
        <v>6</v>
      </c>
      <c r="B44" s="20">
        <v>207</v>
      </c>
      <c r="C44" s="21">
        <v>20872</v>
      </c>
      <c r="E44" t="str">
        <v>R02</v>
      </c>
      <c r="F44">
        <v>218</v>
      </c>
      <c r="G44" s="26">
        <v>20581</v>
      </c>
      <c r="H44" t="e">
        <f>IF(E44=$H$41,F44,NA())</f>
        <v>#N/A</v>
      </c>
      <c r="I44" t="e">
        <f>IF(E44=$H$41,G44,NA())</f>
        <v>#N/A</v>
      </c>
    </row>
    <row r="45" spans="1:9">
      <c r="A45" s="25" t="s">
        <v>13</v>
      </c>
      <c r="B45" s="20">
        <v>186</v>
      </c>
      <c r="C45" s="21">
        <v>16651</v>
      </c>
      <c r="E45" t="str">
        <v>R03</v>
      </c>
      <c r="F45">
        <v>207</v>
      </c>
      <c r="G45" s="26">
        <v>20872</v>
      </c>
      <c r="H45" t="e">
        <f>IF(E45=$H$41,F45,NA())</f>
        <v>#N/A</v>
      </c>
      <c r="I45" t="e">
        <f>IF(E45=$H$41,G45,NA())</f>
        <v>#N/A</v>
      </c>
    </row>
    <row r="46" spans="1:9">
      <c r="A46" s="25" t="s">
        <v>10</v>
      </c>
      <c r="B46" s="20">
        <v>200</v>
      </c>
      <c r="C46" s="21">
        <v>20104</v>
      </c>
      <c r="E46" t="str">
        <v>R04</v>
      </c>
      <c r="F46">
        <v>186</v>
      </c>
      <c r="G46" s="26">
        <v>16651</v>
      </c>
      <c r="H46" t="e">
        <f>IF(E46=$H$41,F46,NA())</f>
        <v>#N/A</v>
      </c>
      <c r="I46" t="e">
        <f>IF(E46=$H$41,G46,NA())</f>
        <v>#N/A</v>
      </c>
    </row>
    <row r="47" spans="1:9">
      <c r="A47" s="25" t="s">
        <v>1048</v>
      </c>
      <c r="B47" s="20">
        <v>1000</v>
      </c>
      <c r="C47" s="21">
        <v>96623</v>
      </c>
      <c r="E47" t="str">
        <v>R05</v>
      </c>
      <c r="F47">
        <v>200</v>
      </c>
      <c r="G47" s="26">
        <v>20104</v>
      </c>
      <c r="H47" t="e">
        <f>IF(E47=$H$41,F47,NA())</f>
        <v>#N/A</v>
      </c>
      <c r="I47" t="e">
        <f>IF(E47=$H$41,G47,NA())</f>
        <v>#N/A</v>
      </c>
    </row>
    <row r="51" spans="1:8">
      <c r="B51" s="24" t="s">
        <v>1047</v>
      </c>
    </row>
    <row r="52" spans="1:8">
      <c r="B52" s="27" t="s">
        <v>11</v>
      </c>
    </row>
    <row r="53" spans="1:8">
      <c r="B53" s="27" t="s">
        <v>9</v>
      </c>
      <c r="H53" s="37"/>
    </row>
    <row r="54" spans="1:8">
      <c r="B54" s="27" t="s">
        <v>6</v>
      </c>
    </row>
    <row r="55" spans="1:8">
      <c r="B55" s="27" t="s">
        <v>13</v>
      </c>
    </row>
    <row r="56" spans="1:8">
      <c r="B56" s="27" t="s">
        <v>10</v>
      </c>
    </row>
    <row r="59" spans="1:8">
      <c r="A59" s="24" t="s">
        <v>1042</v>
      </c>
      <c r="B59" s="24" t="s">
        <v>1076</v>
      </c>
    </row>
    <row r="60" spans="1:8">
      <c r="A60" s="24" t="s">
        <v>1047</v>
      </c>
      <c r="B60" t="s">
        <v>999</v>
      </c>
      <c r="C60" t="s">
        <v>998</v>
      </c>
      <c r="D60" t="s">
        <v>1048</v>
      </c>
    </row>
    <row r="61" spans="1:8">
      <c r="A61" s="25" t="s">
        <v>1002</v>
      </c>
      <c r="B61" s="20">
        <v>144</v>
      </c>
      <c r="C61" s="20">
        <v>132</v>
      </c>
      <c r="D61" s="20">
        <v>276</v>
      </c>
    </row>
    <row r="62" spans="1:8">
      <c r="A62" s="25" t="s">
        <v>1001</v>
      </c>
      <c r="B62" s="20">
        <v>326</v>
      </c>
      <c r="C62" s="20">
        <v>63</v>
      </c>
      <c r="D62" s="20">
        <v>389</v>
      </c>
    </row>
    <row r="63" spans="1:8">
      <c r="A63" s="25" t="s">
        <v>1000</v>
      </c>
      <c r="B63" s="20">
        <v>129</v>
      </c>
      <c r="C63" s="20">
        <v>206</v>
      </c>
      <c r="D63" s="20">
        <v>335</v>
      </c>
    </row>
    <row r="64" spans="1:8">
      <c r="A64" s="25" t="s">
        <v>1048</v>
      </c>
      <c r="B64" s="20">
        <v>599</v>
      </c>
      <c r="C64" s="20">
        <v>401</v>
      </c>
      <c r="D64" s="20">
        <v>1000</v>
      </c>
    </row>
    <row r="67" spans="1:7">
      <c r="A67" s="24" t="s">
        <v>1080</v>
      </c>
      <c r="B67" t="s">
        <v>1042</v>
      </c>
    </row>
    <row r="68" spans="1:7">
      <c r="A68" s="25">
        <v>0</v>
      </c>
      <c r="B68" s="20">
        <v>1</v>
      </c>
    </row>
    <row r="69" spans="1:7">
      <c r="A69" s="25">
        <v>1</v>
      </c>
      <c r="B69" s="20">
        <v>8</v>
      </c>
    </row>
    <row r="70" spans="1:7">
      <c r="A70" s="25">
        <v>2</v>
      </c>
      <c r="B70" s="20">
        <v>59</v>
      </c>
    </row>
    <row r="71" spans="1:7">
      <c r="A71" s="25">
        <v>3</v>
      </c>
      <c r="B71" s="20">
        <v>197</v>
      </c>
    </row>
    <row r="72" spans="1:7">
      <c r="A72" s="25">
        <v>4</v>
      </c>
      <c r="B72" s="20">
        <v>428</v>
      </c>
    </row>
    <row r="73" spans="1:7">
      <c r="A73" s="25">
        <v>5</v>
      </c>
      <c r="B73" s="20">
        <v>307</v>
      </c>
    </row>
    <row r="74" spans="1:7">
      <c r="A74" s="25" t="s">
        <v>1048</v>
      </c>
      <c r="B74" s="20">
        <v>1000</v>
      </c>
    </row>
    <row r="76" spans="1:7">
      <c r="A76" s="24" t="s">
        <v>1043</v>
      </c>
      <c r="B76" s="24" t="s">
        <v>1076</v>
      </c>
    </row>
    <row r="77" spans="1:7">
      <c r="A77" s="24" t="s">
        <v>1047</v>
      </c>
      <c r="B77" t="s">
        <v>11</v>
      </c>
      <c r="C77" t="s">
        <v>9</v>
      </c>
      <c r="D77" t="s">
        <v>6</v>
      </c>
      <c r="E77" t="s">
        <v>13</v>
      </c>
      <c r="F77" t="s">
        <v>10</v>
      </c>
      <c r="G77" t="s">
        <v>1048</v>
      </c>
    </row>
    <row r="78" spans="1:7">
      <c r="A78" s="25" t="s">
        <v>1002</v>
      </c>
      <c r="B78" s="29"/>
      <c r="C78" s="29"/>
      <c r="D78" s="29"/>
      <c r="E78" s="29"/>
      <c r="F78" s="29"/>
      <c r="G78" s="29"/>
    </row>
    <row r="79" spans="1:7">
      <c r="A79" s="28" t="s">
        <v>20</v>
      </c>
      <c r="B79" s="21">
        <v>891</v>
      </c>
      <c r="C79" s="21">
        <v>1332</v>
      </c>
      <c r="D79" s="21">
        <v>1282</v>
      </c>
      <c r="E79" s="21">
        <v>739</v>
      </c>
      <c r="F79" s="21">
        <v>560</v>
      </c>
      <c r="G79" s="21">
        <v>4804</v>
      </c>
    </row>
    <row r="80" spans="1:7">
      <c r="A80" s="28" t="s">
        <v>12</v>
      </c>
      <c r="B80" s="21">
        <v>1991</v>
      </c>
      <c r="C80" s="21">
        <v>1886</v>
      </c>
      <c r="D80" s="21">
        <v>1206</v>
      </c>
      <c r="E80" s="21">
        <v>884</v>
      </c>
      <c r="F80" s="21">
        <v>1722</v>
      </c>
      <c r="G80" s="21">
        <v>7689</v>
      </c>
    </row>
    <row r="81" spans="1:7">
      <c r="A81" s="28" t="s">
        <v>8</v>
      </c>
      <c r="B81" s="21">
        <v>1163</v>
      </c>
      <c r="C81" s="21">
        <v>1180</v>
      </c>
      <c r="D81" s="21">
        <v>1616</v>
      </c>
      <c r="E81" s="21">
        <v>1043</v>
      </c>
      <c r="F81" s="21">
        <v>1747</v>
      </c>
      <c r="G81" s="21">
        <v>6749</v>
      </c>
    </row>
    <row r="82" spans="1:7">
      <c r="A82" s="28" t="s">
        <v>16</v>
      </c>
      <c r="B82" s="21">
        <v>1438</v>
      </c>
      <c r="C82" s="21">
        <v>1616</v>
      </c>
      <c r="D82" s="21">
        <v>866</v>
      </c>
      <c r="E82" s="21">
        <v>829</v>
      </c>
      <c r="F82" s="21">
        <v>2070</v>
      </c>
      <c r="G82" s="21">
        <v>6819</v>
      </c>
    </row>
    <row r="83" spans="1:7">
      <c r="A83" s="25" t="s">
        <v>1001</v>
      </c>
      <c r="B83" s="29"/>
      <c r="C83" s="29"/>
      <c r="D83" s="29"/>
      <c r="E83" s="29"/>
      <c r="F83" s="29"/>
      <c r="G83" s="29"/>
    </row>
    <row r="84" spans="1:7">
      <c r="A84" s="28" t="s">
        <v>24</v>
      </c>
      <c r="B84" s="21">
        <v>1233</v>
      </c>
      <c r="C84" s="21">
        <v>223</v>
      </c>
      <c r="D84" s="21">
        <v>1680</v>
      </c>
      <c r="E84" s="21">
        <v>990</v>
      </c>
      <c r="F84" s="21">
        <v>1508</v>
      </c>
      <c r="G84" s="21">
        <v>5634</v>
      </c>
    </row>
    <row r="85" spans="1:7">
      <c r="A85" s="28" t="s">
        <v>15</v>
      </c>
      <c r="B85" s="21">
        <v>1598</v>
      </c>
      <c r="C85" s="21">
        <v>1907</v>
      </c>
      <c r="D85" s="21">
        <v>869</v>
      </c>
      <c r="E85" s="21">
        <v>1426</v>
      </c>
      <c r="F85" s="21">
        <v>1416</v>
      </c>
      <c r="G85" s="21">
        <v>7216</v>
      </c>
    </row>
    <row r="86" spans="1:7">
      <c r="A86" s="28" t="s">
        <v>5</v>
      </c>
      <c r="B86" s="21">
        <v>900</v>
      </c>
      <c r="C86" s="21">
        <v>1016</v>
      </c>
      <c r="D86" s="21">
        <v>960</v>
      </c>
      <c r="E86" s="21">
        <v>940</v>
      </c>
      <c r="F86" s="21">
        <v>1193</v>
      </c>
      <c r="G86" s="21">
        <v>5009</v>
      </c>
    </row>
    <row r="87" spans="1:7">
      <c r="A87" s="28" t="s">
        <v>18</v>
      </c>
      <c r="B87" s="21">
        <v>900</v>
      </c>
      <c r="C87" s="21">
        <v>1470</v>
      </c>
      <c r="D87" s="21">
        <v>1617</v>
      </c>
      <c r="E87" s="21">
        <v>1314</v>
      </c>
      <c r="F87" s="21">
        <v>941</v>
      </c>
      <c r="G87" s="21">
        <v>6242</v>
      </c>
    </row>
    <row r="88" spans="1:7">
      <c r="A88" s="28" t="s">
        <v>14</v>
      </c>
      <c r="B88" s="21">
        <v>1255</v>
      </c>
      <c r="C88" s="21">
        <v>516</v>
      </c>
      <c r="D88" s="21">
        <v>1874</v>
      </c>
      <c r="E88" s="21">
        <v>1863</v>
      </c>
      <c r="F88" s="21">
        <v>1722</v>
      </c>
      <c r="G88" s="21">
        <v>7230</v>
      </c>
    </row>
    <row r="89" spans="1:7">
      <c r="A89" s="28" t="s">
        <v>19</v>
      </c>
      <c r="B89" s="21">
        <v>1138</v>
      </c>
      <c r="C89" s="21">
        <v>1898</v>
      </c>
      <c r="D89" s="21">
        <v>1482</v>
      </c>
      <c r="E89" s="21">
        <v>846</v>
      </c>
      <c r="F89" s="21">
        <v>1154</v>
      </c>
      <c r="G89" s="21">
        <v>6518</v>
      </c>
    </row>
    <row r="90" spans="1:7">
      <c r="A90" s="25" t="s">
        <v>1000</v>
      </c>
      <c r="B90" s="29"/>
      <c r="C90" s="29"/>
      <c r="D90" s="29"/>
      <c r="E90" s="29"/>
      <c r="F90" s="29"/>
      <c r="G90" s="29"/>
    </row>
    <row r="91" spans="1:7">
      <c r="A91" s="28" t="s">
        <v>17</v>
      </c>
      <c r="B91" s="21">
        <v>1655</v>
      </c>
      <c r="C91" s="21">
        <v>805</v>
      </c>
      <c r="D91" s="21">
        <v>2263</v>
      </c>
      <c r="E91" s="21">
        <v>987</v>
      </c>
      <c r="F91" s="21">
        <v>1075</v>
      </c>
      <c r="G91" s="21">
        <v>6785</v>
      </c>
    </row>
    <row r="92" spans="1:7">
      <c r="A92" s="28" t="s">
        <v>23</v>
      </c>
      <c r="B92" s="21">
        <v>1104</v>
      </c>
      <c r="C92" s="21">
        <v>2280</v>
      </c>
      <c r="D92" s="21">
        <v>1445</v>
      </c>
      <c r="E92" s="21">
        <v>1722</v>
      </c>
      <c r="F92" s="21">
        <v>1196</v>
      </c>
      <c r="G92" s="21">
        <v>7747</v>
      </c>
    </row>
    <row r="93" spans="1:7">
      <c r="A93" s="28" t="s">
        <v>7</v>
      </c>
      <c r="B93" s="21">
        <v>372</v>
      </c>
      <c r="C93" s="21">
        <v>1818</v>
      </c>
      <c r="D93" s="21">
        <v>1346</v>
      </c>
      <c r="E93" s="21">
        <v>1156</v>
      </c>
      <c r="F93" s="21">
        <v>1484</v>
      </c>
      <c r="G93" s="21">
        <v>6176</v>
      </c>
    </row>
    <row r="94" spans="1:7">
      <c r="A94" s="28" t="s">
        <v>22</v>
      </c>
      <c r="B94" s="21">
        <v>1415</v>
      </c>
      <c r="C94" s="21">
        <v>1271</v>
      </c>
      <c r="D94" s="21">
        <v>1214</v>
      </c>
      <c r="E94" s="21">
        <v>1135</v>
      </c>
      <c r="F94" s="21">
        <v>1566</v>
      </c>
      <c r="G94" s="21">
        <v>6601</v>
      </c>
    </row>
    <row r="95" spans="1:7">
      <c r="A95" s="28" t="s">
        <v>21</v>
      </c>
      <c r="B95" s="21">
        <v>1362</v>
      </c>
      <c r="C95" s="21">
        <v>1363</v>
      </c>
      <c r="D95" s="21">
        <v>1152</v>
      </c>
      <c r="E95" s="21">
        <v>777</v>
      </c>
      <c r="F95" s="21">
        <v>750</v>
      </c>
      <c r="G95" s="21">
        <v>5404</v>
      </c>
    </row>
    <row r="98" spans="1:2">
      <c r="A98" s="24" t="s">
        <v>0</v>
      </c>
      <c r="B98" t="s">
        <v>1043</v>
      </c>
    </row>
    <row r="99" spans="1:2">
      <c r="A99" s="25" t="s">
        <v>23</v>
      </c>
      <c r="B99" s="21">
        <v>7747</v>
      </c>
    </row>
    <row r="100" spans="1:2">
      <c r="A100" s="25" t="s">
        <v>12</v>
      </c>
      <c r="B100" s="21">
        <v>7689</v>
      </c>
    </row>
    <row r="101" spans="1:2">
      <c r="A101" s="25" t="s">
        <v>14</v>
      </c>
      <c r="B101" s="21">
        <v>7230</v>
      </c>
    </row>
    <row r="102" spans="1:2">
      <c r="A102" s="25" t="s">
        <v>15</v>
      </c>
      <c r="B102" s="21">
        <v>7216</v>
      </c>
    </row>
    <row r="103" spans="1:2">
      <c r="A103" s="25" t="s">
        <v>16</v>
      </c>
      <c r="B103" s="21">
        <v>6819</v>
      </c>
    </row>
    <row r="104" spans="1:2">
      <c r="A104" s="25" t="s">
        <v>1048</v>
      </c>
      <c r="B104" s="21">
        <v>36701</v>
      </c>
    </row>
    <row r="107" spans="1:2">
      <c r="A107" s="24" t="s">
        <v>1081</v>
      </c>
      <c r="B107" t="s">
        <v>1043</v>
      </c>
    </row>
    <row r="108" spans="1:2">
      <c r="A108" s="25" t="s">
        <v>1049</v>
      </c>
      <c r="B108" s="21">
        <v>7790</v>
      </c>
    </row>
    <row r="109" spans="1:2">
      <c r="A109" s="25" t="s">
        <v>1050</v>
      </c>
      <c r="B109" s="21">
        <v>13912</v>
      </c>
    </row>
    <row r="110" spans="1:2">
      <c r="A110" s="25" t="s">
        <v>1051</v>
      </c>
      <c r="B110" s="21">
        <v>28475</v>
      </c>
    </row>
    <row r="111" spans="1:2">
      <c r="A111" s="25" t="s">
        <v>1052</v>
      </c>
      <c r="B111" s="21">
        <v>42011</v>
      </c>
    </row>
    <row r="112" spans="1:2">
      <c r="A112" s="25" t="s">
        <v>1053</v>
      </c>
      <c r="B112" s="21">
        <v>50182</v>
      </c>
    </row>
    <row r="113" spans="1:2">
      <c r="A113" s="25" t="s">
        <v>1054</v>
      </c>
      <c r="B113" s="21">
        <v>56075</v>
      </c>
    </row>
    <row r="114" spans="1:2">
      <c r="A114" s="25" t="s">
        <v>1055</v>
      </c>
      <c r="B114" s="21">
        <v>62082</v>
      </c>
    </row>
    <row r="115" spans="1:2">
      <c r="A115" s="25" t="s">
        <v>1056</v>
      </c>
      <c r="B115" s="21">
        <v>67032</v>
      </c>
    </row>
    <row r="116" spans="1:2">
      <c r="A116" s="25" t="s">
        <v>1057</v>
      </c>
      <c r="B116" s="21">
        <v>73721</v>
      </c>
    </row>
    <row r="117" spans="1:2">
      <c r="A117" s="25" t="s">
        <v>1058</v>
      </c>
      <c r="B117" s="21">
        <v>84596</v>
      </c>
    </row>
    <row r="118" spans="1:2">
      <c r="A118" s="25" t="s">
        <v>1059</v>
      </c>
      <c r="B118" s="21">
        <v>91371</v>
      </c>
    </row>
    <row r="119" spans="1:2">
      <c r="A119" s="25" t="s">
        <v>1060</v>
      </c>
      <c r="B119" s="21">
        <v>96623</v>
      </c>
    </row>
    <row r="120" spans="1:2">
      <c r="A120" s="25" t="s">
        <v>1048</v>
      </c>
      <c r="B120" s="21"/>
    </row>
  </sheetData>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D1" zoomScale="73" zoomScaleNormal="115" workbookViewId="0">
      <selection activeCell="R12" sqref="R12"/>
    </sheetView>
  </sheetViews>
  <sheetFormatPr defaultRowHeight="14.25"/>
  <cols>
    <col min="1" max="1" width="3.25" customWidth="1"/>
    <col min="2" max="2" width="14.625" customWidth="1"/>
    <col min="3" max="3" width="12.875" customWidth="1"/>
    <col min="4" max="4" width="16.625" customWidth="1"/>
    <col min="5" max="5" width="15" customWidth="1"/>
    <col min="6" max="6" width="16.125" customWidth="1"/>
    <col min="7" max="7" width="17.25" customWidth="1"/>
    <col min="8" max="8" width="18.375" customWidth="1"/>
    <col min="9" max="9" width="17.25" customWidth="1"/>
    <col min="10" max="12" width="15.5" customWidth="1"/>
    <col min="13" max="16" width="7.5" customWidth="1"/>
    <col min="17" max="17" width="14.625" customWidth="1"/>
    <col min="20" max="20" width="10.625" customWidth="1"/>
  </cols>
  <sheetData>
    <row r="1" spans="2:20" s="4" customFormat="1" ht="48" customHeight="1">
      <c r="B1" s="5" t="s">
        <v>1003</v>
      </c>
    </row>
    <row r="2" spans="2:20">
      <c r="R2" s="1"/>
    </row>
    <row r="3" spans="2:20" ht="1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861CB-B548-4153-8434-D33F4F61B29F}">
  <dimension ref="C1:U39"/>
  <sheetViews>
    <sheetView tabSelected="1" zoomScale="60" zoomScaleNormal="85" workbookViewId="0">
      <selection activeCell="Q44" sqref="Q44"/>
    </sheetView>
  </sheetViews>
  <sheetFormatPr defaultRowHeight="14.25"/>
  <cols>
    <col min="1" max="1" width="1.5" style="23" customWidth="1"/>
    <col min="2" max="2" width="1.625" style="23" customWidth="1"/>
    <col min="3" max="14" width="9" style="23"/>
    <col min="15" max="15" width="12.875" style="23" customWidth="1"/>
    <col min="16" max="17" width="9" style="23"/>
    <col min="18" max="18" width="9.5" style="23" customWidth="1"/>
    <col min="19" max="19" width="10" style="23" customWidth="1"/>
    <col min="20" max="16384" width="9" style="23"/>
  </cols>
  <sheetData>
    <row r="1" spans="3:3" ht="39" customHeight="1">
      <c r="C1" s="36" t="s">
        <v>1078</v>
      </c>
    </row>
    <row r="21" spans="15:21" ht="15.75">
      <c r="O21" s="30"/>
      <c r="P21" s="34" t="str" cm="1">
        <f t="array" ref="P21:T21">Pivots!B77:F77</f>
        <v>R01</v>
      </c>
      <c r="Q21" s="34" t="str">
        <v>R02</v>
      </c>
      <c r="R21" s="34" t="str">
        <v>R03</v>
      </c>
      <c r="S21" s="34" t="str">
        <v>R04</v>
      </c>
      <c r="T21" s="34" t="str">
        <v>R05</v>
      </c>
      <c r="U21" s="35" t="s">
        <v>1077</v>
      </c>
    </row>
    <row r="22" spans="15:21" ht="15.75">
      <c r="O22" s="33" t="str" cm="1">
        <f t="array" ref="O22:U39">IF(Pivots!A78:G95="","",Pivots!A78:G95)</f>
        <v>Cincinnati</v>
      </c>
      <c r="P22" s="30" t="str">
        <v/>
      </c>
      <c r="Q22" s="30" t="str">
        <v/>
      </c>
      <c r="R22" s="30" t="str">
        <v/>
      </c>
      <c r="S22" s="30" t="str">
        <v/>
      </c>
      <c r="T22" s="30" t="str">
        <v/>
      </c>
      <c r="U22" s="30" t="str">
        <v/>
      </c>
    </row>
    <row r="23" spans="15:21" ht="15">
      <c r="O23" s="31" t="str">
        <v>C0003</v>
      </c>
      <c r="P23" s="32">
        <v>891</v>
      </c>
      <c r="Q23" s="32">
        <v>1332</v>
      </c>
      <c r="R23" s="32">
        <v>1282</v>
      </c>
      <c r="S23" s="32">
        <v>739</v>
      </c>
      <c r="T23" s="32">
        <v>560</v>
      </c>
      <c r="U23" s="32">
        <v>4804</v>
      </c>
    </row>
    <row r="24" spans="15:21" ht="15">
      <c r="O24" s="31" t="str">
        <v>C0004</v>
      </c>
      <c r="P24" s="32">
        <v>1991</v>
      </c>
      <c r="Q24" s="32">
        <v>1886</v>
      </c>
      <c r="R24" s="32">
        <v>1206</v>
      </c>
      <c r="S24" s="32">
        <v>884</v>
      </c>
      <c r="T24" s="32">
        <v>1722</v>
      </c>
      <c r="U24" s="32">
        <v>7689</v>
      </c>
    </row>
    <row r="25" spans="15:21" ht="15">
      <c r="O25" s="31" t="str">
        <v>C0011</v>
      </c>
      <c r="P25" s="32">
        <v>1163</v>
      </c>
      <c r="Q25" s="32">
        <v>1180</v>
      </c>
      <c r="R25" s="32">
        <v>1616</v>
      </c>
      <c r="S25" s="32">
        <v>1043</v>
      </c>
      <c r="T25" s="32">
        <v>1747</v>
      </c>
      <c r="U25" s="32">
        <v>6749</v>
      </c>
    </row>
    <row r="26" spans="15:21" ht="15">
      <c r="O26" s="31" t="str">
        <v>C0012</v>
      </c>
      <c r="P26" s="32">
        <v>1438</v>
      </c>
      <c r="Q26" s="32">
        <v>1616</v>
      </c>
      <c r="R26" s="32">
        <v>866</v>
      </c>
      <c r="S26" s="32">
        <v>829</v>
      </c>
      <c r="T26" s="32">
        <v>2070</v>
      </c>
      <c r="U26" s="32">
        <v>6819</v>
      </c>
    </row>
    <row r="27" spans="15:21" ht="15.75">
      <c r="O27" s="33" t="str">
        <v>Cleveland</v>
      </c>
      <c r="P27" s="32" t="str">
        <v/>
      </c>
      <c r="Q27" s="32" t="str">
        <v/>
      </c>
      <c r="R27" s="32" t="str">
        <v/>
      </c>
      <c r="S27" s="32" t="str">
        <v/>
      </c>
      <c r="T27" s="32" t="str">
        <v/>
      </c>
      <c r="U27" s="32" t="str">
        <v/>
      </c>
    </row>
    <row r="28" spans="15:21" ht="15">
      <c r="O28" s="31" t="str">
        <v>C0002</v>
      </c>
      <c r="P28" s="32">
        <v>1233</v>
      </c>
      <c r="Q28" s="32">
        <v>223</v>
      </c>
      <c r="R28" s="32">
        <v>1680</v>
      </c>
      <c r="S28" s="32">
        <v>990</v>
      </c>
      <c r="T28" s="32">
        <v>1508</v>
      </c>
      <c r="U28" s="32">
        <v>5634</v>
      </c>
    </row>
    <row r="29" spans="15:21" ht="15">
      <c r="O29" s="31" t="str">
        <v>C0007</v>
      </c>
      <c r="P29" s="32">
        <v>1598</v>
      </c>
      <c r="Q29" s="32">
        <v>1907</v>
      </c>
      <c r="R29" s="32">
        <v>869</v>
      </c>
      <c r="S29" s="32">
        <v>1426</v>
      </c>
      <c r="T29" s="32">
        <v>1416</v>
      </c>
      <c r="U29" s="32">
        <v>7216</v>
      </c>
    </row>
    <row r="30" spans="15:21" ht="15">
      <c r="O30" s="31" t="str">
        <v>C0008</v>
      </c>
      <c r="P30" s="32">
        <v>900</v>
      </c>
      <c r="Q30" s="32">
        <v>1016</v>
      </c>
      <c r="R30" s="32">
        <v>960</v>
      </c>
      <c r="S30" s="32">
        <v>940</v>
      </c>
      <c r="T30" s="32">
        <v>1193</v>
      </c>
      <c r="U30" s="32">
        <v>5009</v>
      </c>
    </row>
    <row r="31" spans="15:21" ht="15">
      <c r="O31" s="31" t="str">
        <v>C0010</v>
      </c>
      <c r="P31" s="32">
        <v>900</v>
      </c>
      <c r="Q31" s="32">
        <v>1470</v>
      </c>
      <c r="R31" s="32">
        <v>1617</v>
      </c>
      <c r="S31" s="32">
        <v>1314</v>
      </c>
      <c r="T31" s="32">
        <v>941</v>
      </c>
      <c r="U31" s="32">
        <v>6242</v>
      </c>
    </row>
    <row r="32" spans="15:21" ht="15">
      <c r="O32" s="31" t="str">
        <v>C0013</v>
      </c>
      <c r="P32" s="32">
        <v>1255</v>
      </c>
      <c r="Q32" s="32">
        <v>516</v>
      </c>
      <c r="R32" s="32">
        <v>1874</v>
      </c>
      <c r="S32" s="32">
        <v>1863</v>
      </c>
      <c r="T32" s="32">
        <v>1722</v>
      </c>
      <c r="U32" s="32">
        <v>7230</v>
      </c>
    </row>
    <row r="33" spans="15:21" ht="15">
      <c r="O33" s="31" t="str">
        <v>C0015</v>
      </c>
      <c r="P33" s="32">
        <v>1138</v>
      </c>
      <c r="Q33" s="32">
        <v>1898</v>
      </c>
      <c r="R33" s="32">
        <v>1482</v>
      </c>
      <c r="S33" s="32">
        <v>846</v>
      </c>
      <c r="T33" s="32">
        <v>1154</v>
      </c>
      <c r="U33" s="32">
        <v>6518</v>
      </c>
    </row>
    <row r="34" spans="15:21" ht="15.75">
      <c r="O34" s="33" t="str">
        <v>Columbus</v>
      </c>
      <c r="P34" s="32" t="str">
        <v/>
      </c>
      <c r="Q34" s="32" t="str">
        <v/>
      </c>
      <c r="R34" s="32" t="str">
        <v/>
      </c>
      <c r="S34" s="32" t="str">
        <v/>
      </c>
      <c r="T34" s="32" t="str">
        <v/>
      </c>
      <c r="U34" s="32" t="str">
        <v/>
      </c>
    </row>
    <row r="35" spans="15:21" ht="15">
      <c r="O35" s="31" t="str">
        <v>C0001</v>
      </c>
      <c r="P35" s="32">
        <v>1655</v>
      </c>
      <c r="Q35" s="32">
        <v>805</v>
      </c>
      <c r="R35" s="32">
        <v>2263</v>
      </c>
      <c r="S35" s="32">
        <v>987</v>
      </c>
      <c r="T35" s="32">
        <v>1075</v>
      </c>
      <c r="U35" s="32">
        <v>6785</v>
      </c>
    </row>
    <row r="36" spans="15:21" ht="15">
      <c r="O36" s="31" t="str">
        <v>C0005</v>
      </c>
      <c r="P36" s="32">
        <v>1104</v>
      </c>
      <c r="Q36" s="32">
        <v>2280</v>
      </c>
      <c r="R36" s="32">
        <v>1445</v>
      </c>
      <c r="S36" s="32">
        <v>1722</v>
      </c>
      <c r="T36" s="32">
        <v>1196</v>
      </c>
      <c r="U36" s="32">
        <v>7747</v>
      </c>
    </row>
    <row r="37" spans="15:21" ht="15">
      <c r="O37" s="31" t="str">
        <v>C0006</v>
      </c>
      <c r="P37" s="32">
        <v>372</v>
      </c>
      <c r="Q37" s="32">
        <v>1818</v>
      </c>
      <c r="R37" s="32">
        <v>1346</v>
      </c>
      <c r="S37" s="32">
        <v>1156</v>
      </c>
      <c r="T37" s="32">
        <v>1484</v>
      </c>
      <c r="U37" s="32">
        <v>6176</v>
      </c>
    </row>
    <row r="38" spans="15:21" ht="15">
      <c r="O38" s="31" t="str">
        <v>C0009</v>
      </c>
      <c r="P38" s="32">
        <v>1415</v>
      </c>
      <c r="Q38" s="32">
        <v>1271</v>
      </c>
      <c r="R38" s="32">
        <v>1214</v>
      </c>
      <c r="S38" s="32">
        <v>1135</v>
      </c>
      <c r="T38" s="32">
        <v>1566</v>
      </c>
      <c r="U38" s="32">
        <v>6601</v>
      </c>
    </row>
    <row r="39" spans="15:21" ht="15">
      <c r="O39" s="31" t="str">
        <v>C0014</v>
      </c>
      <c r="P39" s="32">
        <v>1362</v>
      </c>
      <c r="Q39" s="32">
        <v>1363</v>
      </c>
      <c r="R39" s="32">
        <v>1152</v>
      </c>
      <c r="S39" s="32">
        <v>777</v>
      </c>
      <c r="T39" s="32">
        <v>750</v>
      </c>
      <c r="U39" s="32">
        <v>5404</v>
      </c>
    </row>
  </sheetData>
  <sheetProtection algorithmName="SHA-512" hashValue="kYkns/xnzFE47JyVo77LQctZMeS+EUJvXS/4/bWW0XjNTI1ezLwe81zx8v33DyAqUqdUcxN0D39Pkm5KIJPwwg==" saltValue="fQAJdexNhqAlX262bsqvow==" spinCount="100000" sheet="1" objects="1" scenarios="1"/>
  <conditionalFormatting sqref="P23:T39">
    <cfRule type="dataBar" priority="3">
      <dataBar>
        <cfvo type="num" val="0"/>
        <cfvo type="formula" val="MAX($P$23:$T$39)*2"/>
        <color theme="1" tint="0.34998626667073579"/>
      </dataBar>
      <extLst>
        <ext xmlns:x14="http://schemas.microsoft.com/office/spreadsheetml/2009/9/main" uri="{B025F937-C7B1-47D3-B67F-A62EFF666E3E}">
          <x14:id>{B237A394-1303-4983-99AC-DAA9926F240D}</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B237A394-1303-4983-99AC-DAA9926F240D}">
            <x14:dataBar minLength="0" maxLength="100" gradient="0">
              <x14:cfvo type="num">
                <xm:f>0</xm:f>
              </x14:cfvo>
              <x14:cfvo type="formula">
                <xm:f>MAX($P$23:$T$39)*2</xm:f>
              </x14:cfvo>
              <x14:negativeFillColor rgb="FFFF0000"/>
              <x14:axisColor rgb="FF000000"/>
            </x14:dataBar>
          </x14:cfRule>
          <xm:sqref>P23:T39</xm:sqref>
        </x14:conditionalFormatting>
        <x14:conditionalFormatting xmlns:xm="http://schemas.microsoft.com/office/excel/2006/main">
          <x14:cfRule type="expression" priority="4" id="{A5B2FD72-0C11-4D66-B311-6DB31567929A}">
            <xm:f>P$21=Pivots!$B$52</xm:f>
            <x14:dxf>
              <fill>
                <patternFill>
                  <bgColor theme="8" tint="0.59996337778862885"/>
                </patternFill>
              </fill>
              <border>
                <left style="thin">
                  <color auto="1"/>
                </left>
                <right style="thin">
                  <color auto="1"/>
                </right>
                <vertical/>
                <horizontal/>
              </border>
            </x14:dxf>
          </x14:cfRule>
          <xm:sqref>P21:T39</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95" zoomScaleNormal="115" workbookViewId="0">
      <selection activeCell="F13" sqref="F13"/>
    </sheetView>
  </sheetViews>
  <sheetFormatPr defaultRowHeight="14.25"/>
  <cols>
    <col min="5" max="5" width="10.875" customWidth="1"/>
    <col min="6" max="6" width="12.125" bestFit="1" customWidth="1"/>
  </cols>
  <sheetData>
    <row r="2" spans="5:6">
      <c r="E2" t="s">
        <v>1040</v>
      </c>
      <c r="F2" t="s">
        <v>1041</v>
      </c>
    </row>
    <row r="3" spans="5:6" ht="25.5" customHeight="1">
      <c r="E3" t="s">
        <v>11</v>
      </c>
      <c r="F3" t="e" vm="1">
        <v>#VALUE!</v>
      </c>
    </row>
    <row r="4" spans="5:6" ht="25.5" customHeight="1">
      <c r="E4" t="s">
        <v>9</v>
      </c>
      <c r="F4" t="e" vm="2">
        <v>#VALUE!</v>
      </c>
    </row>
    <row r="5" spans="5:6" ht="25.5" customHeight="1">
      <c r="E5" t="s">
        <v>6</v>
      </c>
      <c r="F5" t="e" vm="3">
        <v>#VALUE!</v>
      </c>
    </row>
    <row r="6" spans="5:6" ht="25.5" customHeight="1">
      <c r="E6" t="s">
        <v>13</v>
      </c>
      <c r="F6" t="e" vm="4">
        <v>#VALUE!</v>
      </c>
    </row>
    <row r="7" spans="5:6" ht="25.5" customHeight="1">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Customer Centre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Tasbiha Anwar Adil</cp:lastModifiedBy>
  <dcterms:created xsi:type="dcterms:W3CDTF">2021-03-14T20:21:32Z</dcterms:created>
  <dcterms:modified xsi:type="dcterms:W3CDTF">2025-01-09T14:34:42Z</dcterms:modified>
</cp:coreProperties>
</file>