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hdid\Desktop\CEE\8TH SEMESTER\Transportation Lab\Assignments\Assignment 4\"/>
    </mc:Choice>
  </mc:AlternateContent>
  <xr:revisionPtr revIDLastSave="0" documentId="13_ncr:1_{8840DE3C-3291-425F-9BE8-AB412DEF7F04}" xr6:coauthVersionLast="45" xr6:coauthVersionMax="45" xr10:uidLastSave="{00000000-0000-0000-0000-000000000000}"/>
  <bookViews>
    <workbookView xWindow="-108" yWindow="-108" windowWidth="23256" windowHeight="12576" activeTab="3" xr2:uid="{8FFF5129-8DC7-431A-96EE-2B5585711436}"/>
  </bookViews>
  <sheets>
    <sheet name="Trip Production" sheetId="3" r:id="rId1"/>
    <sheet name="Trip Attraction" sheetId="2" r:id="rId2"/>
    <sheet name="Growth Factor" sheetId="1" r:id="rId3"/>
    <sheet name="Doubly Constraint Growth model" sheetId="4" r:id="rId4"/>
    <sheet name="Gravity Model I-I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" i="5" l="1"/>
  <c r="Y40" i="5"/>
  <c r="Z40" i="5"/>
  <c r="AA40" i="5"/>
  <c r="AB40" i="5"/>
  <c r="AC40" i="5"/>
  <c r="AD40" i="5"/>
  <c r="AE40" i="5"/>
  <c r="AF40" i="5"/>
  <c r="AG40" i="5"/>
  <c r="AH40" i="5"/>
  <c r="W40" i="5"/>
  <c r="AK27" i="5"/>
  <c r="AK28" i="5"/>
  <c r="AK29" i="5"/>
  <c r="AK30" i="5"/>
  <c r="AK31" i="5"/>
  <c r="AK32" i="5"/>
  <c r="AK33" i="5"/>
  <c r="AK34" i="5"/>
  <c r="AK35" i="5"/>
  <c r="AK36" i="5"/>
  <c r="AK37" i="5"/>
  <c r="AK26" i="5"/>
  <c r="X37" i="5"/>
  <c r="Y37" i="5"/>
  <c r="Z37" i="5"/>
  <c r="AA37" i="5"/>
  <c r="AB37" i="5"/>
  <c r="AC37" i="5"/>
  <c r="AD37" i="5"/>
  <c r="AE37" i="5"/>
  <c r="AF37" i="5"/>
  <c r="AG37" i="5"/>
  <c r="AH37" i="5"/>
  <c r="W37" i="5"/>
  <c r="X36" i="5"/>
  <c r="Y36" i="5"/>
  <c r="Z36" i="5"/>
  <c r="AA36" i="5"/>
  <c r="AB36" i="5"/>
  <c r="AC36" i="5"/>
  <c r="AD36" i="5"/>
  <c r="AE36" i="5"/>
  <c r="AF36" i="5"/>
  <c r="AG36" i="5"/>
  <c r="AH36" i="5"/>
  <c r="W36" i="5"/>
  <c r="X35" i="5"/>
  <c r="Y35" i="5"/>
  <c r="Z35" i="5"/>
  <c r="AA35" i="5"/>
  <c r="AB35" i="5"/>
  <c r="AC35" i="5"/>
  <c r="AD35" i="5"/>
  <c r="AE35" i="5"/>
  <c r="AF35" i="5"/>
  <c r="AG35" i="5"/>
  <c r="AH35" i="5"/>
  <c r="W35" i="5"/>
  <c r="X34" i="5"/>
  <c r="Y34" i="5"/>
  <c r="Z34" i="5"/>
  <c r="AA34" i="5"/>
  <c r="AB34" i="5"/>
  <c r="AC34" i="5"/>
  <c r="AD34" i="5"/>
  <c r="AE34" i="5"/>
  <c r="AF34" i="5"/>
  <c r="AG34" i="5"/>
  <c r="AH34" i="5"/>
  <c r="W34" i="5"/>
  <c r="X32" i="5"/>
  <c r="Y32" i="5"/>
  <c r="Z32" i="5"/>
  <c r="AA32" i="5"/>
  <c r="AB32" i="5"/>
  <c r="AC32" i="5"/>
  <c r="AD32" i="5"/>
  <c r="AE32" i="5"/>
  <c r="AF32" i="5"/>
  <c r="AG32" i="5"/>
  <c r="AH32" i="5"/>
  <c r="W32" i="5"/>
  <c r="X33" i="5"/>
  <c r="Y33" i="5"/>
  <c r="Z33" i="5"/>
  <c r="AA33" i="5"/>
  <c r="AB33" i="5"/>
  <c r="AC33" i="5"/>
  <c r="AD33" i="5"/>
  <c r="AE33" i="5"/>
  <c r="AF33" i="5"/>
  <c r="AG33" i="5"/>
  <c r="AH33" i="5"/>
  <c r="W33" i="5"/>
  <c r="X31" i="5"/>
  <c r="Y31" i="5"/>
  <c r="Z31" i="5"/>
  <c r="AA31" i="5"/>
  <c r="AB31" i="5"/>
  <c r="AC31" i="5"/>
  <c r="AD31" i="5"/>
  <c r="AE31" i="5"/>
  <c r="AF31" i="5"/>
  <c r="AG31" i="5"/>
  <c r="AH31" i="5"/>
  <c r="W31" i="5"/>
  <c r="X30" i="5"/>
  <c r="Y30" i="5"/>
  <c r="Z30" i="5"/>
  <c r="AA30" i="5"/>
  <c r="AB30" i="5"/>
  <c r="AC30" i="5"/>
  <c r="AD30" i="5"/>
  <c r="AE30" i="5"/>
  <c r="AF30" i="5"/>
  <c r="AG30" i="5"/>
  <c r="AH30" i="5"/>
  <c r="W30" i="5"/>
  <c r="X29" i="5"/>
  <c r="Y29" i="5"/>
  <c r="Z29" i="5"/>
  <c r="AA29" i="5"/>
  <c r="AB29" i="5"/>
  <c r="AC29" i="5"/>
  <c r="AD29" i="5"/>
  <c r="AE29" i="5"/>
  <c r="AF29" i="5"/>
  <c r="AG29" i="5"/>
  <c r="AH29" i="5"/>
  <c r="W29" i="5"/>
  <c r="X28" i="5"/>
  <c r="Y28" i="5"/>
  <c r="Z28" i="5"/>
  <c r="AA28" i="5"/>
  <c r="AB28" i="5"/>
  <c r="AC28" i="5"/>
  <c r="AD28" i="5"/>
  <c r="AE28" i="5"/>
  <c r="AF28" i="5"/>
  <c r="AG28" i="5"/>
  <c r="AH28" i="5"/>
  <c r="W28" i="5"/>
  <c r="X27" i="5" l="1"/>
  <c r="Y27" i="5"/>
  <c r="Z27" i="5"/>
  <c r="AA27" i="5"/>
  <c r="AB27" i="5"/>
  <c r="AC27" i="5"/>
  <c r="AD27" i="5"/>
  <c r="AE27" i="5"/>
  <c r="AF27" i="5"/>
  <c r="AG27" i="5"/>
  <c r="AH27" i="5"/>
  <c r="W27" i="5"/>
  <c r="AH26" i="5"/>
  <c r="AG26" i="5"/>
  <c r="AF26" i="5"/>
  <c r="AE26" i="5"/>
  <c r="AD26" i="5"/>
  <c r="AC26" i="5"/>
  <c r="AB26" i="5"/>
  <c r="AA26" i="5"/>
  <c r="Z26" i="5"/>
  <c r="Y26" i="5"/>
  <c r="X26" i="5"/>
  <c r="W26" i="5"/>
  <c r="I100" i="5"/>
  <c r="I70" i="5"/>
  <c r="R40" i="5" l="1"/>
  <c r="S40" i="5" s="1"/>
  <c r="R55" i="5"/>
  <c r="S55" i="5" s="1"/>
  <c r="R70" i="5"/>
  <c r="S70" i="5" s="1"/>
  <c r="R85" i="5"/>
  <c r="S85" i="5" s="1"/>
  <c r="R100" i="5"/>
  <c r="S100" i="5" s="1"/>
  <c r="R115" i="5"/>
  <c r="S115" i="5" s="1"/>
  <c r="R130" i="5"/>
  <c r="S130" i="5" s="1"/>
  <c r="R145" i="5"/>
  <c r="S145" i="5" s="1"/>
  <c r="R160" i="5"/>
  <c r="S160" i="5" s="1"/>
  <c r="R175" i="5"/>
  <c r="S175" i="5" s="1"/>
  <c r="R190" i="5"/>
  <c r="S190" i="5" s="1"/>
  <c r="R25" i="5"/>
  <c r="S25" i="5" s="1"/>
  <c r="Q26" i="5"/>
  <c r="Q27" i="5"/>
  <c r="Q28" i="5"/>
  <c r="Q29" i="5"/>
  <c r="Q30" i="5"/>
  <c r="Q31" i="5"/>
  <c r="Q32" i="5"/>
  <c r="Q33" i="5"/>
  <c r="Q34" i="5"/>
  <c r="Q35" i="5"/>
  <c r="Q36" i="5"/>
  <c r="Q40" i="5"/>
  <c r="Q41" i="5"/>
  <c r="Q42" i="5"/>
  <c r="Q43" i="5"/>
  <c r="Q44" i="5"/>
  <c r="Q45" i="5"/>
  <c r="Q46" i="5"/>
  <c r="Q47" i="5"/>
  <c r="Q48" i="5"/>
  <c r="Q49" i="5"/>
  <c r="Q50" i="5"/>
  <c r="Q51" i="5"/>
  <c r="Q55" i="5"/>
  <c r="Q56" i="5"/>
  <c r="Q57" i="5"/>
  <c r="Q58" i="5"/>
  <c r="Q59" i="5"/>
  <c r="Q60" i="5"/>
  <c r="Q61" i="5"/>
  <c r="Q62" i="5"/>
  <c r="Q63" i="5"/>
  <c r="Q64" i="5"/>
  <c r="Q65" i="5"/>
  <c r="Q66" i="5"/>
  <c r="Q70" i="5"/>
  <c r="Q71" i="5"/>
  <c r="Q72" i="5"/>
  <c r="Q73" i="5"/>
  <c r="Q74" i="5"/>
  <c r="Q75" i="5"/>
  <c r="Q76" i="5"/>
  <c r="Q77" i="5"/>
  <c r="Q78" i="5"/>
  <c r="Q79" i="5"/>
  <c r="Q80" i="5"/>
  <c r="Q81" i="5"/>
  <c r="Q85" i="5"/>
  <c r="Q86" i="5"/>
  <c r="Q87" i="5"/>
  <c r="Q88" i="5"/>
  <c r="Q89" i="5"/>
  <c r="Q90" i="5"/>
  <c r="Q91" i="5"/>
  <c r="Q92" i="5"/>
  <c r="Q93" i="5"/>
  <c r="Q94" i="5"/>
  <c r="Q95" i="5"/>
  <c r="Q96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5" i="5"/>
  <c r="M192" i="5" l="1"/>
  <c r="M193" i="5" s="1"/>
  <c r="M194" i="5" s="1"/>
  <c r="M195" i="5" s="1"/>
  <c r="M196" i="5" s="1"/>
  <c r="M197" i="5" s="1"/>
  <c r="M198" i="5" s="1"/>
  <c r="M199" i="5" s="1"/>
  <c r="M200" i="5" s="1"/>
  <c r="M201" i="5" s="1"/>
  <c r="M191" i="5"/>
  <c r="M177" i="5"/>
  <c r="M178" i="5" s="1"/>
  <c r="M179" i="5" s="1"/>
  <c r="M180" i="5" s="1"/>
  <c r="M181" i="5" s="1"/>
  <c r="M182" i="5" s="1"/>
  <c r="M183" i="5" s="1"/>
  <c r="M184" i="5" s="1"/>
  <c r="M185" i="5" s="1"/>
  <c r="M186" i="5" s="1"/>
  <c r="M176" i="5"/>
  <c r="M170" i="5"/>
  <c r="M171" i="5" s="1"/>
  <c r="M166" i="5"/>
  <c r="M167" i="5" s="1"/>
  <c r="M168" i="5" s="1"/>
  <c r="M169" i="5" s="1"/>
  <c r="M162" i="5"/>
  <c r="M163" i="5" s="1"/>
  <c r="M164" i="5" s="1"/>
  <c r="M165" i="5" s="1"/>
  <c r="M161" i="5"/>
  <c r="M147" i="5"/>
  <c r="M148" i="5" s="1"/>
  <c r="M149" i="5" s="1"/>
  <c r="M150" i="5" s="1"/>
  <c r="M151" i="5" s="1"/>
  <c r="M152" i="5" s="1"/>
  <c r="M153" i="5" s="1"/>
  <c r="M154" i="5" s="1"/>
  <c r="M155" i="5" s="1"/>
  <c r="M156" i="5" s="1"/>
  <c r="M146" i="5"/>
  <c r="M140" i="5"/>
  <c r="M141" i="5" s="1"/>
  <c r="M136" i="5"/>
  <c r="M137" i="5" s="1"/>
  <c r="M138" i="5" s="1"/>
  <c r="M139" i="5" s="1"/>
  <c r="M132" i="5"/>
  <c r="M133" i="5" s="1"/>
  <c r="M134" i="5" s="1"/>
  <c r="M135" i="5" s="1"/>
  <c r="M131" i="5"/>
  <c r="M120" i="5"/>
  <c r="M121" i="5" s="1"/>
  <c r="M122" i="5" s="1"/>
  <c r="M123" i="5" s="1"/>
  <c r="M124" i="5" s="1"/>
  <c r="M125" i="5" s="1"/>
  <c r="M126" i="5" s="1"/>
  <c r="M119" i="5"/>
  <c r="M116" i="5"/>
  <c r="M117" i="5" s="1"/>
  <c r="M118" i="5" s="1"/>
  <c r="M102" i="5"/>
  <c r="M103" i="5" s="1"/>
  <c r="M104" i="5" s="1"/>
  <c r="M105" i="5" s="1"/>
  <c r="M106" i="5" s="1"/>
  <c r="M107" i="5" s="1"/>
  <c r="M108" i="5" s="1"/>
  <c r="M109" i="5" s="1"/>
  <c r="M110" i="5" s="1"/>
  <c r="M111" i="5" s="1"/>
  <c r="M101" i="5"/>
  <c r="M86" i="5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73" i="5"/>
  <c r="M74" i="5" s="1"/>
  <c r="M75" i="5" s="1"/>
  <c r="M76" i="5" s="1"/>
  <c r="M77" i="5" s="1"/>
  <c r="M78" i="5" s="1"/>
  <c r="M79" i="5" s="1"/>
  <c r="M80" i="5" s="1"/>
  <c r="M81" i="5" s="1"/>
  <c r="M72" i="5"/>
  <c r="M71" i="5"/>
  <c r="M57" i="5"/>
  <c r="M58" i="5" s="1"/>
  <c r="M59" i="5" s="1"/>
  <c r="M60" i="5" s="1"/>
  <c r="M61" i="5" s="1"/>
  <c r="M62" i="5" s="1"/>
  <c r="M63" i="5" s="1"/>
  <c r="M64" i="5" s="1"/>
  <c r="M65" i="5" s="1"/>
  <c r="M66" i="5" s="1"/>
  <c r="M56" i="5"/>
  <c r="M41" i="5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27" i="5"/>
  <c r="M28" i="5" s="1"/>
  <c r="M29" i="5" s="1"/>
  <c r="M30" i="5" s="1"/>
  <c r="M31" i="5" s="1"/>
  <c r="M32" i="5" s="1"/>
  <c r="M33" i="5" s="1"/>
  <c r="M34" i="5" s="1"/>
  <c r="M35" i="5" s="1"/>
  <c r="M36" i="5" s="1"/>
  <c r="M26" i="5"/>
  <c r="H25" i="5"/>
  <c r="I25" i="5" s="1"/>
  <c r="G26" i="5"/>
  <c r="G27" i="5"/>
  <c r="G28" i="5"/>
  <c r="G29" i="5"/>
  <c r="G30" i="5"/>
  <c r="G31" i="5"/>
  <c r="G32" i="5"/>
  <c r="G33" i="5"/>
  <c r="G34" i="5"/>
  <c r="G35" i="5"/>
  <c r="G36" i="5"/>
  <c r="G41" i="5"/>
  <c r="G42" i="5"/>
  <c r="G43" i="5"/>
  <c r="G44" i="5"/>
  <c r="G45" i="5"/>
  <c r="G46" i="5"/>
  <c r="G47" i="5"/>
  <c r="G48" i="5"/>
  <c r="G49" i="5"/>
  <c r="G50" i="5"/>
  <c r="G51" i="5"/>
  <c r="G55" i="5"/>
  <c r="G56" i="5"/>
  <c r="G57" i="5"/>
  <c r="G58" i="5"/>
  <c r="G59" i="5"/>
  <c r="G60" i="5"/>
  <c r="G61" i="5"/>
  <c r="G62" i="5"/>
  <c r="G63" i="5"/>
  <c r="G64" i="5"/>
  <c r="G65" i="5"/>
  <c r="G66" i="5"/>
  <c r="H55" i="5"/>
  <c r="I55" i="5" s="1"/>
  <c r="G70" i="5"/>
  <c r="G71" i="5"/>
  <c r="G72" i="5"/>
  <c r="G73" i="5"/>
  <c r="G74" i="5"/>
  <c r="G75" i="5"/>
  <c r="G76" i="5"/>
  <c r="G77" i="5"/>
  <c r="G78" i="5"/>
  <c r="G79" i="5"/>
  <c r="G80" i="5"/>
  <c r="G81" i="5"/>
  <c r="G85" i="5"/>
  <c r="G86" i="5"/>
  <c r="G87" i="5"/>
  <c r="G88" i="5"/>
  <c r="G89" i="5"/>
  <c r="G90" i="5"/>
  <c r="G91" i="5"/>
  <c r="G92" i="5"/>
  <c r="G93" i="5"/>
  <c r="G94" i="5"/>
  <c r="G95" i="5"/>
  <c r="G96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H115" i="5"/>
  <c r="I115" i="5" s="1"/>
  <c r="G130" i="5"/>
  <c r="G131" i="5"/>
  <c r="G132" i="5"/>
  <c r="G133" i="5"/>
  <c r="G134" i="5"/>
  <c r="G135" i="5"/>
  <c r="G136" i="5"/>
  <c r="G137" i="5"/>
  <c r="G138" i="5"/>
  <c r="G139" i="5"/>
  <c r="G140" i="5"/>
  <c r="G141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H175" i="5"/>
  <c r="I175" i="5" s="1"/>
  <c r="G190" i="5"/>
  <c r="G191" i="5"/>
  <c r="G192" i="5"/>
  <c r="G193" i="5"/>
  <c r="G194" i="5"/>
  <c r="G195" i="5"/>
  <c r="G196" i="5"/>
  <c r="G197" i="5"/>
  <c r="G198" i="5"/>
  <c r="G199" i="5"/>
  <c r="G200" i="5"/>
  <c r="G201" i="5"/>
  <c r="G25" i="5"/>
  <c r="F191" i="5"/>
  <c r="F192" i="5"/>
  <c r="F193" i="5"/>
  <c r="F194" i="5"/>
  <c r="F195" i="5"/>
  <c r="F196" i="5"/>
  <c r="F197" i="5"/>
  <c r="F198" i="5"/>
  <c r="F199" i="5"/>
  <c r="F200" i="5"/>
  <c r="F201" i="5"/>
  <c r="H190" i="5"/>
  <c r="I190" i="5" s="1"/>
  <c r="F190" i="5"/>
  <c r="F176" i="5"/>
  <c r="F177" i="5"/>
  <c r="F178" i="5"/>
  <c r="F179" i="5"/>
  <c r="F180" i="5"/>
  <c r="F181" i="5"/>
  <c r="F182" i="5"/>
  <c r="F183" i="5"/>
  <c r="F184" i="5"/>
  <c r="F185" i="5"/>
  <c r="F186" i="5"/>
  <c r="F175" i="5"/>
  <c r="F161" i="5"/>
  <c r="F162" i="5"/>
  <c r="F163" i="5"/>
  <c r="F164" i="5"/>
  <c r="F165" i="5"/>
  <c r="F166" i="5"/>
  <c r="F167" i="5"/>
  <c r="F168" i="5"/>
  <c r="F169" i="5"/>
  <c r="F170" i="5"/>
  <c r="F171" i="5"/>
  <c r="H160" i="5"/>
  <c r="I160" i="5" s="1"/>
  <c r="F160" i="5"/>
  <c r="F146" i="5"/>
  <c r="F147" i="5"/>
  <c r="F148" i="5"/>
  <c r="F149" i="5"/>
  <c r="F150" i="5"/>
  <c r="F151" i="5"/>
  <c r="F152" i="5"/>
  <c r="F153" i="5"/>
  <c r="F154" i="5"/>
  <c r="F155" i="5"/>
  <c r="F156" i="5"/>
  <c r="H145" i="5"/>
  <c r="I145" i="5" s="1"/>
  <c r="F145" i="5"/>
  <c r="F131" i="5"/>
  <c r="F132" i="5"/>
  <c r="F133" i="5"/>
  <c r="F134" i="5"/>
  <c r="F135" i="5"/>
  <c r="F136" i="5"/>
  <c r="F137" i="5"/>
  <c r="F138" i="5"/>
  <c r="F139" i="5"/>
  <c r="F140" i="5"/>
  <c r="F141" i="5"/>
  <c r="H130" i="5"/>
  <c r="I130" i="5" s="1"/>
  <c r="F130" i="5"/>
  <c r="F116" i="5"/>
  <c r="F117" i="5"/>
  <c r="F118" i="5"/>
  <c r="F119" i="5"/>
  <c r="F120" i="5"/>
  <c r="F121" i="5"/>
  <c r="F122" i="5"/>
  <c r="F123" i="5"/>
  <c r="F124" i="5"/>
  <c r="F125" i="5"/>
  <c r="F126" i="5"/>
  <c r="F115" i="5"/>
  <c r="F101" i="5"/>
  <c r="F102" i="5"/>
  <c r="F103" i="5"/>
  <c r="F104" i="5"/>
  <c r="F105" i="5"/>
  <c r="F106" i="5"/>
  <c r="F107" i="5"/>
  <c r="F108" i="5"/>
  <c r="F109" i="5"/>
  <c r="F110" i="5"/>
  <c r="F111" i="5"/>
  <c r="H100" i="5"/>
  <c r="F100" i="5"/>
  <c r="F86" i="5"/>
  <c r="F87" i="5"/>
  <c r="F88" i="5"/>
  <c r="F89" i="5"/>
  <c r="F90" i="5"/>
  <c r="F91" i="5"/>
  <c r="F92" i="5"/>
  <c r="F93" i="5"/>
  <c r="F94" i="5"/>
  <c r="F95" i="5"/>
  <c r="F96" i="5"/>
  <c r="H85" i="5"/>
  <c r="I85" i="5" s="1"/>
  <c r="F85" i="5"/>
  <c r="F71" i="5"/>
  <c r="F72" i="5"/>
  <c r="F73" i="5"/>
  <c r="F74" i="5"/>
  <c r="F75" i="5"/>
  <c r="F76" i="5"/>
  <c r="F77" i="5"/>
  <c r="F78" i="5"/>
  <c r="F79" i="5"/>
  <c r="F80" i="5"/>
  <c r="F81" i="5"/>
  <c r="H70" i="5"/>
  <c r="F70" i="5"/>
  <c r="F56" i="5"/>
  <c r="F57" i="5"/>
  <c r="F58" i="5"/>
  <c r="F59" i="5"/>
  <c r="F60" i="5"/>
  <c r="F61" i="5"/>
  <c r="F62" i="5"/>
  <c r="F63" i="5"/>
  <c r="F64" i="5"/>
  <c r="F65" i="5"/>
  <c r="F66" i="5"/>
  <c r="F55" i="5"/>
  <c r="F40" i="5"/>
  <c r="G40" i="5" s="1"/>
  <c r="H40" i="5" s="1"/>
  <c r="I40" i="5" s="1"/>
  <c r="F41" i="5"/>
  <c r="F42" i="5"/>
  <c r="F43" i="5"/>
  <c r="F44" i="5"/>
  <c r="F45" i="5"/>
  <c r="F46" i="5"/>
  <c r="F47" i="5"/>
  <c r="F48" i="5"/>
  <c r="F49" i="5"/>
  <c r="F50" i="5"/>
  <c r="F51" i="5"/>
  <c r="F26" i="5"/>
  <c r="F27" i="5"/>
  <c r="F28" i="5"/>
  <c r="F29" i="5"/>
  <c r="F30" i="5"/>
  <c r="F31" i="5"/>
  <c r="F32" i="5"/>
  <c r="F33" i="5"/>
  <c r="F34" i="5"/>
  <c r="F35" i="5"/>
  <c r="F36" i="5"/>
  <c r="F25" i="5"/>
  <c r="C191" i="5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177" i="5"/>
  <c r="C178" i="5" s="1"/>
  <c r="C179" i="5" s="1"/>
  <c r="C180" i="5" s="1"/>
  <c r="C181" i="5" s="1"/>
  <c r="C182" i="5" s="1"/>
  <c r="C183" i="5" s="1"/>
  <c r="C184" i="5" s="1"/>
  <c r="C185" i="5" s="1"/>
  <c r="C186" i="5" s="1"/>
  <c r="C176" i="5"/>
  <c r="C161" i="5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46" i="5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31" i="5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16" i="5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01" i="5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86" i="5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71" i="5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56" i="5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41" i="5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27" i="5"/>
  <c r="C28" i="5"/>
  <c r="C29" i="5"/>
  <c r="C30" i="5"/>
  <c r="C31" i="5" s="1"/>
  <c r="C32" i="5" s="1"/>
  <c r="C33" i="5" s="1"/>
  <c r="C34" i="5" s="1"/>
  <c r="C35" i="5" s="1"/>
  <c r="C36" i="5" s="1"/>
  <c r="C26" i="5"/>
  <c r="D5" i="5" l="1"/>
  <c r="E5" i="5" s="1"/>
  <c r="F5" i="5" s="1"/>
  <c r="G5" i="5" s="1"/>
  <c r="H5" i="5" s="1"/>
  <c r="I5" i="5" s="1"/>
  <c r="J5" i="5" s="1"/>
  <c r="K5" i="5" s="1"/>
  <c r="L5" i="5" s="1"/>
  <c r="M5" i="5" s="1"/>
  <c r="N5" i="5" s="1"/>
  <c r="B8" i="5"/>
  <c r="B9" i="5"/>
  <c r="B10" i="5" s="1"/>
  <c r="B11" i="5" s="1"/>
  <c r="B12" i="5" s="1"/>
  <c r="B13" i="5" s="1"/>
  <c r="B14" i="5" s="1"/>
  <c r="B15" i="5" s="1"/>
  <c r="B16" i="5" s="1"/>
  <c r="B17" i="5" s="1"/>
  <c r="B7" i="5"/>
  <c r="Z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74" i="4"/>
  <c r="I53" i="4" l="1"/>
  <c r="I61" i="4"/>
  <c r="Q61" i="4"/>
  <c r="M31" i="4"/>
  <c r="N31" i="4"/>
  <c r="N53" i="4" s="1"/>
  <c r="T31" i="4"/>
  <c r="T53" i="4" s="1"/>
  <c r="U31" i="4"/>
  <c r="U53" i="4" s="1"/>
  <c r="L32" i="4"/>
  <c r="L54" i="4" s="1"/>
  <c r="R32" i="4"/>
  <c r="R54" i="4" s="1"/>
  <c r="W32" i="4"/>
  <c r="W54" i="4" s="1"/>
  <c r="L35" i="4"/>
  <c r="L57" i="4" s="1"/>
  <c r="M35" i="4"/>
  <c r="M57" i="4" s="1"/>
  <c r="Q35" i="4"/>
  <c r="Q57" i="4" s="1"/>
  <c r="R35" i="4"/>
  <c r="R57" i="4" s="1"/>
  <c r="V35" i="4"/>
  <c r="V57" i="4" s="1"/>
  <c r="J36" i="4"/>
  <c r="J58" i="4" s="1"/>
  <c r="O36" i="4"/>
  <c r="O58" i="4" s="1"/>
  <c r="T36" i="4"/>
  <c r="T58" i="4" s="1"/>
  <c r="J39" i="4"/>
  <c r="J61" i="4" s="1"/>
  <c r="K39" i="4"/>
  <c r="M39" i="4"/>
  <c r="M61" i="4" s="1"/>
  <c r="N39" i="4"/>
  <c r="N61" i="4" s="1"/>
  <c r="O39" i="4"/>
  <c r="O61" i="4" s="1"/>
  <c r="Q39" i="4"/>
  <c r="R39" i="4"/>
  <c r="R61" i="4" s="1"/>
  <c r="S39" i="4"/>
  <c r="S61" i="4" s="1"/>
  <c r="U39" i="4"/>
  <c r="U61" i="4" s="1"/>
  <c r="V39" i="4"/>
  <c r="V61" i="4" s="1"/>
  <c r="W39" i="4"/>
  <c r="W61" i="4" s="1"/>
  <c r="L40" i="4"/>
  <c r="L62" i="4" s="1"/>
  <c r="M40" i="4"/>
  <c r="M62" i="4" s="1"/>
  <c r="P40" i="4"/>
  <c r="P62" i="4" s="1"/>
  <c r="Q40" i="4"/>
  <c r="Q62" i="4" s="1"/>
  <c r="T40" i="4"/>
  <c r="T62" i="4" s="1"/>
  <c r="U40" i="4"/>
  <c r="U62" i="4" s="1"/>
  <c r="L42" i="4"/>
  <c r="L64" i="4" s="1"/>
  <c r="M42" i="4"/>
  <c r="M64" i="4" s="1"/>
  <c r="Q42" i="4"/>
  <c r="Q64" i="4" s="1"/>
  <c r="T42" i="4"/>
  <c r="T64" i="4" s="1"/>
  <c r="U42" i="4"/>
  <c r="U64" i="4" s="1"/>
  <c r="Q30" i="4"/>
  <c r="Q52" i="4" s="1"/>
  <c r="I31" i="4"/>
  <c r="I32" i="4"/>
  <c r="I54" i="4" s="1"/>
  <c r="I35" i="4"/>
  <c r="I57" i="4" s="1"/>
  <c r="I36" i="4"/>
  <c r="I58" i="4" s="1"/>
  <c r="I39" i="4"/>
  <c r="I40" i="4"/>
  <c r="X9" i="4"/>
  <c r="X10" i="4"/>
  <c r="X11" i="4"/>
  <c r="AA11" i="4" s="1"/>
  <c r="X12" i="4"/>
  <c r="X13" i="4"/>
  <c r="X14" i="4"/>
  <c r="X15" i="4"/>
  <c r="AA15" i="4" s="1"/>
  <c r="X16" i="4"/>
  <c r="X17" i="4"/>
  <c r="X18" i="4"/>
  <c r="X19" i="4"/>
  <c r="AA19" i="4" s="1"/>
  <c r="X20" i="4"/>
  <c r="AA20" i="4" s="1"/>
  <c r="X21" i="4"/>
  <c r="X22" i="4"/>
  <c r="AA22" i="4" s="1"/>
  <c r="L44" i="4" s="1"/>
  <c r="L66" i="4" s="1"/>
  <c r="X8" i="4"/>
  <c r="AA8" i="4" s="1"/>
  <c r="M30" i="4" s="1"/>
  <c r="M52" i="4" s="1"/>
  <c r="AA9" i="4"/>
  <c r="AA10" i="4"/>
  <c r="AA12" i="4"/>
  <c r="K34" i="4" s="1"/>
  <c r="AA13" i="4"/>
  <c r="AA14" i="4"/>
  <c r="AA16" i="4"/>
  <c r="T38" i="4" s="1"/>
  <c r="T60" i="4" s="1"/>
  <c r="AA17" i="4"/>
  <c r="L39" i="4" s="1"/>
  <c r="L61" i="4" s="1"/>
  <c r="AA18" i="4"/>
  <c r="J40" i="4" s="1"/>
  <c r="J62" i="4" s="1"/>
  <c r="AA21" i="4"/>
  <c r="J43" i="4" s="1"/>
  <c r="J65" i="4" s="1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I23" i="4"/>
  <c r="S7" i="4"/>
  <c r="T7" i="4" s="1"/>
  <c r="U7" i="4" s="1"/>
  <c r="V7" i="4" s="1"/>
  <c r="W7" i="4" s="1"/>
  <c r="K7" i="4"/>
  <c r="L7" i="4" s="1"/>
  <c r="M7" i="4" s="1"/>
  <c r="N7" i="4" s="1"/>
  <c r="O7" i="4" s="1"/>
  <c r="P7" i="4" s="1"/>
  <c r="Q7" i="4" s="1"/>
  <c r="R7" i="4" s="1"/>
  <c r="J7" i="4"/>
  <c r="F8" i="4"/>
  <c r="D8" i="4"/>
  <c r="B21" i="4"/>
  <c r="B22" i="4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K56" i="4" l="1"/>
  <c r="L41" i="4"/>
  <c r="L63" i="4" s="1"/>
  <c r="P41" i="4"/>
  <c r="P63" i="4" s="1"/>
  <c r="T41" i="4"/>
  <c r="T63" i="4" s="1"/>
  <c r="M41" i="4"/>
  <c r="M63" i="4" s="1"/>
  <c r="Q41" i="4"/>
  <c r="Q63" i="4" s="1"/>
  <c r="U41" i="4"/>
  <c r="U63" i="4" s="1"/>
  <c r="K41" i="4"/>
  <c r="S41" i="4"/>
  <c r="S63" i="4" s="1"/>
  <c r="J41" i="4"/>
  <c r="J63" i="4" s="1"/>
  <c r="R41" i="4"/>
  <c r="R63" i="4" s="1"/>
  <c r="I41" i="4"/>
  <c r="I63" i="4" s="1"/>
  <c r="N41" i="4"/>
  <c r="N63" i="4" s="1"/>
  <c r="V41" i="4"/>
  <c r="V63" i="4" s="1"/>
  <c r="O41" i="4"/>
  <c r="O63" i="4" s="1"/>
  <c r="W41" i="4"/>
  <c r="W63" i="4" s="1"/>
  <c r="K37" i="4"/>
  <c r="O37" i="4"/>
  <c r="O59" i="4" s="1"/>
  <c r="S37" i="4"/>
  <c r="S59" i="4" s="1"/>
  <c r="M37" i="4"/>
  <c r="M59" i="4" s="1"/>
  <c r="R37" i="4"/>
  <c r="R59" i="4" s="1"/>
  <c r="W37" i="4"/>
  <c r="W59" i="4" s="1"/>
  <c r="N37" i="4"/>
  <c r="N59" i="4" s="1"/>
  <c r="T37" i="4"/>
  <c r="T59" i="4" s="1"/>
  <c r="J37" i="4"/>
  <c r="J59" i="4" s="1"/>
  <c r="P37" i="4"/>
  <c r="P59" i="4" s="1"/>
  <c r="U37" i="4"/>
  <c r="U59" i="4" s="1"/>
  <c r="L37" i="4"/>
  <c r="L59" i="4" s="1"/>
  <c r="I37" i="4"/>
  <c r="I59" i="4" s="1"/>
  <c r="Q37" i="4"/>
  <c r="Q59" i="4" s="1"/>
  <c r="V37" i="4"/>
  <c r="V59" i="4" s="1"/>
  <c r="K33" i="4"/>
  <c r="O33" i="4"/>
  <c r="O55" i="4" s="1"/>
  <c r="S33" i="4"/>
  <c r="S55" i="4" s="1"/>
  <c r="W33" i="4"/>
  <c r="W55" i="4" s="1"/>
  <c r="J33" i="4"/>
  <c r="J55" i="4" s="1"/>
  <c r="P33" i="4"/>
  <c r="P55" i="4" s="1"/>
  <c r="U33" i="4"/>
  <c r="U55" i="4" s="1"/>
  <c r="L33" i="4"/>
  <c r="L55" i="4" s="1"/>
  <c r="Q33" i="4"/>
  <c r="Q55" i="4" s="1"/>
  <c r="V33" i="4"/>
  <c r="V55" i="4" s="1"/>
  <c r="M33" i="4"/>
  <c r="M55" i="4" s="1"/>
  <c r="R33" i="4"/>
  <c r="R55" i="4" s="1"/>
  <c r="T33" i="4"/>
  <c r="T55" i="4" s="1"/>
  <c r="N33" i="4"/>
  <c r="N55" i="4" s="1"/>
  <c r="I33" i="4"/>
  <c r="I62" i="4"/>
  <c r="V30" i="4"/>
  <c r="N30" i="4"/>
  <c r="U44" i="4"/>
  <c r="U66" i="4" s="1"/>
  <c r="M44" i="4"/>
  <c r="M66" i="4" s="1"/>
  <c r="S43" i="4"/>
  <c r="S65" i="4" s="1"/>
  <c r="K43" i="4"/>
  <c r="P34" i="4"/>
  <c r="P56" i="4" s="1"/>
  <c r="J42" i="4"/>
  <c r="J64" i="4" s="1"/>
  <c r="N42" i="4"/>
  <c r="N64" i="4" s="1"/>
  <c r="R42" i="4"/>
  <c r="R64" i="4" s="1"/>
  <c r="V42" i="4"/>
  <c r="V64" i="4" s="1"/>
  <c r="I42" i="4"/>
  <c r="I64" i="4" s="1"/>
  <c r="K42" i="4"/>
  <c r="O42" i="4"/>
  <c r="O64" i="4" s="1"/>
  <c r="S42" i="4"/>
  <c r="S64" i="4" s="1"/>
  <c r="W42" i="4"/>
  <c r="W64" i="4" s="1"/>
  <c r="I30" i="4"/>
  <c r="I52" i="4" s="1"/>
  <c r="U30" i="4"/>
  <c r="U52" i="4" s="1"/>
  <c r="T44" i="4"/>
  <c r="T66" i="4" s="1"/>
  <c r="R43" i="4"/>
  <c r="R65" i="4" s="1"/>
  <c r="P42" i="4"/>
  <c r="P64" i="4" s="1"/>
  <c r="L43" i="4"/>
  <c r="L65" i="4" s="1"/>
  <c r="P43" i="4"/>
  <c r="P65" i="4" s="1"/>
  <c r="T43" i="4"/>
  <c r="T65" i="4" s="1"/>
  <c r="M43" i="4"/>
  <c r="M65" i="4" s="1"/>
  <c r="Q43" i="4"/>
  <c r="Q65" i="4" s="1"/>
  <c r="U43" i="4"/>
  <c r="U65" i="4" s="1"/>
  <c r="I43" i="4"/>
  <c r="I65" i="4" s="1"/>
  <c r="M38" i="4"/>
  <c r="M60" i="4" s="1"/>
  <c r="Q38" i="4"/>
  <c r="Q60" i="4" s="1"/>
  <c r="U38" i="4"/>
  <c r="U60" i="4" s="1"/>
  <c r="J38" i="4"/>
  <c r="J60" i="4" s="1"/>
  <c r="N38" i="4"/>
  <c r="N60" i="4" s="1"/>
  <c r="R38" i="4"/>
  <c r="R60" i="4" s="1"/>
  <c r="V38" i="4"/>
  <c r="V60" i="4" s="1"/>
  <c r="I38" i="4"/>
  <c r="K38" i="4"/>
  <c r="K60" i="4" s="1"/>
  <c r="O38" i="4"/>
  <c r="O60" i="4" s="1"/>
  <c r="S38" i="4"/>
  <c r="S60" i="4" s="1"/>
  <c r="W38" i="4"/>
  <c r="W60" i="4" s="1"/>
  <c r="M34" i="4"/>
  <c r="M56" i="4" s="1"/>
  <c r="Q34" i="4"/>
  <c r="Q56" i="4" s="1"/>
  <c r="U34" i="4"/>
  <c r="U56" i="4" s="1"/>
  <c r="L34" i="4"/>
  <c r="L56" i="4" s="1"/>
  <c r="R34" i="4"/>
  <c r="R56" i="4" s="1"/>
  <c r="W34" i="4"/>
  <c r="W56" i="4" s="1"/>
  <c r="N34" i="4"/>
  <c r="N56" i="4" s="1"/>
  <c r="S34" i="4"/>
  <c r="S56" i="4" s="1"/>
  <c r="I34" i="4"/>
  <c r="I56" i="4" s="1"/>
  <c r="J34" i="4"/>
  <c r="J56" i="4" s="1"/>
  <c r="O34" i="4"/>
  <c r="O56" i="4" s="1"/>
  <c r="T34" i="4"/>
  <c r="T56" i="4" s="1"/>
  <c r="J44" i="4"/>
  <c r="J66" i="4" s="1"/>
  <c r="N44" i="4"/>
  <c r="N66" i="4" s="1"/>
  <c r="R44" i="4"/>
  <c r="R66" i="4" s="1"/>
  <c r="V44" i="4"/>
  <c r="V66" i="4" s="1"/>
  <c r="K44" i="4"/>
  <c r="O44" i="4"/>
  <c r="O66" i="4" s="1"/>
  <c r="S44" i="4"/>
  <c r="S66" i="4" s="1"/>
  <c r="W44" i="4"/>
  <c r="W66" i="4" s="1"/>
  <c r="P44" i="4"/>
  <c r="P66" i="4" s="1"/>
  <c r="V43" i="4"/>
  <c r="V65" i="4" s="1"/>
  <c r="N43" i="4"/>
  <c r="N65" i="4" s="1"/>
  <c r="L38" i="4"/>
  <c r="L60" i="4" s="1"/>
  <c r="V34" i="4"/>
  <c r="V56" i="4" s="1"/>
  <c r="K30" i="4"/>
  <c r="K52" i="4" s="1"/>
  <c r="O30" i="4"/>
  <c r="O52" i="4" s="1"/>
  <c r="S30" i="4"/>
  <c r="S52" i="4" s="1"/>
  <c r="W30" i="4"/>
  <c r="W52" i="4" s="1"/>
  <c r="L30" i="4"/>
  <c r="L52" i="4" s="1"/>
  <c r="P30" i="4"/>
  <c r="P52" i="4" s="1"/>
  <c r="T30" i="4"/>
  <c r="T52" i="4" s="1"/>
  <c r="I44" i="4"/>
  <c r="I66" i="4" s="1"/>
  <c r="R30" i="4"/>
  <c r="J30" i="4"/>
  <c r="J52" i="4" s="1"/>
  <c r="Q44" i="4"/>
  <c r="Q66" i="4" s="1"/>
  <c r="W43" i="4"/>
  <c r="W65" i="4" s="1"/>
  <c r="O43" i="4"/>
  <c r="O65" i="4" s="1"/>
  <c r="P38" i="4"/>
  <c r="P60" i="4" s="1"/>
  <c r="M36" i="4"/>
  <c r="M58" i="4" s="1"/>
  <c r="Q36" i="4"/>
  <c r="Q58" i="4" s="1"/>
  <c r="U36" i="4"/>
  <c r="U58" i="4" s="1"/>
  <c r="M32" i="4"/>
  <c r="M54" i="4" s="1"/>
  <c r="Q32" i="4"/>
  <c r="Q54" i="4" s="1"/>
  <c r="U32" i="4"/>
  <c r="U54" i="4" s="1"/>
  <c r="W40" i="4"/>
  <c r="W62" i="4" s="1"/>
  <c r="S40" i="4"/>
  <c r="S62" i="4" s="1"/>
  <c r="O40" i="4"/>
  <c r="O62" i="4" s="1"/>
  <c r="K40" i="4"/>
  <c r="K62" i="4" s="1"/>
  <c r="S36" i="4"/>
  <c r="S58" i="4" s="1"/>
  <c r="N36" i="4"/>
  <c r="N58" i="4" s="1"/>
  <c r="V32" i="4"/>
  <c r="V54" i="4" s="1"/>
  <c r="P32" i="4"/>
  <c r="P54" i="4" s="1"/>
  <c r="K32" i="4"/>
  <c r="K35" i="4"/>
  <c r="O35" i="4"/>
  <c r="O57" i="4" s="1"/>
  <c r="S35" i="4"/>
  <c r="S57" i="4" s="1"/>
  <c r="W35" i="4"/>
  <c r="W57" i="4" s="1"/>
  <c r="K31" i="4"/>
  <c r="K53" i="4" s="1"/>
  <c r="O31" i="4"/>
  <c r="S31" i="4"/>
  <c r="S53" i="4" s="1"/>
  <c r="W31" i="4"/>
  <c r="L31" i="4"/>
  <c r="L53" i="4" s="1"/>
  <c r="P31" i="4"/>
  <c r="P53" i="4" s="1"/>
  <c r="V40" i="4"/>
  <c r="V62" i="4" s="1"/>
  <c r="R40" i="4"/>
  <c r="R62" i="4" s="1"/>
  <c r="N40" i="4"/>
  <c r="N62" i="4" s="1"/>
  <c r="T39" i="4"/>
  <c r="T61" i="4" s="1"/>
  <c r="P39" i="4"/>
  <c r="P61" i="4" s="1"/>
  <c r="W36" i="4"/>
  <c r="W58" i="4" s="1"/>
  <c r="R36" i="4"/>
  <c r="R58" i="4" s="1"/>
  <c r="L36" i="4"/>
  <c r="L58" i="4" s="1"/>
  <c r="U35" i="4"/>
  <c r="U57" i="4" s="1"/>
  <c r="P35" i="4"/>
  <c r="P57" i="4" s="1"/>
  <c r="J35" i="4"/>
  <c r="J57" i="4" s="1"/>
  <c r="T32" i="4"/>
  <c r="T54" i="4" s="1"/>
  <c r="O32" i="4"/>
  <c r="O54" i="4" s="1"/>
  <c r="J32" i="4"/>
  <c r="J54" i="4" s="1"/>
  <c r="R31" i="4"/>
  <c r="R53" i="4" s="1"/>
  <c r="J31" i="4"/>
  <c r="J53" i="4" s="1"/>
  <c r="M53" i="4"/>
  <c r="K61" i="4"/>
  <c r="V36" i="4"/>
  <c r="V58" i="4" s="1"/>
  <c r="P36" i="4"/>
  <c r="P58" i="4" s="1"/>
  <c r="K36" i="4"/>
  <c r="T35" i="4"/>
  <c r="T57" i="4" s="1"/>
  <c r="N35" i="4"/>
  <c r="N57" i="4" s="1"/>
  <c r="S32" i="4"/>
  <c r="N32" i="4"/>
  <c r="N54" i="4" s="1"/>
  <c r="V31" i="4"/>
  <c r="V53" i="4" s="1"/>
  <c r="Q31" i="4"/>
  <c r="Q53" i="4" s="1"/>
  <c r="Q45" i="4"/>
  <c r="P45" i="4"/>
  <c r="X23" i="4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4" i="1"/>
  <c r="K4" i="1" s="1"/>
  <c r="U79" i="4" l="1"/>
  <c r="S79" i="4"/>
  <c r="K45" i="4"/>
  <c r="K54" i="4"/>
  <c r="V87" i="4"/>
  <c r="X44" i="4"/>
  <c r="K66" i="4"/>
  <c r="I78" i="4"/>
  <c r="X56" i="4"/>
  <c r="Z56" i="4" s="1"/>
  <c r="R78" i="4"/>
  <c r="M78" i="4"/>
  <c r="X42" i="4"/>
  <c r="K64" i="4"/>
  <c r="V52" i="4"/>
  <c r="V45" i="4"/>
  <c r="X33" i="4"/>
  <c r="K55" i="4"/>
  <c r="X41" i="4"/>
  <c r="K63" i="4"/>
  <c r="X30" i="4"/>
  <c r="T45" i="4"/>
  <c r="O45" i="4"/>
  <c r="O53" i="4"/>
  <c r="T78" i="4"/>
  <c r="S78" i="4"/>
  <c r="I60" i="4"/>
  <c r="X38" i="4"/>
  <c r="T87" i="4"/>
  <c r="X64" i="4"/>
  <c r="Z64" i="4" s="1"/>
  <c r="K78" i="4"/>
  <c r="S45" i="4"/>
  <c r="S54" i="4"/>
  <c r="L78" i="4"/>
  <c r="J45" i="4"/>
  <c r="M45" i="4"/>
  <c r="T79" i="4"/>
  <c r="N84" i="4"/>
  <c r="X35" i="4"/>
  <c r="K57" i="4"/>
  <c r="X66" i="4"/>
  <c r="Z66" i="4" s="1"/>
  <c r="L88" i="4" s="1"/>
  <c r="V78" i="4"/>
  <c r="R88" i="4"/>
  <c r="O78" i="4"/>
  <c r="N78" i="4"/>
  <c r="U78" i="4"/>
  <c r="P87" i="4"/>
  <c r="X32" i="4"/>
  <c r="P78" i="4"/>
  <c r="X62" i="4"/>
  <c r="Z62" i="4" s="1"/>
  <c r="I84" i="4"/>
  <c r="I45" i="4"/>
  <c r="I55" i="4"/>
  <c r="X55" i="4" s="1"/>
  <c r="Z55" i="4" s="1"/>
  <c r="L45" i="4"/>
  <c r="U45" i="4"/>
  <c r="X36" i="4"/>
  <c r="K58" i="4"/>
  <c r="X39" i="4"/>
  <c r="P79" i="4"/>
  <c r="W45" i="4"/>
  <c r="W53" i="4"/>
  <c r="X31" i="4"/>
  <c r="O84" i="4"/>
  <c r="X57" i="4"/>
  <c r="Z57" i="4" s="1"/>
  <c r="R52" i="4"/>
  <c r="R45" i="4"/>
  <c r="X61" i="4"/>
  <c r="Z61" i="4" s="1"/>
  <c r="J78" i="4"/>
  <c r="W78" i="4"/>
  <c r="Q78" i="4"/>
  <c r="X65" i="4"/>
  <c r="Z65" i="4" s="1"/>
  <c r="J87" i="4" s="1"/>
  <c r="L87" i="4"/>
  <c r="X43" i="4"/>
  <c r="K65" i="4"/>
  <c r="N52" i="4"/>
  <c r="N45" i="4"/>
  <c r="X40" i="4"/>
  <c r="X37" i="4"/>
  <c r="K59" i="4"/>
  <c r="X34" i="4"/>
  <c r="Q77" i="4" l="1"/>
  <c r="N77" i="4"/>
  <c r="S77" i="4"/>
  <c r="V77" i="4"/>
  <c r="J77" i="4"/>
  <c r="R77" i="4"/>
  <c r="M77" i="4"/>
  <c r="P77" i="4"/>
  <c r="T77" i="4"/>
  <c r="L77" i="4"/>
  <c r="W77" i="4"/>
  <c r="U77" i="4"/>
  <c r="O77" i="4"/>
  <c r="K88" i="4"/>
  <c r="W87" i="4"/>
  <c r="U83" i="4"/>
  <c r="I83" i="4"/>
  <c r="W83" i="4"/>
  <c r="O83" i="4"/>
  <c r="V83" i="4"/>
  <c r="R83" i="4"/>
  <c r="L83" i="4"/>
  <c r="J83" i="4"/>
  <c r="S83" i="4"/>
  <c r="M83" i="4"/>
  <c r="N83" i="4"/>
  <c r="Q83" i="4"/>
  <c r="R74" i="4"/>
  <c r="K83" i="4"/>
  <c r="Q86" i="4"/>
  <c r="U86" i="4"/>
  <c r="T86" i="4"/>
  <c r="M86" i="4"/>
  <c r="L86" i="4"/>
  <c r="W88" i="4"/>
  <c r="N86" i="4"/>
  <c r="P86" i="4"/>
  <c r="P83" i="4"/>
  <c r="R86" i="4"/>
  <c r="N88" i="4"/>
  <c r="O87" i="4"/>
  <c r="T84" i="4"/>
  <c r="L84" i="4"/>
  <c r="J84" i="4"/>
  <c r="U84" i="4"/>
  <c r="P84" i="4"/>
  <c r="M84" i="4"/>
  <c r="Q84" i="4"/>
  <c r="V86" i="4"/>
  <c r="U87" i="4"/>
  <c r="S88" i="4"/>
  <c r="I88" i="4"/>
  <c r="K84" i="4"/>
  <c r="I86" i="4"/>
  <c r="I87" i="4"/>
  <c r="P88" i="4"/>
  <c r="Q88" i="4"/>
  <c r="K86" i="4"/>
  <c r="M87" i="4"/>
  <c r="J88" i="4"/>
  <c r="S84" i="4"/>
  <c r="X59" i="4"/>
  <c r="Z59" i="4" s="1"/>
  <c r="N74" i="4"/>
  <c r="O86" i="4"/>
  <c r="Q87" i="4"/>
  <c r="O88" i="4"/>
  <c r="Q79" i="4"/>
  <c r="R79" i="4"/>
  <c r="V79" i="4"/>
  <c r="M79" i="4"/>
  <c r="L79" i="4"/>
  <c r="I79" i="4"/>
  <c r="R84" i="4"/>
  <c r="X63" i="4"/>
  <c r="Z63" i="4" s="1"/>
  <c r="I77" i="4"/>
  <c r="U88" i="4"/>
  <c r="S86" i="4"/>
  <c r="J79" i="4"/>
  <c r="S76" i="4"/>
  <c r="M88" i="4"/>
  <c r="W86" i="4"/>
  <c r="O79" i="4"/>
  <c r="T83" i="4"/>
  <c r="N79" i="4"/>
  <c r="X52" i="4"/>
  <c r="Z52" i="4" s="1"/>
  <c r="V74" i="4"/>
  <c r="K87" i="4"/>
  <c r="N87" i="4"/>
  <c r="W79" i="4"/>
  <c r="X58" i="4"/>
  <c r="Z58" i="4" s="1"/>
  <c r="K80" i="4" s="1"/>
  <c r="T88" i="4"/>
  <c r="K79" i="4"/>
  <c r="X53" i="4"/>
  <c r="Z53" i="4" s="1"/>
  <c r="J86" i="4"/>
  <c r="R87" i="4"/>
  <c r="X60" i="4"/>
  <c r="Z60" i="4" s="1"/>
  <c r="V88" i="4"/>
  <c r="W84" i="4"/>
  <c r="K77" i="4"/>
  <c r="S87" i="4"/>
  <c r="X54" i="4"/>
  <c r="Z54" i="4" s="1"/>
  <c r="V84" i="4"/>
  <c r="J80" i="4" l="1"/>
  <c r="I80" i="4"/>
  <c r="T80" i="4"/>
  <c r="O80" i="4"/>
  <c r="P80" i="4"/>
  <c r="L80" i="4"/>
  <c r="Q80" i="4"/>
  <c r="W80" i="4"/>
  <c r="M80" i="4"/>
  <c r="U80" i="4"/>
  <c r="V80" i="4"/>
  <c r="R80" i="4"/>
  <c r="S80" i="4"/>
  <c r="N80" i="4"/>
  <c r="T82" i="4"/>
  <c r="P82" i="4"/>
  <c r="N82" i="4"/>
  <c r="V82" i="4"/>
  <c r="Q82" i="4"/>
  <c r="L82" i="4"/>
  <c r="U82" i="4"/>
  <c r="J82" i="4"/>
  <c r="O82" i="4"/>
  <c r="K82" i="4"/>
  <c r="W82" i="4"/>
  <c r="S82" i="4"/>
  <c r="R82" i="4"/>
  <c r="M82" i="4"/>
  <c r="U75" i="4"/>
  <c r="T75" i="4"/>
  <c r="N75" i="4"/>
  <c r="I75" i="4"/>
  <c r="Q75" i="4"/>
  <c r="R75" i="4"/>
  <c r="R89" i="4" s="1"/>
  <c r="V75" i="4"/>
  <c r="V89" i="4" s="1"/>
  <c r="L75" i="4"/>
  <c r="P75" i="4"/>
  <c r="M75" i="4"/>
  <c r="K75" i="4"/>
  <c r="J75" i="4"/>
  <c r="S75" i="4"/>
  <c r="W85" i="4"/>
  <c r="T85" i="4"/>
  <c r="R85" i="4"/>
  <c r="V85" i="4"/>
  <c r="M85" i="4"/>
  <c r="I85" i="4"/>
  <c r="U85" i="4"/>
  <c r="L85" i="4"/>
  <c r="P85" i="4"/>
  <c r="J85" i="4"/>
  <c r="N85" i="4"/>
  <c r="O85" i="4"/>
  <c r="Q85" i="4"/>
  <c r="S85" i="4"/>
  <c r="U81" i="4"/>
  <c r="V81" i="4"/>
  <c r="Q81" i="4"/>
  <c r="I81" i="4"/>
  <c r="N81" i="4"/>
  <c r="N89" i="4" s="1"/>
  <c r="P81" i="4"/>
  <c r="T81" i="4"/>
  <c r="S81" i="4"/>
  <c r="W81" i="4"/>
  <c r="J81" i="4"/>
  <c r="M81" i="4"/>
  <c r="O81" i="4"/>
  <c r="R81" i="4"/>
  <c r="L81" i="4"/>
  <c r="W76" i="4"/>
  <c r="R76" i="4"/>
  <c r="L76" i="4"/>
  <c r="I76" i="4"/>
  <c r="T76" i="4"/>
  <c r="V76" i="4"/>
  <c r="P76" i="4"/>
  <c r="N76" i="4"/>
  <c r="J76" i="4"/>
  <c r="M76" i="4"/>
  <c r="U76" i="4"/>
  <c r="Q76" i="4"/>
  <c r="O76" i="4"/>
  <c r="O75" i="4"/>
  <c r="I82" i="4"/>
  <c r="M74" i="4"/>
  <c r="Q74" i="4"/>
  <c r="I74" i="4"/>
  <c r="K74" i="4"/>
  <c r="W74" i="4"/>
  <c r="U74" i="4"/>
  <c r="J74" i="4"/>
  <c r="J89" i="4" s="1"/>
  <c r="T74" i="4"/>
  <c r="O74" i="4"/>
  <c r="S74" i="4"/>
  <c r="L74" i="4"/>
  <c r="L89" i="4" s="1"/>
  <c r="P74" i="4"/>
  <c r="K81" i="4"/>
  <c r="K85" i="4"/>
  <c r="K76" i="4"/>
  <c r="W75" i="4"/>
  <c r="I89" i="4" l="1"/>
  <c r="S89" i="4"/>
  <c r="U89" i="4"/>
  <c r="Q89" i="4"/>
  <c r="O89" i="4"/>
  <c r="W89" i="4"/>
  <c r="M89" i="4"/>
  <c r="P89" i="4"/>
  <c r="T89" i="4"/>
  <c r="K89" i="4"/>
</calcChain>
</file>

<file path=xl/sharedStrings.xml><?xml version="1.0" encoding="utf-8"?>
<sst xmlns="http://schemas.openxmlformats.org/spreadsheetml/2006/main" count="190" uniqueCount="129">
  <si>
    <t>Trips produced</t>
  </si>
  <si>
    <t>No. of workers in house</t>
  </si>
  <si>
    <t>No. of students</t>
  </si>
  <si>
    <t>Household size</t>
  </si>
  <si>
    <t>Car ownership</t>
  </si>
  <si>
    <t>Zone</t>
  </si>
  <si>
    <t>Internal Zone Trip Production</t>
  </si>
  <si>
    <t>Trips Attracted</t>
  </si>
  <si>
    <t>No. of School/College</t>
  </si>
  <si>
    <t>Commercial Area %</t>
  </si>
  <si>
    <t>Internal Zone Trip Attraction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</si>
  <si>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</si>
  <si>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</si>
  <si>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</si>
  <si>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</si>
  <si>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</si>
  <si>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</si>
  <si>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</si>
  <si>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</si>
  <si>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</si>
  <si>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</si>
  <si>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</si>
  <si>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</si>
  <si>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</si>
  <si>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</si>
  <si>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</si>
  <si>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</si>
  <si>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</si>
  <si>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</si>
  <si>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</si>
  <si>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</si>
  <si>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</si>
  <si>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</si>
  <si>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</si>
  <si>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</si>
  <si>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Name of external zone</t>
  </si>
  <si>
    <t>Current year population</t>
  </si>
  <si>
    <t>Design Year Population</t>
  </si>
  <si>
    <t xml:space="preserve">Current Average Household </t>
  </si>
  <si>
    <t>Design Average Household</t>
  </si>
  <si>
    <t>Current Average Vehicle</t>
  </si>
  <si>
    <t>Design Average Vehicle</t>
  </si>
  <si>
    <t>Growth factor, fi</t>
  </si>
  <si>
    <t>Number of current trips</t>
  </si>
  <si>
    <t>Number of trips after 20 years</t>
  </si>
  <si>
    <t>y</t>
  </si>
  <si>
    <t>x1</t>
  </si>
  <si>
    <t>x2</t>
  </si>
  <si>
    <t>x3</t>
  </si>
  <si>
    <t>x4</t>
  </si>
  <si>
    <t>No. of trips produced</t>
  </si>
  <si>
    <t>No.of workers in house</t>
  </si>
  <si>
    <r>
      <t xml:space="preserve">y= </t>
    </r>
    <r>
      <rPr>
        <sz val="11"/>
        <color theme="1"/>
        <rFont val="Calibri"/>
        <family val="2"/>
        <scheme val="minor"/>
      </rPr>
      <t>0.2529</t>
    </r>
    <r>
      <rPr>
        <b/>
        <sz val="11"/>
        <color theme="1"/>
        <rFont val="Calibri"/>
        <family val="2"/>
        <scheme val="minor"/>
      </rPr>
      <t>x1-</t>
    </r>
    <r>
      <rPr>
        <sz val="11"/>
        <color theme="1"/>
        <rFont val="Calibri"/>
        <family val="2"/>
        <scheme val="minor"/>
      </rPr>
      <t>0.0001</t>
    </r>
    <r>
      <rPr>
        <b/>
        <sz val="11"/>
        <color theme="1"/>
        <rFont val="Calibri"/>
        <family val="2"/>
        <scheme val="minor"/>
      </rPr>
      <t>x2+</t>
    </r>
    <r>
      <rPr>
        <sz val="11"/>
        <color theme="1"/>
        <rFont val="Calibri"/>
        <family val="2"/>
        <scheme val="minor"/>
      </rPr>
      <t>0.0184</t>
    </r>
    <r>
      <rPr>
        <b/>
        <sz val="11"/>
        <color theme="1"/>
        <rFont val="Calibri"/>
        <family val="2"/>
        <scheme val="minor"/>
      </rPr>
      <t>x3+</t>
    </r>
    <r>
      <rPr>
        <sz val="11"/>
        <color theme="1"/>
        <rFont val="Calibri"/>
        <family val="2"/>
        <scheme val="minor"/>
      </rPr>
      <t>0.1814</t>
    </r>
    <r>
      <rPr>
        <b/>
        <sz val="11"/>
        <color theme="1"/>
        <rFont val="Calibri"/>
        <family val="2"/>
        <scheme val="minor"/>
      </rPr>
      <t>x4+</t>
    </r>
    <r>
      <rPr>
        <sz val="11"/>
        <color theme="1"/>
        <rFont val="Calibri"/>
        <family val="2"/>
        <scheme val="minor"/>
      </rPr>
      <t>5.2065</t>
    </r>
  </si>
  <si>
    <r>
      <t xml:space="preserve">y= </t>
    </r>
    <r>
      <rPr>
        <sz val="11"/>
        <color theme="1"/>
        <rFont val="Calibri"/>
        <family val="2"/>
        <scheme val="minor"/>
      </rPr>
      <t>0.1316</t>
    </r>
    <r>
      <rPr>
        <b/>
        <sz val="11"/>
        <color theme="1"/>
        <rFont val="Calibri"/>
        <family val="2"/>
        <scheme val="minor"/>
      </rPr>
      <t>x1-</t>
    </r>
    <r>
      <rPr>
        <sz val="11"/>
        <color theme="1"/>
        <rFont val="Calibri"/>
        <family val="2"/>
        <scheme val="minor"/>
      </rPr>
      <t>0.0198</t>
    </r>
    <r>
      <rPr>
        <b/>
        <sz val="11"/>
        <color theme="1"/>
        <rFont val="Calibri"/>
        <family val="2"/>
        <scheme val="minor"/>
      </rPr>
      <t>x2+</t>
    </r>
    <r>
      <rPr>
        <sz val="11"/>
        <color theme="1"/>
        <rFont val="Calibri"/>
        <family val="2"/>
        <scheme val="minor"/>
      </rPr>
      <t>4.4536</t>
    </r>
  </si>
  <si>
    <t>External Zone Growth Factor Model</t>
  </si>
  <si>
    <t xml:space="preserve">x </t>
  </si>
  <si>
    <t>Internal zone</t>
  </si>
  <si>
    <t>External zone</t>
  </si>
  <si>
    <t>Production</t>
  </si>
  <si>
    <t>Attraction</t>
  </si>
  <si>
    <t>Internal</t>
  </si>
  <si>
    <t>External</t>
  </si>
  <si>
    <t>ΣOi</t>
  </si>
  <si>
    <t>ΣDj</t>
  </si>
  <si>
    <t>Trip Distribution</t>
  </si>
  <si>
    <t>Base Year Trip Matrix</t>
  </si>
  <si>
    <r>
      <t>d</t>
    </r>
    <r>
      <rPr>
        <b/>
        <i/>
        <sz val="11"/>
        <color theme="1"/>
        <rFont val="Calibri"/>
        <family val="2"/>
        <scheme val="minor"/>
      </rPr>
      <t>j</t>
    </r>
  </si>
  <si>
    <r>
      <t>o</t>
    </r>
    <r>
      <rPr>
        <b/>
        <i/>
        <sz val="11"/>
        <color theme="1"/>
        <rFont val="Calibri"/>
        <family val="2"/>
        <scheme val="minor"/>
      </rPr>
      <t>i</t>
    </r>
  </si>
  <si>
    <r>
      <t>b</t>
    </r>
    <r>
      <rPr>
        <b/>
        <i/>
        <sz val="11"/>
        <color theme="1"/>
        <rFont val="Calibri"/>
        <family val="2"/>
        <scheme val="minor"/>
      </rPr>
      <t>j</t>
    </r>
  </si>
  <si>
    <t>ai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</si>
  <si>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</si>
  <si>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</si>
  <si>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</si>
  <si>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</si>
  <si>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</si>
  <si>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</si>
  <si>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</si>
  <si>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</si>
  <si>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</si>
  <si>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</si>
  <si>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</si>
  <si>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</si>
  <si>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</si>
  <si>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</si>
  <si>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</si>
  <si>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Trial 1</t>
  </si>
  <si>
    <r>
      <rPr>
        <b/>
        <sz val="11"/>
        <color theme="1"/>
        <rFont val="Calibri"/>
        <family val="2"/>
        <scheme val="minor"/>
      </rPr>
      <t>D</t>
    </r>
    <r>
      <rPr>
        <b/>
        <i/>
        <sz val="11"/>
        <color theme="1"/>
        <rFont val="Calibri"/>
        <family val="2"/>
        <scheme val="minor"/>
      </rPr>
      <t>j</t>
    </r>
  </si>
  <si>
    <r>
      <rPr>
        <b/>
        <sz val="11"/>
        <color theme="1"/>
        <rFont val="Calibri"/>
        <family val="2"/>
        <scheme val="minor"/>
      </rPr>
      <t>d</t>
    </r>
    <r>
      <rPr>
        <b/>
        <i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1</t>
    </r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</si>
  <si>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</si>
  <si>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</si>
  <si>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</si>
  <si>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</si>
  <si>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</si>
  <si>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</si>
  <si>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</si>
  <si>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</si>
  <si>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</si>
  <si>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</si>
  <si>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</si>
  <si>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</si>
  <si>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</si>
  <si>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</si>
  <si>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</si>
  <si>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r>
      <t>O</t>
    </r>
    <r>
      <rPr>
        <b/>
        <i/>
        <sz val="11"/>
        <color theme="1"/>
        <rFont val="Calibri"/>
        <family val="2"/>
        <scheme val="minor"/>
      </rPr>
      <t>i</t>
    </r>
  </si>
  <si>
    <t>Trial 2</t>
  </si>
  <si>
    <r>
      <t>a</t>
    </r>
    <r>
      <rPr>
        <b/>
        <i/>
        <sz val="11"/>
        <color theme="1"/>
        <rFont val="Calibri"/>
        <family val="2"/>
        <scheme val="minor"/>
      </rPr>
      <t>i</t>
    </r>
  </si>
  <si>
    <t>Trial 3</t>
  </si>
  <si>
    <r>
      <t>d</t>
    </r>
    <r>
      <rPr>
        <b/>
        <i/>
        <sz val="11"/>
        <color theme="1"/>
        <rFont val="Calibri"/>
        <family val="2"/>
        <scheme val="minor"/>
      </rPr>
      <t>j3</t>
    </r>
  </si>
  <si>
    <t>Oi1</t>
  </si>
  <si>
    <t>ERROR</t>
  </si>
  <si>
    <t>Cost Matrix</t>
  </si>
  <si>
    <t>i</t>
  </si>
  <si>
    <t>j</t>
  </si>
  <si>
    <t>Bj</t>
  </si>
  <si>
    <t>Dj</t>
  </si>
  <si>
    <t>BjDjf(cij)</t>
  </si>
  <si>
    <t>ΣBjDjf(cij)</t>
  </si>
  <si>
    <t>Ai = 1/ΣBjDjf(cij)</t>
  </si>
  <si>
    <t>f(cij) = 1/(cij)^2</t>
  </si>
  <si>
    <t>Ai</t>
  </si>
  <si>
    <t>Oi</t>
  </si>
  <si>
    <t>AiOif(cij)</t>
  </si>
  <si>
    <t>ΣAiOif(cij)</t>
  </si>
  <si>
    <t>Bj = 1/ΣAiOif(cij)</t>
  </si>
  <si>
    <r>
      <t>Step 2 (computation of parameter B</t>
    </r>
    <r>
      <rPr>
        <b/>
        <i/>
        <sz val="11"/>
        <color theme="1"/>
        <rFont val="Calibri"/>
        <family val="2"/>
        <scheme val="minor"/>
      </rPr>
      <t>j)</t>
    </r>
  </si>
  <si>
    <r>
      <t>Step 1 (computation of parameter A</t>
    </r>
    <r>
      <rPr>
        <b/>
        <i/>
        <sz val="11"/>
        <color theme="1"/>
        <rFont val="Calibri"/>
        <family val="2"/>
        <scheme val="minor"/>
      </rPr>
      <t>i)</t>
    </r>
  </si>
  <si>
    <t>Gravity Model</t>
  </si>
  <si>
    <t>Dj1</t>
  </si>
  <si>
    <t>Final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</si>
</sst>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/>
      <top style="medium">
        <color indexed="64"/>
      </top>
      <bottom/>
      <diagonal/>
    </border>
  </borders>
  <cellStyleXfs count="2">
    <xf numFmtId="0" fontId="0" fillId="0" borderId="0"/>
    <xf numFmtId="0" fontId="4" fillId="3" borderId="15" applyNumberFormat="0" applyAlignment="0" applyProtection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Border="1"/>
    <xf numFmtId="0" fontId="2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0" fontId="0" fillId="0" borderId="5" xfId="0" applyBorder="1"/>
    <xf numFmtId="0" fontId="3" fillId="0" borderId="10" xfId="0" applyFont="1" applyFill="1" applyBorder="1" applyAlignment="1">
      <alignment horizontal="centerContinuous"/>
    </xf>
    <xf numFmtId="0" fontId="0" fillId="0" borderId="4" xfId="0" applyFill="1" applyBorder="1" applyAlignment="1"/>
    <xf numFmtId="0" fontId="0" fillId="0" borderId="6" xfId="0" applyFill="1" applyBorder="1" applyAlignment="1"/>
    <xf numFmtId="0" fontId="3" fillId="0" borderId="10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5" fontId="0" fillId="0" borderId="5" xfId="0" applyNumberForma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0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Fill="1" applyBorder="1" applyAlignment="1">
      <alignment horizontal="centerContinuous"/>
    </xf>
    <xf numFmtId="0" fontId="3" fillId="0" borderId="11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6" xfId="0" applyFont="1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4" fillId="3" borderId="18" xfId="1" applyBorder="1" applyAlignment="1">
      <alignment horizontal="center" vertical="center"/>
    </xf>
    <xf numFmtId="0" fontId="4" fillId="3" borderId="19" xfId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" fillId="3" borderId="20" xfId="1" applyBorder="1"/>
    <xf numFmtId="0" fontId="1" fillId="0" borderId="0" xfId="0" applyFont="1" applyBorder="1" applyAlignment="1">
      <alignment horizontal="center" vertical="center"/>
    </xf>
    <xf numFmtId="0" fontId="4" fillId="3" borderId="21" xfId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4" fillId="3" borderId="15" xfId="1" applyBorder="1" applyAlignment="1">
      <alignment horizontal="center" vertical="center"/>
    </xf>
    <xf numFmtId="0" fontId="4" fillId="3" borderId="20" xfId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4" fillId="3" borderId="22" xfId="1" applyBorder="1" applyAlignment="1">
      <alignment horizontal="center" vertical="center"/>
    </xf>
    <xf numFmtId="0" fontId="4" fillId="3" borderId="23" xfId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6" fontId="0" fillId="0" borderId="0" xfId="0" applyNumberFormat="1" applyBorder="1"/>
    <xf numFmtId="1" fontId="0" fillId="0" borderId="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24" xfId="1" applyBorder="1" applyAlignment="1">
      <alignment horizontal="center" vertical="center"/>
    </xf>
    <xf numFmtId="0" fontId="4" fillId="3" borderId="25" xfId="1" applyBorder="1" applyAlignment="1">
      <alignment horizontal="center" vertical="center"/>
    </xf>
    <xf numFmtId="0" fontId="4" fillId="3" borderId="26" xfId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4" fillId="3" borderId="27" xfId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3" borderId="28" xfId="1" applyBorder="1"/>
    <xf numFmtId="0" fontId="4" fillId="3" borderId="29" xfId="1" applyBorder="1" applyAlignment="1">
      <alignment horizontal="center" vertical="center"/>
    </xf>
    <xf numFmtId="0" fontId="4" fillId="3" borderId="30" xfId="1" applyBorder="1" applyAlignment="1">
      <alignment horizontal="center" vertical="center"/>
    </xf>
    <xf numFmtId="2" fontId="0" fillId="0" borderId="5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426720</xdr:colOff>
      <xdr:row>32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B06D6C-9E68-4E80-BDB8-186D2FF25FCE}"/>
            </a:ext>
          </a:extLst>
        </xdr:cNvPr>
        <xdr:cNvSpPr txBox="1"/>
      </xdr:nvSpPr>
      <xdr:spPr>
        <a:xfrm>
          <a:off x="9509760" y="6141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426720</xdr:colOff>
      <xdr:row>54</xdr:row>
      <xdr:rowOff>83820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DA0D45-A85E-45F5-B7C5-A7231B135526}"/>
            </a:ext>
          </a:extLst>
        </xdr:cNvPr>
        <xdr:cNvSpPr txBox="1"/>
      </xdr:nvSpPr>
      <xdr:spPr>
        <a:xfrm>
          <a:off x="9509760" y="6156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426720</xdr:colOff>
      <xdr:row>76</xdr:row>
      <xdr:rowOff>83820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BB0ABC-AC3C-4814-AB1E-CB0C4C7C6B60}"/>
            </a:ext>
          </a:extLst>
        </xdr:cNvPr>
        <xdr:cNvSpPr txBox="1"/>
      </xdr:nvSpPr>
      <xdr:spPr>
        <a:xfrm>
          <a:off x="9509760" y="6156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426720</xdr:colOff>
      <xdr:row>28</xdr:row>
      <xdr:rowOff>83820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821F55-6EAA-4070-840B-B79A888515E2}"/>
            </a:ext>
          </a:extLst>
        </xdr:cNvPr>
        <xdr:cNvSpPr txBox="1"/>
      </xdr:nvSpPr>
      <xdr:spPr>
        <a:xfrm>
          <a:off x="9555480" y="6156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9AD9-9441-46C3-9893-F60353C2875B}">
  <dimension ref="A1:Q159"/>
  <sheetViews>
    <sheetView zoomScale="90" zoomScaleNormal="90" workbookViewId="0">
      <selection activeCell="M24" sqref="M24"/>
    </sheetView>
  </sheetViews>
  <sheetFormatPr defaultRowHeight="14.4" x14ac:dyDescent="0.3"/>
  <cols>
    <col min="2" max="2" width="11.5546875" customWidth="1"/>
    <col min="3" max="3" width="11.109375" customWidth="1"/>
    <col min="4" max="4" width="11" customWidth="1"/>
    <col min="5" max="5" width="11.44140625" customWidth="1"/>
    <col min="6" max="6" width="10.88671875" customWidth="1"/>
    <col min="9" max="9" width="23.44140625" customWidth="1"/>
    <col min="10" max="10" width="12.88671875" customWidth="1"/>
    <col min="11" max="11" width="10.88671875" customWidth="1"/>
    <col min="13" max="13" width="8.21875" customWidth="1"/>
    <col min="14" max="14" width="14.5546875" customWidth="1"/>
    <col min="15" max="15" width="15.33203125" customWidth="1"/>
    <col min="16" max="16" width="15.44140625" customWidth="1"/>
  </cols>
  <sheetData>
    <row r="1" spans="1:17" ht="30.6" customHeight="1" x14ac:dyDescent="0.3">
      <c r="A1" s="139" t="s">
        <v>6</v>
      </c>
      <c r="B1" s="140"/>
      <c r="C1" s="140"/>
      <c r="D1" s="140"/>
      <c r="E1" s="140"/>
      <c r="F1" s="141"/>
      <c r="G1" s="11"/>
      <c r="H1" s="11"/>
      <c r="I1" s="11"/>
      <c r="J1" s="11"/>
      <c r="K1" s="12"/>
      <c r="L1" s="4"/>
      <c r="M1" s="4"/>
    </row>
    <row r="2" spans="1:17" ht="14.4" customHeight="1" x14ac:dyDescent="0.3">
      <c r="A2" s="142"/>
      <c r="B2" s="143"/>
      <c r="C2" s="143"/>
      <c r="D2" s="143"/>
      <c r="E2" s="143"/>
      <c r="F2" s="144"/>
      <c r="G2" s="10"/>
      <c r="H2" s="4"/>
      <c r="I2" s="4"/>
    </row>
    <row r="3" spans="1:17" ht="49.8" customHeight="1" thickBot="1" x14ac:dyDescent="0.35">
      <c r="A3" s="16" t="s">
        <v>5</v>
      </c>
      <c r="B3" s="8" t="s">
        <v>0</v>
      </c>
      <c r="C3" s="8" t="s">
        <v>1</v>
      </c>
      <c r="D3" s="8" t="s">
        <v>2</v>
      </c>
      <c r="E3" s="8" t="s">
        <v>3</v>
      </c>
      <c r="F3" s="9" t="s">
        <v>4</v>
      </c>
      <c r="G3" s="17"/>
      <c r="H3" s="17"/>
      <c r="I3" s="17"/>
      <c r="J3" s="17"/>
      <c r="K3" s="17"/>
      <c r="L3" s="17"/>
      <c r="M3" s="17"/>
      <c r="N3" s="17"/>
    </row>
    <row r="4" spans="1:17" x14ac:dyDescent="0.3">
      <c r="A4" s="138">
        <v>1</v>
      </c>
      <c r="B4" s="6">
        <v>4</v>
      </c>
      <c r="C4" s="6">
        <v>2</v>
      </c>
      <c r="D4" s="6">
        <v>2</v>
      </c>
      <c r="E4" s="6">
        <v>6</v>
      </c>
      <c r="F4" s="7">
        <v>2</v>
      </c>
      <c r="H4" s="3"/>
      <c r="I4" s="145" t="s">
        <v>11</v>
      </c>
      <c r="J4" s="146"/>
      <c r="K4" s="146"/>
      <c r="L4" s="146"/>
      <c r="M4" s="146"/>
      <c r="N4" s="146"/>
      <c r="O4" s="146"/>
      <c r="P4" s="146"/>
      <c r="Q4" s="147"/>
    </row>
    <row r="5" spans="1:17" ht="15" thickBot="1" x14ac:dyDescent="0.35">
      <c r="A5" s="138"/>
      <c r="B5" s="6">
        <v>6</v>
      </c>
      <c r="C5" s="6">
        <v>2</v>
      </c>
      <c r="D5" s="6">
        <v>1</v>
      </c>
      <c r="E5" s="6">
        <v>7</v>
      </c>
      <c r="F5" s="7">
        <v>1</v>
      </c>
      <c r="H5" s="3"/>
      <c r="I5" s="5"/>
      <c r="J5" s="10"/>
      <c r="K5" s="10"/>
      <c r="L5" s="10"/>
      <c r="M5" s="10"/>
      <c r="N5" s="10"/>
      <c r="O5" s="10"/>
      <c r="P5" s="10"/>
      <c r="Q5" s="24"/>
    </row>
    <row r="6" spans="1:17" x14ac:dyDescent="0.3">
      <c r="A6" s="138"/>
      <c r="B6" s="6">
        <v>6</v>
      </c>
      <c r="C6" s="6">
        <v>2</v>
      </c>
      <c r="D6" s="6">
        <v>3</v>
      </c>
      <c r="E6" s="6">
        <v>6</v>
      </c>
      <c r="F6" s="7">
        <v>2</v>
      </c>
      <c r="H6" s="3"/>
      <c r="I6" s="25" t="s">
        <v>12</v>
      </c>
      <c r="J6" s="49"/>
      <c r="K6" s="10"/>
      <c r="L6" s="10"/>
      <c r="M6" s="10"/>
      <c r="N6" s="37" t="s">
        <v>45</v>
      </c>
      <c r="O6" s="148" t="s">
        <v>50</v>
      </c>
      <c r="P6" s="149"/>
      <c r="Q6" s="24"/>
    </row>
    <row r="7" spans="1:17" x14ac:dyDescent="0.3">
      <c r="A7" s="138"/>
      <c r="B7" s="6">
        <v>5</v>
      </c>
      <c r="C7" s="6">
        <v>2</v>
      </c>
      <c r="D7" s="6">
        <v>2</v>
      </c>
      <c r="E7" s="6">
        <v>7</v>
      </c>
      <c r="F7" s="7">
        <v>1</v>
      </c>
      <c r="H7" s="3"/>
      <c r="I7" s="26" t="s">
        <v>13</v>
      </c>
      <c r="J7" s="46">
        <v>8.9070777748032542E-2</v>
      </c>
      <c r="K7" s="10"/>
      <c r="L7" s="10"/>
      <c r="M7" s="10"/>
      <c r="N7" s="38" t="s">
        <v>46</v>
      </c>
      <c r="O7" s="150" t="s">
        <v>51</v>
      </c>
      <c r="P7" s="151"/>
      <c r="Q7" s="24"/>
    </row>
    <row r="8" spans="1:17" x14ac:dyDescent="0.3">
      <c r="A8" s="138"/>
      <c r="B8" s="6">
        <v>4</v>
      </c>
      <c r="C8" s="6">
        <v>2</v>
      </c>
      <c r="D8" s="6">
        <v>3</v>
      </c>
      <c r="E8" s="6">
        <v>5</v>
      </c>
      <c r="F8" s="7">
        <v>0</v>
      </c>
      <c r="H8" s="3"/>
      <c r="I8" s="26" t="s">
        <v>14</v>
      </c>
      <c r="J8" s="46">
        <v>7.9336034486394095E-3</v>
      </c>
      <c r="K8" s="10"/>
      <c r="L8" s="10"/>
      <c r="M8" s="10"/>
      <c r="N8" s="38" t="s">
        <v>47</v>
      </c>
      <c r="O8" s="150" t="s">
        <v>2</v>
      </c>
      <c r="P8" s="151"/>
      <c r="Q8" s="24"/>
    </row>
    <row r="9" spans="1:17" x14ac:dyDescent="0.3">
      <c r="A9" s="138"/>
      <c r="B9" s="6">
        <v>7</v>
      </c>
      <c r="C9" s="6">
        <v>2</v>
      </c>
      <c r="D9" s="6">
        <v>2</v>
      </c>
      <c r="E9" s="6">
        <v>6</v>
      </c>
      <c r="F9" s="7">
        <v>2</v>
      </c>
      <c r="H9" s="3"/>
      <c r="I9" s="26" t="s">
        <v>15</v>
      </c>
      <c r="J9" s="46">
        <v>-1.8521500459396874E-2</v>
      </c>
      <c r="K9" s="10"/>
      <c r="L9" s="10"/>
      <c r="M9" s="10"/>
      <c r="N9" s="38" t="s">
        <v>48</v>
      </c>
      <c r="O9" s="150" t="s">
        <v>3</v>
      </c>
      <c r="P9" s="151"/>
      <c r="Q9" s="24"/>
    </row>
    <row r="10" spans="1:17" ht="15" thickBot="1" x14ac:dyDescent="0.35">
      <c r="A10" s="138"/>
      <c r="B10" s="6">
        <v>9</v>
      </c>
      <c r="C10" s="6">
        <v>2</v>
      </c>
      <c r="D10" s="6">
        <v>3</v>
      </c>
      <c r="E10" s="6">
        <v>6</v>
      </c>
      <c r="F10" s="7">
        <v>0</v>
      </c>
      <c r="H10" s="3"/>
      <c r="I10" s="26" t="s">
        <v>16</v>
      </c>
      <c r="J10" s="46">
        <v>2.3354205264552341</v>
      </c>
      <c r="K10" s="10"/>
      <c r="L10" s="10"/>
      <c r="M10" s="10"/>
      <c r="N10" s="39" t="s">
        <v>49</v>
      </c>
      <c r="O10" s="152" t="s">
        <v>4</v>
      </c>
      <c r="P10" s="153"/>
      <c r="Q10" s="24"/>
    </row>
    <row r="11" spans="1:17" ht="15" thickBot="1" x14ac:dyDescent="0.35">
      <c r="A11" s="138"/>
      <c r="B11" s="6">
        <v>4</v>
      </c>
      <c r="C11" s="6">
        <v>2</v>
      </c>
      <c r="D11" s="6">
        <v>1</v>
      </c>
      <c r="E11" s="6">
        <v>7</v>
      </c>
      <c r="F11" s="7">
        <v>2</v>
      </c>
      <c r="H11" s="3"/>
      <c r="I11" s="27" t="s">
        <v>17</v>
      </c>
      <c r="J11" s="47">
        <v>155</v>
      </c>
      <c r="K11" s="10"/>
      <c r="L11" s="10"/>
      <c r="M11" s="10"/>
      <c r="N11" s="10"/>
      <c r="O11" s="10"/>
      <c r="P11" s="10"/>
      <c r="Q11" s="24"/>
    </row>
    <row r="12" spans="1:17" ht="24.6" customHeight="1" thickBot="1" x14ac:dyDescent="0.35">
      <c r="A12" s="138"/>
      <c r="B12" s="6">
        <v>4</v>
      </c>
      <c r="C12" s="6">
        <v>2</v>
      </c>
      <c r="D12" s="6">
        <v>2</v>
      </c>
      <c r="E12" s="6">
        <v>4</v>
      </c>
      <c r="F12" s="7">
        <v>2</v>
      </c>
      <c r="H12" s="3"/>
      <c r="I12" s="5"/>
      <c r="J12" s="10"/>
      <c r="K12" s="10"/>
      <c r="L12" s="10"/>
      <c r="M12" s="10"/>
      <c r="N12" s="154" t="s">
        <v>52</v>
      </c>
      <c r="O12" s="155"/>
      <c r="P12" s="156"/>
      <c r="Q12" s="24"/>
    </row>
    <row r="13" spans="1:17" ht="15" thickBot="1" x14ac:dyDescent="0.35">
      <c r="A13" s="138"/>
      <c r="B13" s="6">
        <v>9</v>
      </c>
      <c r="C13" s="6">
        <v>1</v>
      </c>
      <c r="D13" s="6">
        <v>3</v>
      </c>
      <c r="E13" s="6">
        <v>7</v>
      </c>
      <c r="F13" s="7">
        <v>0</v>
      </c>
      <c r="H13" s="3"/>
      <c r="I13" s="5" t="s">
        <v>18</v>
      </c>
      <c r="J13" s="10"/>
      <c r="K13" s="10"/>
      <c r="L13" s="10"/>
      <c r="M13" s="10"/>
      <c r="N13" s="10"/>
      <c r="O13" s="10"/>
      <c r="P13" s="10"/>
      <c r="Q13" s="24"/>
    </row>
    <row r="14" spans="1:17" x14ac:dyDescent="0.3">
      <c r="A14" s="138"/>
      <c r="B14" s="6">
        <v>7</v>
      </c>
      <c r="C14" s="6">
        <v>1</v>
      </c>
      <c r="D14" s="6">
        <v>2</v>
      </c>
      <c r="E14" s="6">
        <v>5</v>
      </c>
      <c r="F14" s="7">
        <v>1</v>
      </c>
      <c r="H14" s="3"/>
      <c r="I14" s="28"/>
      <c r="J14" s="19" t="s">
        <v>23</v>
      </c>
      <c r="K14" s="19" t="s">
        <v>24</v>
      </c>
      <c r="L14" s="19" t="s">
        <v>25</v>
      </c>
      <c r="M14" s="19" t="s">
        <v>26</v>
      </c>
      <c r="N14" s="50" t="s">
        <v>27</v>
      </c>
      <c r="O14" s="10"/>
      <c r="P14" s="10"/>
      <c r="Q14" s="24"/>
    </row>
    <row r="15" spans="1:17" x14ac:dyDescent="0.3">
      <c r="A15" s="138">
        <v>2</v>
      </c>
      <c r="B15" s="6">
        <v>3</v>
      </c>
      <c r="C15" s="6">
        <v>1</v>
      </c>
      <c r="D15" s="6">
        <v>2</v>
      </c>
      <c r="E15" s="6">
        <v>7</v>
      </c>
      <c r="F15" s="7">
        <v>0</v>
      </c>
      <c r="H15" s="3"/>
      <c r="I15" s="26" t="s">
        <v>19</v>
      </c>
      <c r="J15" s="20">
        <v>4</v>
      </c>
      <c r="K15" s="21">
        <v>6.5426124336702287</v>
      </c>
      <c r="L15" s="21">
        <v>1.6356531084175572</v>
      </c>
      <c r="M15" s="21">
        <v>0.29988933236544252</v>
      </c>
      <c r="N15" s="31">
        <v>0.87765060632977732</v>
      </c>
      <c r="O15" s="10"/>
      <c r="P15" s="10"/>
      <c r="Q15" s="24"/>
    </row>
    <row r="16" spans="1:17" x14ac:dyDescent="0.3">
      <c r="A16" s="138"/>
      <c r="B16" s="6">
        <v>3</v>
      </c>
      <c r="C16" s="6">
        <v>1</v>
      </c>
      <c r="D16" s="6">
        <v>3</v>
      </c>
      <c r="E16" s="6">
        <v>4</v>
      </c>
      <c r="F16" s="7">
        <v>1</v>
      </c>
      <c r="H16" s="3"/>
      <c r="I16" s="26" t="s">
        <v>20</v>
      </c>
      <c r="J16" s="20">
        <v>150</v>
      </c>
      <c r="K16" s="21">
        <v>818.12835530826646</v>
      </c>
      <c r="L16" s="21">
        <v>5.4541890353884428</v>
      </c>
      <c r="M16" s="21"/>
      <c r="N16" s="31"/>
      <c r="O16" s="10"/>
      <c r="P16" s="10"/>
      <c r="Q16" s="24"/>
    </row>
    <row r="17" spans="1:17" ht="15" thickBot="1" x14ac:dyDescent="0.35">
      <c r="A17" s="138"/>
      <c r="B17" s="6">
        <v>4</v>
      </c>
      <c r="C17" s="6">
        <v>1</v>
      </c>
      <c r="D17" s="6">
        <v>3</v>
      </c>
      <c r="E17" s="6">
        <v>7</v>
      </c>
      <c r="F17" s="7">
        <v>1</v>
      </c>
      <c r="H17" s="3"/>
      <c r="I17" s="27" t="s">
        <v>21</v>
      </c>
      <c r="J17" s="22">
        <v>154</v>
      </c>
      <c r="K17" s="23">
        <v>824.67096774193669</v>
      </c>
      <c r="L17" s="23"/>
      <c r="M17" s="23"/>
      <c r="N17" s="32"/>
      <c r="O17" s="10"/>
      <c r="P17" s="10"/>
      <c r="Q17" s="24"/>
    </row>
    <row r="18" spans="1:17" ht="15" thickBot="1" x14ac:dyDescent="0.35">
      <c r="A18" s="138"/>
      <c r="B18" s="6">
        <v>9</v>
      </c>
      <c r="C18" s="6">
        <v>2</v>
      </c>
      <c r="D18" s="6">
        <v>1</v>
      </c>
      <c r="E18" s="6">
        <v>7</v>
      </c>
      <c r="F18" s="7">
        <v>2</v>
      </c>
      <c r="H18" s="3"/>
      <c r="I18" s="5"/>
      <c r="J18" s="10"/>
      <c r="K18" s="10"/>
      <c r="L18" s="10"/>
      <c r="M18" s="10"/>
      <c r="N18" s="10"/>
      <c r="O18" s="10"/>
      <c r="P18" s="10"/>
      <c r="Q18" s="24"/>
    </row>
    <row r="19" spans="1:17" ht="25.2" customHeight="1" x14ac:dyDescent="0.3">
      <c r="A19" s="138"/>
      <c r="B19" s="6">
        <v>9</v>
      </c>
      <c r="C19" s="6">
        <v>3</v>
      </c>
      <c r="D19" s="6">
        <v>1</v>
      </c>
      <c r="E19" s="6">
        <v>6</v>
      </c>
      <c r="F19" s="7">
        <v>0</v>
      </c>
      <c r="H19" s="3"/>
      <c r="I19" s="29"/>
      <c r="J19" s="18" t="s">
        <v>28</v>
      </c>
      <c r="K19" s="18" t="s">
        <v>16</v>
      </c>
      <c r="L19" s="18" t="s">
        <v>29</v>
      </c>
      <c r="M19" s="18" t="s">
        <v>30</v>
      </c>
      <c r="N19" s="18" t="s">
        <v>31</v>
      </c>
      <c r="O19" s="18" t="s">
        <v>32</v>
      </c>
      <c r="P19" s="18" t="s">
        <v>33</v>
      </c>
      <c r="Q19" s="30" t="s">
        <v>34</v>
      </c>
    </row>
    <row r="20" spans="1:17" x14ac:dyDescent="0.3">
      <c r="A20" s="138"/>
      <c r="B20" s="6">
        <v>7</v>
      </c>
      <c r="C20" s="6">
        <v>1</v>
      </c>
      <c r="D20" s="6">
        <v>1</v>
      </c>
      <c r="E20" s="6">
        <v>4</v>
      </c>
      <c r="F20" s="7">
        <v>1</v>
      </c>
      <c r="H20" s="3"/>
      <c r="I20" s="26" t="s">
        <v>22</v>
      </c>
      <c r="J20" s="21">
        <v>5.2065448810643975</v>
      </c>
      <c r="K20" s="21">
        <v>1.2235598770644649</v>
      </c>
      <c r="L20" s="21">
        <v>4.2552432281089612</v>
      </c>
      <c r="M20" s="21">
        <v>3.6628644469943085E-5</v>
      </c>
      <c r="N20" s="21">
        <v>2.7889063973015089</v>
      </c>
      <c r="O20" s="21">
        <v>7.6241833648272861</v>
      </c>
      <c r="P20" s="21">
        <v>2.7889063973015089</v>
      </c>
      <c r="Q20" s="31">
        <v>7.6241833648272861</v>
      </c>
    </row>
    <row r="21" spans="1:17" x14ac:dyDescent="0.3">
      <c r="A21" s="138"/>
      <c r="B21" s="6">
        <v>3</v>
      </c>
      <c r="C21" s="6">
        <v>2</v>
      </c>
      <c r="D21" s="6">
        <v>2</v>
      </c>
      <c r="E21" s="6">
        <v>7</v>
      </c>
      <c r="F21" s="7">
        <v>2</v>
      </c>
      <c r="H21" s="3"/>
      <c r="I21" s="26" t="s">
        <v>1</v>
      </c>
      <c r="J21" s="21">
        <v>0.25291952258088035</v>
      </c>
      <c r="K21" s="21">
        <v>0.35622751493668542</v>
      </c>
      <c r="L21" s="21">
        <v>0.70999434904918379</v>
      </c>
      <c r="M21" s="21">
        <v>0.4788099386339334</v>
      </c>
      <c r="N21" s="21">
        <v>-0.45095232319457157</v>
      </c>
      <c r="O21" s="21">
        <v>0.95679136835633227</v>
      </c>
      <c r="P21" s="21">
        <v>-0.45095232319457157</v>
      </c>
      <c r="Q21" s="31">
        <v>0.95679136835633227</v>
      </c>
    </row>
    <row r="22" spans="1:17" x14ac:dyDescent="0.3">
      <c r="A22" s="138"/>
      <c r="B22" s="6">
        <v>7</v>
      </c>
      <c r="C22" s="6">
        <v>1</v>
      </c>
      <c r="D22" s="6">
        <v>1</v>
      </c>
      <c r="E22" s="6">
        <v>5</v>
      </c>
      <c r="F22" s="7">
        <v>0</v>
      </c>
      <c r="H22" s="3"/>
      <c r="I22" s="26" t="s">
        <v>2</v>
      </c>
      <c r="J22" s="21">
        <v>-7.1837454767293901E-5</v>
      </c>
      <c r="K22" s="21">
        <v>0.23243506726374497</v>
      </c>
      <c r="L22" s="21">
        <v>-3.0906461582141416E-4</v>
      </c>
      <c r="M22" s="21">
        <v>0.99975381276982045</v>
      </c>
      <c r="N22" s="21">
        <v>-0.45934152594851535</v>
      </c>
      <c r="O22" s="21">
        <v>0.45919785103898075</v>
      </c>
      <c r="P22" s="21">
        <v>-0.45934152594851535</v>
      </c>
      <c r="Q22" s="31">
        <v>0.45919785103898075</v>
      </c>
    </row>
    <row r="23" spans="1:17" x14ac:dyDescent="0.3">
      <c r="A23" s="138"/>
      <c r="B23" s="6">
        <v>9</v>
      </c>
      <c r="C23" s="6">
        <v>3</v>
      </c>
      <c r="D23" s="6">
        <v>3</v>
      </c>
      <c r="E23" s="6">
        <v>6</v>
      </c>
      <c r="F23" s="7">
        <v>0</v>
      </c>
      <c r="H23" s="3"/>
      <c r="I23" s="26" t="s">
        <v>3</v>
      </c>
      <c r="J23" s="21">
        <v>1.8358845604235199E-2</v>
      </c>
      <c r="K23" s="21">
        <v>0.16809205537600261</v>
      </c>
      <c r="L23" s="21">
        <v>0.10921899647885541</v>
      </c>
      <c r="M23" s="21">
        <v>0.91317476847944734</v>
      </c>
      <c r="N23" s="21">
        <v>-0.31377514269457818</v>
      </c>
      <c r="O23" s="21">
        <v>0.35049283390304853</v>
      </c>
      <c r="P23" s="21">
        <v>-0.31377514269457818</v>
      </c>
      <c r="Q23" s="31">
        <v>0.35049283390304853</v>
      </c>
    </row>
    <row r="24" spans="1:17" ht="15" thickBot="1" x14ac:dyDescent="0.35">
      <c r="A24" s="138"/>
      <c r="B24" s="6">
        <v>8</v>
      </c>
      <c r="C24" s="6">
        <v>2</v>
      </c>
      <c r="D24" s="6">
        <v>2</v>
      </c>
      <c r="E24" s="6">
        <v>4</v>
      </c>
      <c r="F24" s="7">
        <v>2</v>
      </c>
      <c r="H24" s="3"/>
      <c r="I24" s="27" t="s">
        <v>4</v>
      </c>
      <c r="J24" s="23">
        <v>0.18141622573604213</v>
      </c>
      <c r="K24" s="23">
        <v>0.2249749569675086</v>
      </c>
      <c r="L24" s="23">
        <v>0.80638408906215586</v>
      </c>
      <c r="M24" s="23">
        <v>0.42129805034622148</v>
      </c>
      <c r="N24" s="23">
        <v>-0.26311299105429575</v>
      </c>
      <c r="O24" s="23">
        <v>0.62594544252637996</v>
      </c>
      <c r="P24" s="23">
        <v>-0.26311299105429575</v>
      </c>
      <c r="Q24" s="32">
        <v>0.62594544252637996</v>
      </c>
    </row>
    <row r="25" spans="1:17" x14ac:dyDescent="0.3">
      <c r="A25" s="138"/>
      <c r="B25" s="6">
        <v>7</v>
      </c>
      <c r="C25" s="6">
        <v>1</v>
      </c>
      <c r="D25" s="6">
        <v>1</v>
      </c>
      <c r="E25" s="6">
        <v>7</v>
      </c>
      <c r="F25" s="7">
        <v>1</v>
      </c>
      <c r="H25" s="3"/>
      <c r="I25" s="3"/>
    </row>
    <row r="26" spans="1:17" x14ac:dyDescent="0.3">
      <c r="A26" s="138"/>
      <c r="B26" s="6">
        <v>4</v>
      </c>
      <c r="C26" s="6">
        <v>1</v>
      </c>
      <c r="D26" s="6">
        <v>2</v>
      </c>
      <c r="E26" s="6">
        <v>5</v>
      </c>
      <c r="F26" s="7">
        <v>2</v>
      </c>
      <c r="H26" s="3"/>
      <c r="I26" s="3"/>
    </row>
    <row r="27" spans="1:17" x14ac:dyDescent="0.3">
      <c r="A27" s="138"/>
      <c r="B27" s="6">
        <v>3</v>
      </c>
      <c r="C27" s="6">
        <v>2</v>
      </c>
      <c r="D27" s="6">
        <v>1</v>
      </c>
      <c r="E27" s="6">
        <v>6</v>
      </c>
      <c r="F27" s="7">
        <v>1</v>
      </c>
      <c r="H27" s="3"/>
      <c r="I27" s="3"/>
    </row>
    <row r="28" spans="1:17" x14ac:dyDescent="0.3">
      <c r="A28" s="138"/>
      <c r="B28" s="6">
        <v>8</v>
      </c>
      <c r="C28" s="6">
        <v>2</v>
      </c>
      <c r="D28" s="6">
        <v>3</v>
      </c>
      <c r="E28" s="6">
        <v>5</v>
      </c>
      <c r="F28" s="7">
        <v>1</v>
      </c>
      <c r="H28" s="3"/>
      <c r="I28" s="3"/>
    </row>
    <row r="29" spans="1:17" x14ac:dyDescent="0.3">
      <c r="A29" s="138">
        <v>3</v>
      </c>
      <c r="B29" s="6">
        <v>3</v>
      </c>
      <c r="C29" s="6">
        <v>2</v>
      </c>
      <c r="D29" s="6">
        <v>1</v>
      </c>
      <c r="E29" s="6">
        <v>6</v>
      </c>
      <c r="F29" s="7">
        <v>0</v>
      </c>
      <c r="H29" s="3"/>
      <c r="I29" s="3"/>
    </row>
    <row r="30" spans="1:17" x14ac:dyDescent="0.3">
      <c r="A30" s="138"/>
      <c r="B30" s="6">
        <v>6</v>
      </c>
      <c r="C30" s="6">
        <v>2</v>
      </c>
      <c r="D30" s="6">
        <v>2</v>
      </c>
      <c r="E30" s="6">
        <v>5</v>
      </c>
      <c r="F30" s="7">
        <v>0</v>
      </c>
      <c r="H30" s="3"/>
      <c r="I30" s="3"/>
    </row>
    <row r="31" spans="1:17" x14ac:dyDescent="0.3">
      <c r="A31" s="138"/>
      <c r="B31" s="6">
        <v>6</v>
      </c>
      <c r="C31" s="6">
        <v>2</v>
      </c>
      <c r="D31" s="6">
        <v>1</v>
      </c>
      <c r="E31" s="6">
        <v>6</v>
      </c>
      <c r="F31" s="7">
        <v>2</v>
      </c>
      <c r="H31" s="3"/>
      <c r="I31" s="3"/>
    </row>
    <row r="32" spans="1:17" x14ac:dyDescent="0.3">
      <c r="A32" s="138"/>
      <c r="B32" s="6">
        <v>4</v>
      </c>
      <c r="C32" s="6">
        <v>1</v>
      </c>
      <c r="D32" s="6">
        <v>3</v>
      </c>
      <c r="E32" s="6">
        <v>4</v>
      </c>
      <c r="F32" s="7">
        <v>0</v>
      </c>
      <c r="H32" s="3"/>
      <c r="I32" s="3"/>
    </row>
    <row r="33" spans="1:9" x14ac:dyDescent="0.3">
      <c r="A33" s="138"/>
      <c r="B33" s="6">
        <v>3</v>
      </c>
      <c r="C33" s="6">
        <v>1</v>
      </c>
      <c r="D33" s="6">
        <v>3</v>
      </c>
      <c r="E33" s="6">
        <v>7</v>
      </c>
      <c r="F33" s="7">
        <v>1</v>
      </c>
      <c r="H33" s="3"/>
      <c r="I33" s="3"/>
    </row>
    <row r="34" spans="1:9" x14ac:dyDescent="0.3">
      <c r="A34" s="138"/>
      <c r="B34" s="6">
        <v>9</v>
      </c>
      <c r="C34" s="6">
        <v>2</v>
      </c>
      <c r="D34" s="6">
        <v>3</v>
      </c>
      <c r="E34" s="6">
        <v>7</v>
      </c>
      <c r="F34" s="7">
        <v>2</v>
      </c>
      <c r="H34" s="3"/>
      <c r="I34" s="3"/>
    </row>
    <row r="35" spans="1:9" x14ac:dyDescent="0.3">
      <c r="A35" s="138"/>
      <c r="B35" s="6">
        <v>7</v>
      </c>
      <c r="C35" s="6">
        <v>1</v>
      </c>
      <c r="D35" s="6">
        <v>2</v>
      </c>
      <c r="E35" s="6">
        <v>5</v>
      </c>
      <c r="F35" s="7">
        <v>2</v>
      </c>
      <c r="H35" s="3"/>
      <c r="I35" s="3"/>
    </row>
    <row r="36" spans="1:9" x14ac:dyDescent="0.3">
      <c r="A36" s="138"/>
      <c r="B36" s="6">
        <v>8</v>
      </c>
      <c r="C36" s="6">
        <v>2</v>
      </c>
      <c r="D36" s="6">
        <v>1</v>
      </c>
      <c r="E36" s="6">
        <v>7</v>
      </c>
      <c r="F36" s="7">
        <v>0</v>
      </c>
      <c r="H36" s="3"/>
      <c r="I36" s="3"/>
    </row>
    <row r="37" spans="1:9" x14ac:dyDescent="0.3">
      <c r="A37" s="138"/>
      <c r="B37" s="6">
        <v>4</v>
      </c>
      <c r="C37" s="6">
        <v>2</v>
      </c>
      <c r="D37" s="6">
        <v>1</v>
      </c>
      <c r="E37" s="6">
        <v>5</v>
      </c>
      <c r="F37" s="7">
        <v>1</v>
      </c>
      <c r="H37" s="3"/>
      <c r="I37" s="3"/>
    </row>
    <row r="38" spans="1:9" x14ac:dyDescent="0.3">
      <c r="A38" s="138">
        <v>4</v>
      </c>
      <c r="B38" s="6">
        <v>6</v>
      </c>
      <c r="C38" s="6">
        <v>1</v>
      </c>
      <c r="D38" s="6">
        <v>1</v>
      </c>
      <c r="E38" s="6">
        <v>4</v>
      </c>
      <c r="F38" s="7">
        <v>2</v>
      </c>
      <c r="H38" s="3"/>
      <c r="I38" s="3"/>
    </row>
    <row r="39" spans="1:9" x14ac:dyDescent="0.3">
      <c r="A39" s="138"/>
      <c r="B39" s="6">
        <v>3</v>
      </c>
      <c r="C39" s="6">
        <v>2</v>
      </c>
      <c r="D39" s="6">
        <v>3</v>
      </c>
      <c r="E39" s="6">
        <v>7</v>
      </c>
      <c r="F39" s="7">
        <v>0</v>
      </c>
      <c r="H39" s="3"/>
      <c r="I39" s="3"/>
    </row>
    <row r="40" spans="1:9" x14ac:dyDescent="0.3">
      <c r="A40" s="138"/>
      <c r="B40" s="6">
        <v>8</v>
      </c>
      <c r="C40" s="6">
        <v>1</v>
      </c>
      <c r="D40" s="6">
        <v>3</v>
      </c>
      <c r="E40" s="6">
        <v>5</v>
      </c>
      <c r="F40" s="7">
        <v>1</v>
      </c>
      <c r="H40" s="3"/>
      <c r="I40" s="3"/>
    </row>
    <row r="41" spans="1:9" x14ac:dyDescent="0.3">
      <c r="A41" s="138"/>
      <c r="B41" s="6">
        <v>9</v>
      </c>
      <c r="C41" s="6">
        <v>1</v>
      </c>
      <c r="D41" s="6">
        <v>3</v>
      </c>
      <c r="E41" s="6">
        <v>4</v>
      </c>
      <c r="F41" s="7">
        <v>2</v>
      </c>
      <c r="H41" s="3"/>
      <c r="I41" s="3"/>
    </row>
    <row r="42" spans="1:9" x14ac:dyDescent="0.3">
      <c r="A42" s="138"/>
      <c r="B42" s="6">
        <v>2</v>
      </c>
      <c r="C42" s="6">
        <v>1</v>
      </c>
      <c r="D42" s="6">
        <v>1</v>
      </c>
      <c r="E42" s="6">
        <v>5</v>
      </c>
      <c r="F42" s="7">
        <v>0</v>
      </c>
      <c r="H42" s="3"/>
      <c r="I42" s="3"/>
    </row>
    <row r="43" spans="1:9" x14ac:dyDescent="0.3">
      <c r="A43" s="138"/>
      <c r="B43" s="6">
        <v>8</v>
      </c>
      <c r="C43" s="6">
        <v>2</v>
      </c>
      <c r="D43" s="6">
        <v>1</v>
      </c>
      <c r="E43" s="6">
        <v>7</v>
      </c>
      <c r="F43" s="7">
        <v>1</v>
      </c>
      <c r="H43" s="3"/>
      <c r="I43" s="3"/>
    </row>
    <row r="44" spans="1:9" x14ac:dyDescent="0.3">
      <c r="A44" s="138"/>
      <c r="B44" s="6">
        <v>9</v>
      </c>
      <c r="C44" s="6">
        <v>2</v>
      </c>
      <c r="D44" s="6">
        <v>1</v>
      </c>
      <c r="E44" s="6">
        <v>5</v>
      </c>
      <c r="F44" s="7">
        <v>2</v>
      </c>
      <c r="H44" s="3"/>
      <c r="I44" s="3"/>
    </row>
    <row r="45" spans="1:9" x14ac:dyDescent="0.3">
      <c r="A45" s="138"/>
      <c r="B45" s="6">
        <v>4</v>
      </c>
      <c r="C45" s="6">
        <v>1</v>
      </c>
      <c r="D45" s="6">
        <v>1</v>
      </c>
      <c r="E45" s="6">
        <v>5</v>
      </c>
      <c r="F45" s="7">
        <v>0</v>
      </c>
      <c r="H45" s="3"/>
      <c r="I45" s="3"/>
    </row>
    <row r="46" spans="1:9" x14ac:dyDescent="0.3">
      <c r="A46" s="138"/>
      <c r="B46" s="6">
        <v>7</v>
      </c>
      <c r="C46" s="6">
        <v>1</v>
      </c>
      <c r="D46" s="6">
        <v>2</v>
      </c>
      <c r="E46" s="6">
        <v>5</v>
      </c>
      <c r="F46" s="7">
        <v>1</v>
      </c>
      <c r="H46" s="3"/>
      <c r="I46" s="3"/>
    </row>
    <row r="47" spans="1:9" x14ac:dyDescent="0.3">
      <c r="A47" s="138"/>
      <c r="B47" s="6">
        <v>7</v>
      </c>
      <c r="C47" s="6">
        <v>1</v>
      </c>
      <c r="D47" s="6">
        <v>3</v>
      </c>
      <c r="E47" s="6">
        <v>4</v>
      </c>
      <c r="F47" s="7">
        <v>2</v>
      </c>
      <c r="H47" s="3"/>
      <c r="I47" s="3"/>
    </row>
    <row r="48" spans="1:9" x14ac:dyDescent="0.3">
      <c r="A48" s="136">
        <v>5</v>
      </c>
      <c r="B48" s="6">
        <v>9</v>
      </c>
      <c r="C48" s="6">
        <v>2</v>
      </c>
      <c r="D48" s="6">
        <v>2</v>
      </c>
      <c r="E48" s="6">
        <v>4</v>
      </c>
      <c r="F48" s="7">
        <v>1</v>
      </c>
      <c r="H48" s="3"/>
      <c r="I48" s="3"/>
    </row>
    <row r="49" spans="1:9" x14ac:dyDescent="0.3">
      <c r="A49" s="136"/>
      <c r="B49" s="6">
        <v>6</v>
      </c>
      <c r="C49" s="6">
        <v>2</v>
      </c>
      <c r="D49" s="6">
        <v>1</v>
      </c>
      <c r="E49" s="6">
        <v>4</v>
      </c>
      <c r="F49" s="7">
        <v>1</v>
      </c>
      <c r="H49" s="3"/>
      <c r="I49" s="3"/>
    </row>
    <row r="50" spans="1:9" x14ac:dyDescent="0.3">
      <c r="A50" s="136"/>
      <c r="B50" s="6">
        <v>8</v>
      </c>
      <c r="C50" s="6">
        <v>1</v>
      </c>
      <c r="D50" s="6">
        <v>2</v>
      </c>
      <c r="E50" s="6">
        <v>7</v>
      </c>
      <c r="F50" s="7">
        <v>0</v>
      </c>
      <c r="H50" s="3"/>
      <c r="I50" s="3"/>
    </row>
    <row r="51" spans="1:9" x14ac:dyDescent="0.3">
      <c r="A51" s="136"/>
      <c r="B51" s="6">
        <v>5</v>
      </c>
      <c r="C51" s="6">
        <v>2</v>
      </c>
      <c r="D51" s="6">
        <v>1</v>
      </c>
      <c r="E51" s="6">
        <v>6</v>
      </c>
      <c r="F51" s="7">
        <v>1</v>
      </c>
      <c r="H51" s="3"/>
      <c r="I51" s="3"/>
    </row>
    <row r="52" spans="1:9" x14ac:dyDescent="0.3">
      <c r="A52" s="136"/>
      <c r="B52" s="6">
        <v>7</v>
      </c>
      <c r="C52" s="6">
        <v>2</v>
      </c>
      <c r="D52" s="6">
        <v>2</v>
      </c>
      <c r="E52" s="6">
        <v>7</v>
      </c>
      <c r="F52" s="7">
        <v>0</v>
      </c>
      <c r="H52" s="3"/>
      <c r="I52" s="3"/>
    </row>
    <row r="53" spans="1:9" x14ac:dyDescent="0.3">
      <c r="A53" s="136"/>
      <c r="B53" s="6">
        <v>4</v>
      </c>
      <c r="C53" s="6">
        <v>2</v>
      </c>
      <c r="D53" s="6">
        <v>1</v>
      </c>
      <c r="E53" s="6">
        <v>5</v>
      </c>
      <c r="F53" s="7">
        <v>1</v>
      </c>
      <c r="H53" s="3"/>
      <c r="I53" s="3"/>
    </row>
    <row r="54" spans="1:9" x14ac:dyDescent="0.3">
      <c r="A54" s="136"/>
      <c r="B54" s="6">
        <v>3</v>
      </c>
      <c r="C54" s="6">
        <v>2</v>
      </c>
      <c r="D54" s="6">
        <v>2</v>
      </c>
      <c r="E54" s="6">
        <v>5</v>
      </c>
      <c r="F54" s="7">
        <v>0</v>
      </c>
      <c r="H54" s="3"/>
      <c r="I54" s="3"/>
    </row>
    <row r="55" spans="1:9" x14ac:dyDescent="0.3">
      <c r="A55" s="136"/>
      <c r="B55" s="6">
        <v>5</v>
      </c>
      <c r="C55" s="6">
        <v>1</v>
      </c>
      <c r="D55" s="6">
        <v>2</v>
      </c>
      <c r="E55" s="6">
        <v>4</v>
      </c>
      <c r="F55" s="7">
        <v>0</v>
      </c>
      <c r="H55" s="3"/>
      <c r="I55" s="3"/>
    </row>
    <row r="56" spans="1:9" x14ac:dyDescent="0.3">
      <c r="A56" s="136"/>
      <c r="B56" s="6">
        <v>9</v>
      </c>
      <c r="C56" s="6">
        <v>1</v>
      </c>
      <c r="D56" s="6">
        <v>2</v>
      </c>
      <c r="E56" s="6">
        <v>5</v>
      </c>
      <c r="F56" s="7">
        <v>1</v>
      </c>
      <c r="H56" s="3"/>
      <c r="I56" s="3"/>
    </row>
    <row r="57" spans="1:9" x14ac:dyDescent="0.3">
      <c r="A57" s="136"/>
      <c r="B57" s="6">
        <v>5</v>
      </c>
      <c r="C57" s="6">
        <v>1</v>
      </c>
      <c r="D57" s="6">
        <v>2</v>
      </c>
      <c r="E57" s="6">
        <v>6</v>
      </c>
      <c r="F57" s="7">
        <v>2</v>
      </c>
      <c r="H57" s="3"/>
      <c r="I57" s="3"/>
    </row>
    <row r="58" spans="1:9" x14ac:dyDescent="0.3">
      <c r="A58" s="136">
        <v>6</v>
      </c>
      <c r="B58" s="6">
        <v>7</v>
      </c>
      <c r="C58" s="6">
        <v>2</v>
      </c>
      <c r="D58" s="6">
        <v>1</v>
      </c>
      <c r="E58" s="6">
        <v>6</v>
      </c>
      <c r="F58" s="7">
        <v>0</v>
      </c>
      <c r="H58" s="3"/>
      <c r="I58" s="3"/>
    </row>
    <row r="59" spans="1:9" x14ac:dyDescent="0.3">
      <c r="A59" s="136"/>
      <c r="B59" s="6">
        <v>9</v>
      </c>
      <c r="C59" s="6">
        <v>2</v>
      </c>
      <c r="D59" s="6">
        <v>2</v>
      </c>
      <c r="E59" s="6">
        <v>6</v>
      </c>
      <c r="F59" s="7">
        <v>2</v>
      </c>
      <c r="H59" s="3"/>
      <c r="I59" s="3"/>
    </row>
    <row r="60" spans="1:9" x14ac:dyDescent="0.3">
      <c r="A60" s="136"/>
      <c r="B60" s="6">
        <v>9</v>
      </c>
      <c r="C60" s="6">
        <v>3</v>
      </c>
      <c r="D60" s="6">
        <v>1</v>
      </c>
      <c r="E60" s="6">
        <v>7</v>
      </c>
      <c r="F60" s="7">
        <v>0</v>
      </c>
      <c r="H60" s="3"/>
      <c r="I60" s="3"/>
    </row>
    <row r="61" spans="1:9" x14ac:dyDescent="0.3">
      <c r="A61" s="136"/>
      <c r="B61" s="6">
        <v>8</v>
      </c>
      <c r="C61" s="6">
        <v>2</v>
      </c>
      <c r="D61" s="6">
        <v>2</v>
      </c>
      <c r="E61" s="6">
        <v>6</v>
      </c>
      <c r="F61" s="7">
        <v>2</v>
      </c>
      <c r="H61" s="3"/>
      <c r="I61" s="3"/>
    </row>
    <row r="62" spans="1:9" x14ac:dyDescent="0.3">
      <c r="A62" s="136"/>
      <c r="B62" s="6">
        <v>2</v>
      </c>
      <c r="C62" s="6">
        <v>2</v>
      </c>
      <c r="D62" s="6">
        <v>2</v>
      </c>
      <c r="E62" s="6">
        <v>4</v>
      </c>
      <c r="F62" s="7">
        <v>1</v>
      </c>
      <c r="H62" s="3"/>
      <c r="I62" s="3"/>
    </row>
    <row r="63" spans="1:9" x14ac:dyDescent="0.3">
      <c r="A63" s="136"/>
      <c r="B63" s="6">
        <v>2</v>
      </c>
      <c r="C63" s="6">
        <v>2</v>
      </c>
      <c r="D63" s="6">
        <v>3</v>
      </c>
      <c r="E63" s="6">
        <v>7</v>
      </c>
      <c r="F63" s="7">
        <v>2</v>
      </c>
      <c r="H63" s="3"/>
      <c r="I63" s="3"/>
    </row>
    <row r="64" spans="1:9" x14ac:dyDescent="0.3">
      <c r="A64" s="136">
        <v>7</v>
      </c>
      <c r="B64" s="6">
        <v>2</v>
      </c>
      <c r="C64" s="6">
        <v>1</v>
      </c>
      <c r="D64" s="6">
        <v>1</v>
      </c>
      <c r="E64" s="6">
        <v>7</v>
      </c>
      <c r="F64" s="7">
        <v>2</v>
      </c>
      <c r="H64" s="3"/>
      <c r="I64" s="3"/>
    </row>
    <row r="65" spans="1:9" x14ac:dyDescent="0.3">
      <c r="A65" s="136"/>
      <c r="B65" s="6">
        <v>2</v>
      </c>
      <c r="C65" s="6">
        <v>1</v>
      </c>
      <c r="D65" s="6">
        <v>3</v>
      </c>
      <c r="E65" s="6">
        <v>6</v>
      </c>
      <c r="F65" s="7">
        <v>0</v>
      </c>
      <c r="H65" s="3"/>
      <c r="I65" s="3"/>
    </row>
    <row r="66" spans="1:9" x14ac:dyDescent="0.3">
      <c r="A66" s="136"/>
      <c r="B66" s="6">
        <v>2</v>
      </c>
      <c r="C66" s="6">
        <v>2</v>
      </c>
      <c r="D66" s="6">
        <v>2</v>
      </c>
      <c r="E66" s="6">
        <v>6</v>
      </c>
      <c r="F66" s="7">
        <v>0</v>
      </c>
      <c r="H66" s="3"/>
      <c r="I66" s="3"/>
    </row>
    <row r="67" spans="1:9" x14ac:dyDescent="0.3">
      <c r="A67" s="136"/>
      <c r="B67" s="6">
        <v>7</v>
      </c>
      <c r="C67" s="6">
        <v>1</v>
      </c>
      <c r="D67" s="6">
        <v>2</v>
      </c>
      <c r="E67" s="6">
        <v>6</v>
      </c>
      <c r="F67" s="7">
        <v>2</v>
      </c>
      <c r="H67" s="3"/>
      <c r="I67" s="3"/>
    </row>
    <row r="68" spans="1:9" x14ac:dyDescent="0.3">
      <c r="A68" s="136"/>
      <c r="B68" s="6">
        <v>4</v>
      </c>
      <c r="C68" s="6">
        <v>1</v>
      </c>
      <c r="D68" s="6">
        <v>3</v>
      </c>
      <c r="E68" s="6">
        <v>6</v>
      </c>
      <c r="F68" s="7">
        <v>1</v>
      </c>
      <c r="H68" s="3"/>
      <c r="I68" s="3"/>
    </row>
    <row r="69" spans="1:9" x14ac:dyDescent="0.3">
      <c r="A69" s="136"/>
      <c r="B69" s="6">
        <v>2</v>
      </c>
      <c r="C69" s="6">
        <v>1</v>
      </c>
      <c r="D69" s="6">
        <v>3</v>
      </c>
      <c r="E69" s="6">
        <v>5</v>
      </c>
      <c r="F69" s="7">
        <v>2</v>
      </c>
      <c r="H69" s="3"/>
      <c r="I69" s="3"/>
    </row>
    <row r="70" spans="1:9" x14ac:dyDescent="0.3">
      <c r="A70" s="136"/>
      <c r="B70" s="6">
        <v>9</v>
      </c>
      <c r="C70" s="6">
        <v>1</v>
      </c>
      <c r="D70" s="6">
        <v>2</v>
      </c>
      <c r="E70" s="6">
        <v>5</v>
      </c>
      <c r="F70" s="7">
        <v>1</v>
      </c>
      <c r="H70" s="3"/>
      <c r="I70" s="3"/>
    </row>
    <row r="71" spans="1:9" x14ac:dyDescent="0.3">
      <c r="A71" s="136"/>
      <c r="B71" s="6">
        <v>5</v>
      </c>
      <c r="C71" s="6">
        <v>2</v>
      </c>
      <c r="D71" s="6">
        <v>1</v>
      </c>
      <c r="E71" s="6">
        <v>4</v>
      </c>
      <c r="F71" s="7">
        <v>2</v>
      </c>
      <c r="H71" s="3"/>
      <c r="I71" s="3"/>
    </row>
    <row r="72" spans="1:9" x14ac:dyDescent="0.3">
      <c r="A72" s="136"/>
      <c r="B72" s="6">
        <v>5</v>
      </c>
      <c r="C72" s="6">
        <v>2</v>
      </c>
      <c r="D72" s="6">
        <v>1</v>
      </c>
      <c r="E72" s="6">
        <v>7</v>
      </c>
      <c r="F72" s="7">
        <v>1</v>
      </c>
      <c r="H72" s="3"/>
      <c r="I72" s="3"/>
    </row>
    <row r="73" spans="1:9" x14ac:dyDescent="0.3">
      <c r="A73" s="136"/>
      <c r="B73" s="6">
        <v>6</v>
      </c>
      <c r="C73" s="6">
        <v>1</v>
      </c>
      <c r="D73" s="6">
        <v>2</v>
      </c>
      <c r="E73" s="6">
        <v>4</v>
      </c>
      <c r="F73" s="7">
        <v>1</v>
      </c>
      <c r="H73" s="3"/>
      <c r="I73" s="3"/>
    </row>
    <row r="74" spans="1:9" x14ac:dyDescent="0.3">
      <c r="A74" s="136"/>
      <c r="B74" s="6">
        <v>3</v>
      </c>
      <c r="C74" s="6">
        <v>2</v>
      </c>
      <c r="D74" s="6">
        <v>3</v>
      </c>
      <c r="E74" s="6">
        <v>6</v>
      </c>
      <c r="F74" s="7">
        <v>1</v>
      </c>
      <c r="H74" s="3"/>
      <c r="I74" s="3"/>
    </row>
    <row r="75" spans="1:9" x14ac:dyDescent="0.3">
      <c r="A75" s="136"/>
      <c r="B75" s="6">
        <v>2</v>
      </c>
      <c r="C75" s="6">
        <v>2</v>
      </c>
      <c r="D75" s="6">
        <v>2</v>
      </c>
      <c r="E75" s="6">
        <v>4</v>
      </c>
      <c r="F75" s="7">
        <v>2</v>
      </c>
      <c r="H75" s="3"/>
      <c r="I75" s="3"/>
    </row>
    <row r="76" spans="1:9" x14ac:dyDescent="0.3">
      <c r="A76" s="136"/>
      <c r="B76" s="6">
        <v>6</v>
      </c>
      <c r="C76" s="6">
        <v>2</v>
      </c>
      <c r="D76" s="6">
        <v>3</v>
      </c>
      <c r="E76" s="6">
        <v>4</v>
      </c>
      <c r="F76" s="7">
        <v>0</v>
      </c>
      <c r="H76" s="3"/>
      <c r="I76" s="3"/>
    </row>
    <row r="77" spans="1:9" x14ac:dyDescent="0.3">
      <c r="A77" s="136">
        <v>8</v>
      </c>
      <c r="B77" s="6">
        <v>6</v>
      </c>
      <c r="C77" s="6">
        <v>2</v>
      </c>
      <c r="D77" s="6">
        <v>2</v>
      </c>
      <c r="E77" s="6">
        <v>6</v>
      </c>
      <c r="F77" s="7">
        <v>2</v>
      </c>
      <c r="H77" s="3"/>
      <c r="I77" s="3"/>
    </row>
    <row r="78" spans="1:9" x14ac:dyDescent="0.3">
      <c r="A78" s="136"/>
      <c r="B78" s="6">
        <v>5</v>
      </c>
      <c r="C78" s="6">
        <v>1</v>
      </c>
      <c r="D78" s="6">
        <v>2</v>
      </c>
      <c r="E78" s="6">
        <v>4</v>
      </c>
      <c r="F78" s="7">
        <v>2</v>
      </c>
      <c r="H78" s="3"/>
      <c r="I78" s="3"/>
    </row>
    <row r="79" spans="1:9" x14ac:dyDescent="0.3">
      <c r="A79" s="136"/>
      <c r="B79" s="6">
        <v>9</v>
      </c>
      <c r="C79" s="6">
        <v>2</v>
      </c>
      <c r="D79" s="6">
        <v>2</v>
      </c>
      <c r="E79" s="6">
        <v>5</v>
      </c>
      <c r="F79" s="7">
        <v>2</v>
      </c>
      <c r="H79" s="3"/>
      <c r="I79" s="3"/>
    </row>
    <row r="80" spans="1:9" x14ac:dyDescent="0.3">
      <c r="A80" s="136"/>
      <c r="B80" s="6">
        <v>5</v>
      </c>
      <c r="C80" s="6">
        <v>1</v>
      </c>
      <c r="D80" s="6">
        <v>3</v>
      </c>
      <c r="E80" s="6">
        <v>4</v>
      </c>
      <c r="F80" s="7">
        <v>0</v>
      </c>
      <c r="H80" s="3"/>
      <c r="I80" s="3"/>
    </row>
    <row r="81" spans="1:9" x14ac:dyDescent="0.3">
      <c r="A81" s="136"/>
      <c r="B81" s="6">
        <v>7</v>
      </c>
      <c r="C81" s="6">
        <v>2</v>
      </c>
      <c r="D81" s="6">
        <v>3</v>
      </c>
      <c r="E81" s="6">
        <v>5</v>
      </c>
      <c r="F81" s="7">
        <v>0</v>
      </c>
      <c r="H81" s="3"/>
      <c r="I81" s="3"/>
    </row>
    <row r="82" spans="1:9" x14ac:dyDescent="0.3">
      <c r="A82" s="136"/>
      <c r="B82" s="6">
        <v>6</v>
      </c>
      <c r="C82" s="6">
        <v>1</v>
      </c>
      <c r="D82" s="6">
        <v>1</v>
      </c>
      <c r="E82" s="6">
        <v>4</v>
      </c>
      <c r="F82" s="7">
        <v>0</v>
      </c>
      <c r="H82" s="3"/>
      <c r="I82" s="3"/>
    </row>
    <row r="83" spans="1:9" x14ac:dyDescent="0.3">
      <c r="A83" s="136"/>
      <c r="B83" s="6">
        <v>7</v>
      </c>
      <c r="C83" s="6">
        <v>1</v>
      </c>
      <c r="D83" s="6">
        <v>2</v>
      </c>
      <c r="E83" s="6">
        <v>4</v>
      </c>
      <c r="F83" s="7">
        <v>2</v>
      </c>
      <c r="H83" s="3"/>
      <c r="I83" s="3"/>
    </row>
    <row r="84" spans="1:9" x14ac:dyDescent="0.3">
      <c r="A84" s="136"/>
      <c r="B84" s="6">
        <v>6</v>
      </c>
      <c r="C84" s="6">
        <v>2</v>
      </c>
      <c r="D84" s="6">
        <v>1</v>
      </c>
      <c r="E84" s="6">
        <v>5</v>
      </c>
      <c r="F84" s="7">
        <v>2</v>
      </c>
      <c r="H84" s="3"/>
      <c r="I84" s="3"/>
    </row>
    <row r="85" spans="1:9" x14ac:dyDescent="0.3">
      <c r="A85" s="136">
        <v>9</v>
      </c>
      <c r="B85" s="6">
        <v>2</v>
      </c>
      <c r="C85" s="6">
        <v>1</v>
      </c>
      <c r="D85" s="6">
        <v>3</v>
      </c>
      <c r="E85" s="6">
        <v>4</v>
      </c>
      <c r="F85" s="7">
        <v>0</v>
      </c>
      <c r="H85" s="3"/>
      <c r="I85" s="3"/>
    </row>
    <row r="86" spans="1:9" x14ac:dyDescent="0.3">
      <c r="A86" s="136"/>
      <c r="B86" s="6">
        <v>8</v>
      </c>
      <c r="C86" s="6">
        <v>2</v>
      </c>
      <c r="D86" s="6">
        <v>1</v>
      </c>
      <c r="E86" s="6">
        <v>4</v>
      </c>
      <c r="F86" s="7">
        <v>2</v>
      </c>
      <c r="H86" s="3"/>
      <c r="I86" s="3"/>
    </row>
    <row r="87" spans="1:9" x14ac:dyDescent="0.3">
      <c r="A87" s="136"/>
      <c r="B87" s="6">
        <v>7</v>
      </c>
      <c r="C87" s="6">
        <v>2</v>
      </c>
      <c r="D87" s="6">
        <v>1</v>
      </c>
      <c r="E87" s="6">
        <v>7</v>
      </c>
      <c r="F87" s="7">
        <v>0</v>
      </c>
      <c r="H87" s="3"/>
      <c r="I87" s="3"/>
    </row>
    <row r="88" spans="1:9" x14ac:dyDescent="0.3">
      <c r="A88" s="136"/>
      <c r="B88" s="6">
        <v>7</v>
      </c>
      <c r="C88" s="6">
        <v>1</v>
      </c>
      <c r="D88" s="6">
        <v>3</v>
      </c>
      <c r="E88" s="6">
        <v>7</v>
      </c>
      <c r="F88" s="7">
        <v>0</v>
      </c>
      <c r="H88" s="3"/>
      <c r="I88" s="3"/>
    </row>
    <row r="89" spans="1:9" x14ac:dyDescent="0.3">
      <c r="A89" s="136"/>
      <c r="B89" s="6">
        <v>6</v>
      </c>
      <c r="C89" s="6">
        <v>2</v>
      </c>
      <c r="D89" s="6">
        <v>2</v>
      </c>
      <c r="E89" s="6">
        <v>5</v>
      </c>
      <c r="F89" s="7">
        <v>2</v>
      </c>
      <c r="H89" s="3"/>
      <c r="I89" s="3"/>
    </row>
    <row r="90" spans="1:9" x14ac:dyDescent="0.3">
      <c r="A90" s="136"/>
      <c r="B90" s="6">
        <v>7</v>
      </c>
      <c r="C90" s="6">
        <v>2</v>
      </c>
      <c r="D90" s="6">
        <v>2</v>
      </c>
      <c r="E90" s="6">
        <v>4</v>
      </c>
      <c r="F90" s="7">
        <v>0</v>
      </c>
      <c r="H90" s="3"/>
      <c r="I90" s="3"/>
    </row>
    <row r="91" spans="1:9" x14ac:dyDescent="0.3">
      <c r="A91" s="136"/>
      <c r="B91" s="6">
        <v>7</v>
      </c>
      <c r="C91" s="6">
        <v>1</v>
      </c>
      <c r="D91" s="6">
        <v>3</v>
      </c>
      <c r="E91" s="6">
        <v>4</v>
      </c>
      <c r="F91" s="7">
        <v>0</v>
      </c>
      <c r="H91" s="3"/>
      <c r="I91" s="3"/>
    </row>
    <row r="92" spans="1:9" x14ac:dyDescent="0.3">
      <c r="A92" s="136"/>
      <c r="B92" s="6">
        <v>9</v>
      </c>
      <c r="C92" s="6">
        <v>1</v>
      </c>
      <c r="D92" s="6">
        <v>1</v>
      </c>
      <c r="E92" s="6">
        <v>7</v>
      </c>
      <c r="F92" s="7">
        <v>0</v>
      </c>
      <c r="H92" s="3"/>
      <c r="I92" s="3"/>
    </row>
    <row r="93" spans="1:9" x14ac:dyDescent="0.3">
      <c r="A93" s="136"/>
      <c r="B93" s="6">
        <v>6</v>
      </c>
      <c r="C93" s="6">
        <v>2</v>
      </c>
      <c r="D93" s="6">
        <v>1</v>
      </c>
      <c r="E93" s="6">
        <v>7</v>
      </c>
      <c r="F93" s="7">
        <v>1</v>
      </c>
      <c r="H93" s="3"/>
      <c r="I93" s="3"/>
    </row>
    <row r="94" spans="1:9" x14ac:dyDescent="0.3">
      <c r="A94" s="136">
        <v>10</v>
      </c>
      <c r="B94" s="6">
        <v>9</v>
      </c>
      <c r="C94" s="6">
        <v>2</v>
      </c>
      <c r="D94" s="6">
        <v>1</v>
      </c>
      <c r="E94" s="6">
        <v>7</v>
      </c>
      <c r="F94" s="7">
        <v>0</v>
      </c>
      <c r="H94" s="3"/>
      <c r="I94" s="3"/>
    </row>
    <row r="95" spans="1:9" x14ac:dyDescent="0.3">
      <c r="A95" s="136"/>
      <c r="B95" s="6">
        <v>4</v>
      </c>
      <c r="C95" s="6">
        <v>2</v>
      </c>
      <c r="D95" s="6">
        <v>1</v>
      </c>
      <c r="E95" s="6">
        <v>4</v>
      </c>
      <c r="F95" s="7">
        <v>2</v>
      </c>
      <c r="H95" s="3"/>
      <c r="I95" s="3"/>
    </row>
    <row r="96" spans="1:9" x14ac:dyDescent="0.3">
      <c r="A96" s="136"/>
      <c r="B96" s="6">
        <v>5</v>
      </c>
      <c r="C96" s="6">
        <v>1</v>
      </c>
      <c r="D96" s="6">
        <v>1</v>
      </c>
      <c r="E96" s="6">
        <v>5</v>
      </c>
      <c r="F96" s="7">
        <v>0</v>
      </c>
      <c r="H96" s="3"/>
      <c r="I96" s="3"/>
    </row>
    <row r="97" spans="1:9" x14ac:dyDescent="0.3">
      <c r="A97" s="136"/>
      <c r="B97" s="6">
        <v>3</v>
      </c>
      <c r="C97" s="6">
        <v>2</v>
      </c>
      <c r="D97" s="6">
        <v>3</v>
      </c>
      <c r="E97" s="6">
        <v>5</v>
      </c>
      <c r="F97" s="7">
        <v>2</v>
      </c>
      <c r="H97" s="3"/>
      <c r="I97" s="3"/>
    </row>
    <row r="98" spans="1:9" x14ac:dyDescent="0.3">
      <c r="A98" s="136"/>
      <c r="B98" s="6">
        <v>9</v>
      </c>
      <c r="C98" s="6">
        <v>1</v>
      </c>
      <c r="D98" s="6">
        <v>2</v>
      </c>
      <c r="E98" s="6">
        <v>6</v>
      </c>
      <c r="F98" s="7">
        <v>2</v>
      </c>
      <c r="H98" s="3"/>
      <c r="I98" s="3"/>
    </row>
    <row r="99" spans="1:9" x14ac:dyDescent="0.3">
      <c r="A99" s="136"/>
      <c r="B99" s="6">
        <v>9</v>
      </c>
      <c r="C99" s="6">
        <v>2</v>
      </c>
      <c r="D99" s="6">
        <v>1</v>
      </c>
      <c r="E99" s="6">
        <v>5</v>
      </c>
      <c r="F99" s="7">
        <v>2</v>
      </c>
      <c r="H99" s="3"/>
      <c r="I99" s="3"/>
    </row>
    <row r="100" spans="1:9" x14ac:dyDescent="0.3">
      <c r="A100" s="136"/>
      <c r="B100" s="6">
        <v>6</v>
      </c>
      <c r="C100" s="6">
        <v>1</v>
      </c>
      <c r="D100" s="6">
        <v>1</v>
      </c>
      <c r="E100" s="6">
        <v>7</v>
      </c>
      <c r="F100" s="7">
        <v>0</v>
      </c>
      <c r="H100" s="3"/>
      <c r="I100" s="3"/>
    </row>
    <row r="101" spans="1:9" x14ac:dyDescent="0.3">
      <c r="A101" s="136"/>
      <c r="B101" s="6">
        <v>8</v>
      </c>
      <c r="C101" s="6">
        <v>1</v>
      </c>
      <c r="D101" s="6">
        <v>3</v>
      </c>
      <c r="E101" s="6">
        <v>7</v>
      </c>
      <c r="F101" s="7">
        <v>2</v>
      </c>
      <c r="H101" s="3"/>
      <c r="I101" s="3"/>
    </row>
    <row r="102" spans="1:9" x14ac:dyDescent="0.3">
      <c r="A102" s="136">
        <v>11</v>
      </c>
      <c r="B102" s="6">
        <v>9</v>
      </c>
      <c r="C102" s="6">
        <v>1</v>
      </c>
      <c r="D102" s="6">
        <v>2</v>
      </c>
      <c r="E102" s="6">
        <v>5</v>
      </c>
      <c r="F102" s="7">
        <v>2</v>
      </c>
      <c r="H102" s="3"/>
      <c r="I102" s="3"/>
    </row>
    <row r="103" spans="1:9" x14ac:dyDescent="0.3">
      <c r="A103" s="136"/>
      <c r="B103" s="6">
        <v>4</v>
      </c>
      <c r="C103" s="6">
        <v>1</v>
      </c>
      <c r="D103" s="6">
        <v>1</v>
      </c>
      <c r="E103" s="6">
        <v>4</v>
      </c>
      <c r="F103" s="7">
        <v>2</v>
      </c>
      <c r="H103" s="3"/>
      <c r="I103" s="3"/>
    </row>
    <row r="104" spans="1:9" x14ac:dyDescent="0.3">
      <c r="A104" s="136"/>
      <c r="B104" s="6">
        <v>8</v>
      </c>
      <c r="C104" s="6">
        <v>1</v>
      </c>
      <c r="D104" s="6">
        <v>1</v>
      </c>
      <c r="E104" s="6">
        <v>4</v>
      </c>
      <c r="F104" s="7">
        <v>0</v>
      </c>
      <c r="H104" s="3"/>
      <c r="I104" s="3"/>
    </row>
    <row r="105" spans="1:9" x14ac:dyDescent="0.3">
      <c r="A105" s="136"/>
      <c r="B105" s="6">
        <v>6</v>
      </c>
      <c r="C105" s="6">
        <v>1</v>
      </c>
      <c r="D105" s="6">
        <v>3</v>
      </c>
      <c r="E105" s="6">
        <v>4</v>
      </c>
      <c r="F105" s="7">
        <v>0</v>
      </c>
      <c r="H105" s="3"/>
      <c r="I105" s="3"/>
    </row>
    <row r="106" spans="1:9" x14ac:dyDescent="0.3">
      <c r="A106" s="136"/>
      <c r="B106" s="6">
        <v>4</v>
      </c>
      <c r="C106" s="6">
        <v>2</v>
      </c>
      <c r="D106" s="6">
        <v>2</v>
      </c>
      <c r="E106" s="6">
        <v>7</v>
      </c>
      <c r="F106" s="7">
        <v>1</v>
      </c>
      <c r="H106" s="3"/>
      <c r="I106" s="3"/>
    </row>
    <row r="107" spans="1:9" x14ac:dyDescent="0.3">
      <c r="A107" s="136"/>
      <c r="B107" s="6">
        <v>4</v>
      </c>
      <c r="C107" s="6">
        <v>1</v>
      </c>
      <c r="D107" s="6">
        <v>3</v>
      </c>
      <c r="E107" s="6">
        <v>6</v>
      </c>
      <c r="F107" s="7">
        <v>0</v>
      </c>
      <c r="H107" s="3"/>
      <c r="I107" s="3"/>
    </row>
    <row r="108" spans="1:9" x14ac:dyDescent="0.3">
      <c r="A108" s="136"/>
      <c r="B108" s="6">
        <v>9</v>
      </c>
      <c r="C108" s="6">
        <v>2</v>
      </c>
      <c r="D108" s="6">
        <v>3</v>
      </c>
      <c r="E108" s="6">
        <v>6</v>
      </c>
      <c r="F108" s="7">
        <v>0</v>
      </c>
      <c r="H108" s="3"/>
      <c r="I108" s="3"/>
    </row>
    <row r="109" spans="1:9" x14ac:dyDescent="0.3">
      <c r="A109" s="136"/>
      <c r="B109" s="6">
        <v>9</v>
      </c>
      <c r="C109" s="6">
        <v>1</v>
      </c>
      <c r="D109" s="6">
        <v>1</v>
      </c>
      <c r="E109" s="6">
        <v>5</v>
      </c>
      <c r="F109" s="7">
        <v>2</v>
      </c>
      <c r="H109" s="3"/>
      <c r="I109" s="3"/>
    </row>
    <row r="110" spans="1:9" x14ac:dyDescent="0.3">
      <c r="A110" s="136"/>
      <c r="B110" s="6">
        <v>4</v>
      </c>
      <c r="C110" s="6">
        <v>2</v>
      </c>
      <c r="D110" s="6">
        <v>1</v>
      </c>
      <c r="E110" s="6">
        <v>6</v>
      </c>
      <c r="F110" s="7">
        <v>0</v>
      </c>
      <c r="H110" s="3"/>
      <c r="I110" s="3"/>
    </row>
    <row r="111" spans="1:9" x14ac:dyDescent="0.3">
      <c r="A111" s="136"/>
      <c r="B111" s="6">
        <v>4</v>
      </c>
      <c r="C111" s="6">
        <v>2</v>
      </c>
      <c r="D111" s="6">
        <v>3</v>
      </c>
      <c r="E111" s="6">
        <v>4</v>
      </c>
      <c r="F111" s="7">
        <v>1</v>
      </c>
      <c r="H111" s="3"/>
      <c r="I111" s="3"/>
    </row>
    <row r="112" spans="1:9" x14ac:dyDescent="0.3">
      <c r="A112" s="136"/>
      <c r="B112" s="6">
        <v>3</v>
      </c>
      <c r="C112" s="6">
        <v>1</v>
      </c>
      <c r="D112" s="6">
        <v>1</v>
      </c>
      <c r="E112" s="6">
        <v>6</v>
      </c>
      <c r="F112" s="7">
        <v>0</v>
      </c>
      <c r="H112" s="3"/>
      <c r="I112" s="3"/>
    </row>
    <row r="113" spans="1:9" x14ac:dyDescent="0.3">
      <c r="A113" s="136"/>
      <c r="B113" s="6">
        <v>9</v>
      </c>
      <c r="C113" s="6">
        <v>1</v>
      </c>
      <c r="D113" s="6">
        <v>1</v>
      </c>
      <c r="E113" s="6">
        <v>6</v>
      </c>
      <c r="F113" s="7">
        <v>2</v>
      </c>
      <c r="H113" s="3"/>
      <c r="I113" s="3"/>
    </row>
    <row r="114" spans="1:9" x14ac:dyDescent="0.3">
      <c r="A114" s="136">
        <v>12</v>
      </c>
      <c r="B114" s="6">
        <v>3</v>
      </c>
      <c r="C114" s="6">
        <v>2</v>
      </c>
      <c r="D114" s="6">
        <v>1</v>
      </c>
      <c r="E114" s="6">
        <v>5</v>
      </c>
      <c r="F114" s="7">
        <v>1</v>
      </c>
      <c r="H114" s="3"/>
      <c r="I114" s="3"/>
    </row>
    <row r="115" spans="1:9" x14ac:dyDescent="0.3">
      <c r="A115" s="136"/>
      <c r="B115" s="6">
        <v>7</v>
      </c>
      <c r="C115" s="6">
        <v>1</v>
      </c>
      <c r="D115" s="6">
        <v>2</v>
      </c>
      <c r="E115" s="6">
        <v>4</v>
      </c>
      <c r="F115" s="7">
        <v>2</v>
      </c>
      <c r="H115" s="3"/>
      <c r="I115" s="3"/>
    </row>
    <row r="116" spans="1:9" x14ac:dyDescent="0.3">
      <c r="A116" s="136"/>
      <c r="B116" s="6">
        <v>4</v>
      </c>
      <c r="C116" s="6">
        <v>1</v>
      </c>
      <c r="D116" s="6">
        <v>3</v>
      </c>
      <c r="E116" s="6">
        <v>6</v>
      </c>
      <c r="F116" s="7">
        <v>0</v>
      </c>
      <c r="H116" s="3"/>
      <c r="I116" s="3"/>
    </row>
    <row r="117" spans="1:9" x14ac:dyDescent="0.3">
      <c r="A117" s="136"/>
      <c r="B117" s="6">
        <v>6</v>
      </c>
      <c r="C117" s="6">
        <v>1</v>
      </c>
      <c r="D117" s="6">
        <v>2</v>
      </c>
      <c r="E117" s="6">
        <v>7</v>
      </c>
      <c r="F117" s="7">
        <v>1</v>
      </c>
      <c r="H117" s="3"/>
      <c r="I117" s="3"/>
    </row>
    <row r="118" spans="1:9" x14ac:dyDescent="0.3">
      <c r="A118" s="136"/>
      <c r="B118" s="6">
        <v>8</v>
      </c>
      <c r="C118" s="6">
        <v>2</v>
      </c>
      <c r="D118" s="6">
        <v>1</v>
      </c>
      <c r="E118" s="6">
        <v>6</v>
      </c>
      <c r="F118" s="7">
        <v>1</v>
      </c>
      <c r="H118" s="3"/>
      <c r="I118" s="3"/>
    </row>
    <row r="119" spans="1:9" x14ac:dyDescent="0.3">
      <c r="A119" s="136"/>
      <c r="B119" s="6">
        <v>3</v>
      </c>
      <c r="C119" s="6">
        <v>2</v>
      </c>
      <c r="D119" s="6">
        <v>3</v>
      </c>
      <c r="E119" s="6">
        <v>6</v>
      </c>
      <c r="F119" s="7">
        <v>1</v>
      </c>
      <c r="H119" s="3"/>
      <c r="I119" s="3"/>
    </row>
    <row r="120" spans="1:9" x14ac:dyDescent="0.3">
      <c r="A120" s="136"/>
      <c r="B120" s="6">
        <v>2</v>
      </c>
      <c r="C120" s="6">
        <v>2</v>
      </c>
      <c r="D120" s="6">
        <v>1</v>
      </c>
      <c r="E120" s="6">
        <v>7</v>
      </c>
      <c r="F120" s="7">
        <v>0</v>
      </c>
      <c r="H120" s="3"/>
      <c r="I120" s="3"/>
    </row>
    <row r="121" spans="1:9" x14ac:dyDescent="0.3">
      <c r="A121" s="136"/>
      <c r="B121" s="6">
        <v>2</v>
      </c>
      <c r="C121" s="6">
        <v>1</v>
      </c>
      <c r="D121" s="6">
        <v>1</v>
      </c>
      <c r="E121" s="6">
        <v>7</v>
      </c>
      <c r="F121" s="7">
        <v>0</v>
      </c>
      <c r="H121" s="3"/>
      <c r="I121" s="3"/>
    </row>
    <row r="122" spans="1:9" x14ac:dyDescent="0.3">
      <c r="A122" s="136"/>
      <c r="B122" s="6">
        <v>8</v>
      </c>
      <c r="C122" s="6">
        <v>2</v>
      </c>
      <c r="D122" s="6">
        <v>1</v>
      </c>
      <c r="E122" s="6">
        <v>5</v>
      </c>
      <c r="F122" s="7">
        <v>2</v>
      </c>
      <c r="H122" s="3"/>
      <c r="I122" s="3"/>
    </row>
    <row r="123" spans="1:9" x14ac:dyDescent="0.3">
      <c r="A123" s="136"/>
      <c r="B123" s="6">
        <v>7</v>
      </c>
      <c r="C123" s="6">
        <v>1</v>
      </c>
      <c r="D123" s="6">
        <v>3</v>
      </c>
      <c r="E123" s="6">
        <v>6</v>
      </c>
      <c r="F123" s="7">
        <v>1</v>
      </c>
      <c r="H123" s="3"/>
      <c r="I123" s="3"/>
    </row>
    <row r="124" spans="1:9" x14ac:dyDescent="0.3">
      <c r="A124" s="136"/>
      <c r="B124" s="6">
        <v>9</v>
      </c>
      <c r="C124" s="6">
        <v>2</v>
      </c>
      <c r="D124" s="6">
        <v>2</v>
      </c>
      <c r="E124" s="6">
        <v>4</v>
      </c>
      <c r="F124" s="7">
        <v>1</v>
      </c>
      <c r="H124" s="3"/>
      <c r="I124" s="3"/>
    </row>
    <row r="125" spans="1:9" x14ac:dyDescent="0.3">
      <c r="A125" s="136">
        <v>13</v>
      </c>
      <c r="B125" s="6">
        <v>8</v>
      </c>
      <c r="C125" s="6">
        <v>1</v>
      </c>
      <c r="D125" s="6">
        <v>3</v>
      </c>
      <c r="E125" s="6">
        <v>5</v>
      </c>
      <c r="F125" s="7">
        <v>1</v>
      </c>
      <c r="H125" s="3"/>
      <c r="I125" s="3"/>
    </row>
    <row r="126" spans="1:9" x14ac:dyDescent="0.3">
      <c r="A126" s="136"/>
      <c r="B126" s="6">
        <v>2</v>
      </c>
      <c r="C126" s="6">
        <v>2</v>
      </c>
      <c r="D126" s="6">
        <v>1</v>
      </c>
      <c r="E126" s="6">
        <v>6</v>
      </c>
      <c r="F126" s="7">
        <v>2</v>
      </c>
      <c r="H126" s="3"/>
      <c r="I126" s="3"/>
    </row>
    <row r="127" spans="1:9" x14ac:dyDescent="0.3">
      <c r="A127" s="136"/>
      <c r="B127" s="6">
        <v>6</v>
      </c>
      <c r="C127" s="6">
        <v>2</v>
      </c>
      <c r="D127" s="6">
        <v>1</v>
      </c>
      <c r="E127" s="6">
        <v>4</v>
      </c>
      <c r="F127" s="7">
        <v>1</v>
      </c>
      <c r="H127" s="3"/>
      <c r="I127" s="3"/>
    </row>
    <row r="128" spans="1:9" x14ac:dyDescent="0.3">
      <c r="A128" s="136"/>
      <c r="B128" s="6">
        <v>4</v>
      </c>
      <c r="C128" s="6">
        <v>2</v>
      </c>
      <c r="D128" s="6">
        <v>1</v>
      </c>
      <c r="E128" s="6">
        <v>5</v>
      </c>
      <c r="F128" s="7">
        <v>2</v>
      </c>
      <c r="H128" s="3"/>
      <c r="I128" s="3"/>
    </row>
    <row r="129" spans="1:9" x14ac:dyDescent="0.3">
      <c r="A129" s="136"/>
      <c r="B129" s="6">
        <v>7</v>
      </c>
      <c r="C129" s="6">
        <v>1</v>
      </c>
      <c r="D129" s="6">
        <v>1</v>
      </c>
      <c r="E129" s="6">
        <v>7</v>
      </c>
      <c r="F129" s="7">
        <v>2</v>
      </c>
      <c r="H129" s="3"/>
      <c r="I129" s="3"/>
    </row>
    <row r="130" spans="1:9" x14ac:dyDescent="0.3">
      <c r="A130" s="136"/>
      <c r="B130" s="6">
        <v>8</v>
      </c>
      <c r="C130" s="6">
        <v>2</v>
      </c>
      <c r="D130" s="6">
        <v>3</v>
      </c>
      <c r="E130" s="6">
        <v>7</v>
      </c>
      <c r="F130" s="7">
        <v>1</v>
      </c>
      <c r="H130" s="3"/>
      <c r="I130" s="3"/>
    </row>
    <row r="131" spans="1:9" x14ac:dyDescent="0.3">
      <c r="A131" s="136"/>
      <c r="B131" s="6">
        <v>8</v>
      </c>
      <c r="C131" s="6">
        <v>1</v>
      </c>
      <c r="D131" s="6">
        <v>3</v>
      </c>
      <c r="E131" s="6">
        <v>7</v>
      </c>
      <c r="F131" s="7">
        <v>0</v>
      </c>
      <c r="H131" s="3"/>
      <c r="I131" s="3"/>
    </row>
    <row r="132" spans="1:9" x14ac:dyDescent="0.3">
      <c r="A132" s="136"/>
      <c r="B132" s="6">
        <v>7</v>
      </c>
      <c r="C132" s="6">
        <v>1</v>
      </c>
      <c r="D132" s="6">
        <v>1</v>
      </c>
      <c r="E132" s="6">
        <v>6</v>
      </c>
      <c r="F132" s="7">
        <v>1</v>
      </c>
      <c r="H132" s="3"/>
      <c r="I132" s="3"/>
    </row>
    <row r="133" spans="1:9" x14ac:dyDescent="0.3">
      <c r="A133" s="136">
        <v>14</v>
      </c>
      <c r="B133" s="6">
        <v>3</v>
      </c>
      <c r="C133" s="6">
        <v>1</v>
      </c>
      <c r="D133" s="6">
        <v>3</v>
      </c>
      <c r="E133" s="6">
        <v>4</v>
      </c>
      <c r="F133" s="7">
        <v>0</v>
      </c>
      <c r="H133" s="3"/>
      <c r="I133" s="3"/>
    </row>
    <row r="134" spans="1:9" x14ac:dyDescent="0.3">
      <c r="A134" s="136"/>
      <c r="B134" s="6">
        <v>5</v>
      </c>
      <c r="C134" s="6">
        <v>1</v>
      </c>
      <c r="D134" s="6">
        <v>3</v>
      </c>
      <c r="E134" s="6">
        <v>7</v>
      </c>
      <c r="F134" s="7">
        <v>2</v>
      </c>
      <c r="H134" s="3"/>
      <c r="I134" s="3"/>
    </row>
    <row r="135" spans="1:9" x14ac:dyDescent="0.3">
      <c r="A135" s="136"/>
      <c r="B135" s="6">
        <v>4</v>
      </c>
      <c r="C135" s="6">
        <v>2</v>
      </c>
      <c r="D135" s="6">
        <v>3</v>
      </c>
      <c r="E135" s="6">
        <v>5</v>
      </c>
      <c r="F135" s="7">
        <v>0</v>
      </c>
      <c r="H135" s="3"/>
      <c r="I135" s="3"/>
    </row>
    <row r="136" spans="1:9" x14ac:dyDescent="0.3">
      <c r="A136" s="136"/>
      <c r="B136" s="6">
        <v>5</v>
      </c>
      <c r="C136" s="6">
        <v>1</v>
      </c>
      <c r="D136" s="6">
        <v>3</v>
      </c>
      <c r="E136" s="6">
        <v>7</v>
      </c>
      <c r="F136" s="7">
        <v>0</v>
      </c>
      <c r="H136" s="3"/>
      <c r="I136" s="3"/>
    </row>
    <row r="137" spans="1:9" x14ac:dyDescent="0.3">
      <c r="A137" s="136"/>
      <c r="B137" s="6">
        <v>4</v>
      </c>
      <c r="C137" s="6">
        <v>2</v>
      </c>
      <c r="D137" s="6">
        <v>3</v>
      </c>
      <c r="E137" s="6">
        <v>4</v>
      </c>
      <c r="F137" s="7">
        <v>2</v>
      </c>
      <c r="H137" s="3"/>
      <c r="I137" s="3"/>
    </row>
    <row r="138" spans="1:9" x14ac:dyDescent="0.3">
      <c r="A138" s="136"/>
      <c r="B138" s="6">
        <v>5</v>
      </c>
      <c r="C138" s="6">
        <v>1</v>
      </c>
      <c r="D138" s="6">
        <v>3</v>
      </c>
      <c r="E138" s="6">
        <v>4</v>
      </c>
      <c r="F138" s="7">
        <v>1</v>
      </c>
      <c r="H138" s="3"/>
      <c r="I138" s="3"/>
    </row>
    <row r="139" spans="1:9" x14ac:dyDescent="0.3">
      <c r="A139" s="136">
        <v>15</v>
      </c>
      <c r="B139" s="6">
        <v>4</v>
      </c>
      <c r="C139" s="6">
        <v>1</v>
      </c>
      <c r="D139" s="6">
        <v>2</v>
      </c>
      <c r="E139" s="6">
        <v>6</v>
      </c>
      <c r="F139" s="7">
        <v>2</v>
      </c>
      <c r="H139" s="3"/>
      <c r="I139" s="3"/>
    </row>
    <row r="140" spans="1:9" x14ac:dyDescent="0.3">
      <c r="A140" s="136"/>
      <c r="B140" s="6">
        <v>8</v>
      </c>
      <c r="C140" s="6">
        <v>2</v>
      </c>
      <c r="D140" s="6">
        <v>3</v>
      </c>
      <c r="E140" s="6">
        <v>6</v>
      </c>
      <c r="F140" s="7">
        <v>0</v>
      </c>
      <c r="H140" s="3"/>
      <c r="I140" s="3"/>
    </row>
    <row r="141" spans="1:9" x14ac:dyDescent="0.3">
      <c r="A141" s="136"/>
      <c r="B141" s="6">
        <v>9</v>
      </c>
      <c r="C141" s="6">
        <v>2</v>
      </c>
      <c r="D141" s="6">
        <v>2</v>
      </c>
      <c r="E141" s="6">
        <v>5</v>
      </c>
      <c r="F141" s="7">
        <v>0</v>
      </c>
      <c r="H141" s="3"/>
      <c r="I141" s="3"/>
    </row>
    <row r="142" spans="1:9" x14ac:dyDescent="0.3">
      <c r="A142" s="136"/>
      <c r="B142" s="6">
        <v>5</v>
      </c>
      <c r="C142" s="6">
        <v>1</v>
      </c>
      <c r="D142" s="6">
        <v>1</v>
      </c>
      <c r="E142" s="6">
        <v>4</v>
      </c>
      <c r="F142" s="7">
        <v>2</v>
      </c>
      <c r="H142" s="3"/>
      <c r="I142" s="3"/>
    </row>
    <row r="143" spans="1:9" x14ac:dyDescent="0.3">
      <c r="A143" s="136"/>
      <c r="B143" s="6">
        <v>7</v>
      </c>
      <c r="C143" s="6">
        <v>1</v>
      </c>
      <c r="D143" s="6">
        <v>2</v>
      </c>
      <c r="E143" s="6">
        <v>6</v>
      </c>
      <c r="F143" s="7">
        <v>1</v>
      </c>
      <c r="H143" s="3"/>
      <c r="I143" s="3"/>
    </row>
    <row r="144" spans="1:9" x14ac:dyDescent="0.3">
      <c r="A144" s="136"/>
      <c r="B144" s="6">
        <v>8</v>
      </c>
      <c r="C144" s="6">
        <v>1</v>
      </c>
      <c r="D144" s="6">
        <v>3</v>
      </c>
      <c r="E144" s="6">
        <v>7</v>
      </c>
      <c r="F144" s="7">
        <v>2</v>
      </c>
      <c r="H144" s="3"/>
      <c r="I144" s="3"/>
    </row>
    <row r="145" spans="1:11" x14ac:dyDescent="0.3">
      <c r="A145" s="136"/>
      <c r="B145" s="6">
        <v>5</v>
      </c>
      <c r="C145" s="6">
        <v>1</v>
      </c>
      <c r="D145" s="6">
        <v>2</v>
      </c>
      <c r="E145" s="6">
        <v>4</v>
      </c>
      <c r="F145" s="7">
        <v>0</v>
      </c>
      <c r="H145" s="3"/>
      <c r="I145" s="3"/>
    </row>
    <row r="146" spans="1:11" x14ac:dyDescent="0.3">
      <c r="A146" s="136">
        <v>16</v>
      </c>
      <c r="B146" s="6">
        <v>6</v>
      </c>
      <c r="C146" s="6">
        <v>1</v>
      </c>
      <c r="D146" s="6">
        <v>2</v>
      </c>
      <c r="E146" s="6">
        <v>5</v>
      </c>
      <c r="F146" s="7">
        <v>1</v>
      </c>
      <c r="H146" s="3"/>
      <c r="I146" s="3"/>
    </row>
    <row r="147" spans="1:11" x14ac:dyDescent="0.3">
      <c r="A147" s="136"/>
      <c r="B147" s="6">
        <v>9</v>
      </c>
      <c r="C147" s="6">
        <v>2</v>
      </c>
      <c r="D147" s="6">
        <v>2</v>
      </c>
      <c r="E147" s="6">
        <v>4</v>
      </c>
      <c r="F147" s="7">
        <v>1</v>
      </c>
      <c r="H147" s="3"/>
      <c r="I147" s="3"/>
    </row>
    <row r="148" spans="1:11" x14ac:dyDescent="0.3">
      <c r="A148" s="136"/>
      <c r="B148" s="6">
        <v>8</v>
      </c>
      <c r="C148" s="6">
        <v>1</v>
      </c>
      <c r="D148" s="6">
        <v>2</v>
      </c>
      <c r="E148" s="6">
        <v>4</v>
      </c>
      <c r="F148" s="7">
        <v>1</v>
      </c>
      <c r="H148" s="3"/>
      <c r="I148" s="3"/>
    </row>
    <row r="149" spans="1:11" x14ac:dyDescent="0.3">
      <c r="A149" s="136"/>
      <c r="B149" s="6">
        <v>6</v>
      </c>
      <c r="C149" s="6">
        <v>1</v>
      </c>
      <c r="D149" s="6">
        <v>2</v>
      </c>
      <c r="E149" s="6">
        <v>6</v>
      </c>
      <c r="F149" s="7">
        <v>2</v>
      </c>
      <c r="H149" s="3"/>
      <c r="I149" s="3"/>
    </row>
    <row r="150" spans="1:11" x14ac:dyDescent="0.3">
      <c r="A150" s="136"/>
      <c r="B150" s="6">
        <v>9</v>
      </c>
      <c r="C150" s="6">
        <v>2</v>
      </c>
      <c r="D150" s="6">
        <v>2</v>
      </c>
      <c r="E150" s="6">
        <v>4</v>
      </c>
      <c r="F150" s="7">
        <v>0</v>
      </c>
      <c r="H150" s="3"/>
      <c r="I150" s="3"/>
    </row>
    <row r="151" spans="1:11" x14ac:dyDescent="0.3">
      <c r="A151" s="136">
        <v>17</v>
      </c>
      <c r="B151" s="6">
        <v>9</v>
      </c>
      <c r="C151" s="6">
        <v>2</v>
      </c>
      <c r="D151" s="6">
        <v>3</v>
      </c>
      <c r="E151" s="6">
        <v>4</v>
      </c>
      <c r="F151" s="7">
        <v>0</v>
      </c>
      <c r="H151" s="3"/>
      <c r="I151" s="3"/>
    </row>
    <row r="152" spans="1:11" x14ac:dyDescent="0.3">
      <c r="A152" s="136"/>
      <c r="B152" s="6">
        <v>9</v>
      </c>
      <c r="C152" s="6">
        <v>2</v>
      </c>
      <c r="D152" s="6">
        <v>2</v>
      </c>
      <c r="E152" s="6">
        <v>5</v>
      </c>
      <c r="F152" s="7">
        <v>2</v>
      </c>
      <c r="H152" s="3"/>
      <c r="I152" s="3"/>
    </row>
    <row r="153" spans="1:11" x14ac:dyDescent="0.3">
      <c r="A153" s="136"/>
      <c r="B153" s="6">
        <v>2</v>
      </c>
      <c r="C153" s="6">
        <v>2</v>
      </c>
      <c r="D153" s="6">
        <v>1</v>
      </c>
      <c r="E153" s="6">
        <v>5</v>
      </c>
      <c r="F153" s="7">
        <v>2</v>
      </c>
      <c r="H153" s="3"/>
      <c r="I153" s="3"/>
    </row>
    <row r="154" spans="1:11" x14ac:dyDescent="0.3">
      <c r="A154" s="136"/>
      <c r="B154" s="6">
        <v>8</v>
      </c>
      <c r="C154" s="6">
        <v>2</v>
      </c>
      <c r="D154" s="6">
        <v>3</v>
      </c>
      <c r="E154" s="6">
        <v>7</v>
      </c>
      <c r="F154" s="7">
        <v>1</v>
      </c>
      <c r="H154" s="3"/>
      <c r="I154" s="3"/>
    </row>
    <row r="155" spans="1:11" x14ac:dyDescent="0.3">
      <c r="A155" s="136"/>
      <c r="B155" s="6">
        <v>6</v>
      </c>
      <c r="C155" s="6">
        <v>1</v>
      </c>
      <c r="D155" s="6">
        <v>1</v>
      </c>
      <c r="E155" s="6">
        <v>5</v>
      </c>
      <c r="F155" s="7">
        <v>0</v>
      </c>
      <c r="H155" s="3"/>
      <c r="I155" s="3"/>
    </row>
    <row r="156" spans="1:11" x14ac:dyDescent="0.3">
      <c r="A156" s="136"/>
      <c r="B156" s="6">
        <v>2</v>
      </c>
      <c r="C156" s="6">
        <v>2</v>
      </c>
      <c r="D156" s="6">
        <v>3</v>
      </c>
      <c r="E156" s="6">
        <v>6</v>
      </c>
      <c r="F156" s="7">
        <v>0</v>
      </c>
      <c r="H156" s="3"/>
      <c r="I156" s="3"/>
    </row>
    <row r="157" spans="1:11" x14ac:dyDescent="0.3">
      <c r="A157" s="136"/>
      <c r="B157" s="6">
        <v>3</v>
      </c>
      <c r="C157" s="6">
        <v>1</v>
      </c>
      <c r="D157" s="6">
        <v>2</v>
      </c>
      <c r="E157" s="6">
        <v>5</v>
      </c>
      <c r="F157" s="7">
        <v>1</v>
      </c>
      <c r="H157" s="3"/>
      <c r="I157" s="3"/>
    </row>
    <row r="158" spans="1:11" ht="15" thickBot="1" x14ac:dyDescent="0.35">
      <c r="A158" s="137"/>
      <c r="B158" s="57">
        <v>2</v>
      </c>
      <c r="C158" s="57">
        <v>2</v>
      </c>
      <c r="D158" s="57">
        <v>1</v>
      </c>
      <c r="E158" s="57">
        <v>5</v>
      </c>
      <c r="F158" s="58">
        <v>0</v>
      </c>
      <c r="H158" s="3"/>
      <c r="I158" s="3"/>
    </row>
    <row r="159" spans="1:1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</sheetData>
  <mergeCells count="25">
    <mergeCell ref="A15:A28"/>
    <mergeCell ref="A1:F2"/>
    <mergeCell ref="I4:Q4"/>
    <mergeCell ref="O6:P6"/>
    <mergeCell ref="O7:P7"/>
    <mergeCell ref="O8:P8"/>
    <mergeCell ref="O9:P9"/>
    <mergeCell ref="O10:P10"/>
    <mergeCell ref="N12:P12"/>
    <mergeCell ref="A4:A14"/>
    <mergeCell ref="A64:A76"/>
    <mergeCell ref="A77:A84"/>
    <mergeCell ref="A85:A93"/>
    <mergeCell ref="A94:A101"/>
    <mergeCell ref="A29:A37"/>
    <mergeCell ref="A38:A47"/>
    <mergeCell ref="A48:A57"/>
    <mergeCell ref="A58:A63"/>
    <mergeCell ref="A151:A158"/>
    <mergeCell ref="A102:A113"/>
    <mergeCell ref="A114:A124"/>
    <mergeCell ref="A125:A132"/>
    <mergeCell ref="A133:A138"/>
    <mergeCell ref="A139:A145"/>
    <mergeCell ref="A146:A1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F298-113A-44EF-BBA1-75F24E486E28}">
  <dimension ref="A1:N508"/>
  <sheetViews>
    <sheetView topLeftCell="A3" workbookViewId="0">
      <selection activeCell="J22" sqref="J22"/>
    </sheetView>
  </sheetViews>
  <sheetFormatPr defaultRowHeight="14.4" x14ac:dyDescent="0.3"/>
  <cols>
    <col min="2" max="2" width="11.77734375" customWidth="1"/>
    <col min="3" max="3" width="15.21875" customWidth="1"/>
    <col min="4" max="4" width="11.88671875" customWidth="1"/>
    <col min="6" max="6" width="21.6640625" customWidth="1"/>
    <col min="7" max="7" width="11.109375" customWidth="1"/>
    <col min="8" max="8" width="13.44140625" bestFit="1" customWidth="1"/>
    <col min="9" max="9" width="12.6640625" bestFit="1" customWidth="1"/>
    <col min="10" max="10" width="12" bestFit="1" customWidth="1"/>
    <col min="11" max="11" width="12.6640625" bestFit="1" customWidth="1"/>
    <col min="12" max="12" width="12" bestFit="1" customWidth="1"/>
    <col min="13" max="13" width="12.6640625" bestFit="1" customWidth="1"/>
    <col min="14" max="14" width="12.109375" bestFit="1" customWidth="1"/>
  </cols>
  <sheetData>
    <row r="1" spans="1:14" ht="34.200000000000003" customHeight="1" x14ac:dyDescent="0.3">
      <c r="A1" s="170" t="s">
        <v>10</v>
      </c>
      <c r="B1" s="171"/>
      <c r="C1" s="171"/>
      <c r="D1" s="172"/>
      <c r="E1" s="33"/>
      <c r="F1" s="33"/>
      <c r="G1" s="33"/>
    </row>
    <row r="2" spans="1:14" ht="14.4" customHeight="1" x14ac:dyDescent="0.3">
      <c r="A2" s="169" t="s">
        <v>5</v>
      </c>
      <c r="B2" s="165" t="s">
        <v>7</v>
      </c>
      <c r="C2" s="165" t="s">
        <v>8</v>
      </c>
      <c r="D2" s="166" t="s">
        <v>9</v>
      </c>
      <c r="E2" s="15"/>
    </row>
    <row r="3" spans="1:14" ht="40.799999999999997" customHeight="1" x14ac:dyDescent="0.3">
      <c r="A3" s="169"/>
      <c r="B3" s="165"/>
      <c r="C3" s="165"/>
      <c r="D3" s="166"/>
      <c r="E3" s="15"/>
      <c r="I3" s="14"/>
      <c r="J3" s="14"/>
      <c r="K3" s="14"/>
    </row>
    <row r="4" spans="1:14" ht="19.2" customHeight="1" thickBot="1" x14ac:dyDescent="0.35">
      <c r="A4" s="136">
        <v>1</v>
      </c>
      <c r="B4" s="36">
        <v>3</v>
      </c>
      <c r="C4" s="36">
        <v>3</v>
      </c>
      <c r="D4" s="53">
        <v>37</v>
      </c>
      <c r="E4" s="2"/>
      <c r="F4" s="164"/>
      <c r="G4" s="164"/>
    </row>
    <row r="5" spans="1:14" ht="21" customHeight="1" x14ac:dyDescent="0.3">
      <c r="A5" s="136"/>
      <c r="B5" s="36">
        <v>3</v>
      </c>
      <c r="C5" s="36">
        <v>2</v>
      </c>
      <c r="D5" s="53">
        <v>46</v>
      </c>
      <c r="E5" s="2"/>
      <c r="F5" s="145" t="s">
        <v>11</v>
      </c>
      <c r="G5" s="146"/>
      <c r="H5" s="146"/>
      <c r="I5" s="146"/>
      <c r="J5" s="146"/>
      <c r="K5" s="146"/>
      <c r="L5" s="146"/>
      <c r="M5" s="146"/>
      <c r="N5" s="147"/>
    </row>
    <row r="6" spans="1:14" ht="15" thickBot="1" x14ac:dyDescent="0.35">
      <c r="A6" s="136"/>
      <c r="B6" s="36">
        <v>4</v>
      </c>
      <c r="C6" s="36">
        <v>3</v>
      </c>
      <c r="D6" s="53">
        <v>48</v>
      </c>
      <c r="E6" s="2"/>
      <c r="F6" s="5"/>
      <c r="G6" s="10"/>
      <c r="H6" s="10"/>
      <c r="I6" s="10"/>
      <c r="J6" s="10"/>
      <c r="K6" s="10"/>
      <c r="L6" s="10"/>
      <c r="M6" s="10"/>
      <c r="N6" s="24"/>
    </row>
    <row r="7" spans="1:14" x14ac:dyDescent="0.3">
      <c r="A7" s="136"/>
      <c r="B7" s="36">
        <v>6</v>
      </c>
      <c r="C7" s="36">
        <v>3</v>
      </c>
      <c r="D7" s="53">
        <v>40</v>
      </c>
      <c r="E7" s="2"/>
      <c r="F7" s="25" t="s">
        <v>12</v>
      </c>
      <c r="G7" s="49"/>
      <c r="H7" s="10"/>
      <c r="I7" s="10"/>
      <c r="J7" s="10"/>
      <c r="K7" s="41" t="s">
        <v>45</v>
      </c>
      <c r="L7" s="167" t="s">
        <v>7</v>
      </c>
      <c r="M7" s="168"/>
      <c r="N7" s="24"/>
    </row>
    <row r="8" spans="1:14" x14ac:dyDescent="0.3">
      <c r="A8" s="136"/>
      <c r="B8" s="36">
        <v>5</v>
      </c>
      <c r="C8" s="36">
        <v>1</v>
      </c>
      <c r="D8" s="53">
        <v>57</v>
      </c>
      <c r="E8" s="2"/>
      <c r="F8" s="26" t="s">
        <v>13</v>
      </c>
      <c r="G8" s="31">
        <v>0.17439937398430333</v>
      </c>
      <c r="H8" s="10"/>
      <c r="I8" s="10"/>
      <c r="J8" s="10"/>
      <c r="K8" s="44" t="s">
        <v>46</v>
      </c>
      <c r="L8" s="157" t="s">
        <v>8</v>
      </c>
      <c r="M8" s="158" t="s">
        <v>8</v>
      </c>
      <c r="N8" s="24"/>
    </row>
    <row r="9" spans="1:14" ht="15" thickBot="1" x14ac:dyDescent="0.35">
      <c r="A9" s="136"/>
      <c r="B9" s="36">
        <v>2</v>
      </c>
      <c r="C9" s="36">
        <v>4</v>
      </c>
      <c r="D9" s="53">
        <v>56</v>
      </c>
      <c r="E9" s="2"/>
      <c r="F9" s="26" t="s">
        <v>14</v>
      </c>
      <c r="G9" s="31">
        <v>3.0415141646116892E-2</v>
      </c>
      <c r="H9" s="10"/>
      <c r="I9" s="10"/>
      <c r="J9" s="10"/>
      <c r="K9" s="45" t="s">
        <v>47</v>
      </c>
      <c r="L9" s="159" t="s">
        <v>9</v>
      </c>
      <c r="M9" s="160" t="s">
        <v>9</v>
      </c>
      <c r="N9" s="24"/>
    </row>
    <row r="10" spans="1:14" ht="15" thickBot="1" x14ac:dyDescent="0.35">
      <c r="A10" s="136"/>
      <c r="B10" s="36">
        <v>5</v>
      </c>
      <c r="C10" s="36">
        <v>2</v>
      </c>
      <c r="D10" s="53">
        <v>47</v>
      </c>
      <c r="E10" s="2"/>
      <c r="F10" s="26" t="s">
        <v>15</v>
      </c>
      <c r="G10" s="31">
        <v>-3.6053796996333904E-3</v>
      </c>
      <c r="H10" s="10"/>
      <c r="I10" s="10"/>
      <c r="J10" s="10"/>
      <c r="K10" s="10"/>
      <c r="L10" s="10"/>
      <c r="M10" s="10"/>
      <c r="N10" s="24"/>
    </row>
    <row r="11" spans="1:14" x14ac:dyDescent="0.3">
      <c r="A11" s="136"/>
      <c r="B11" s="36">
        <v>4</v>
      </c>
      <c r="C11" s="36">
        <v>2</v>
      </c>
      <c r="D11" s="53">
        <v>42</v>
      </c>
      <c r="E11" s="2"/>
      <c r="F11" s="26" t="s">
        <v>16</v>
      </c>
      <c r="G11" s="31">
        <v>1.2967128701118487</v>
      </c>
      <c r="H11" s="10"/>
      <c r="I11" s="10"/>
      <c r="J11" s="10"/>
      <c r="K11" s="145" t="s">
        <v>53</v>
      </c>
      <c r="L11" s="146"/>
      <c r="M11" s="147"/>
      <c r="N11" s="24"/>
    </row>
    <row r="12" spans="1:14" ht="15" thickBot="1" x14ac:dyDescent="0.35">
      <c r="A12" s="136"/>
      <c r="B12" s="36">
        <v>3</v>
      </c>
      <c r="C12" s="36">
        <v>3</v>
      </c>
      <c r="D12" s="53">
        <v>36</v>
      </c>
      <c r="E12" s="2"/>
      <c r="F12" s="27" t="s">
        <v>17</v>
      </c>
      <c r="G12" s="35">
        <v>60</v>
      </c>
      <c r="H12" s="10"/>
      <c r="I12" s="10"/>
      <c r="J12" s="10"/>
      <c r="K12" s="161"/>
      <c r="L12" s="162"/>
      <c r="M12" s="163"/>
      <c r="N12" s="24"/>
    </row>
    <row r="13" spans="1:14" x14ac:dyDescent="0.3">
      <c r="A13" s="136"/>
      <c r="B13" s="36">
        <v>6</v>
      </c>
      <c r="C13" s="36">
        <v>3</v>
      </c>
      <c r="D13" s="53">
        <v>34</v>
      </c>
      <c r="E13" s="2"/>
      <c r="F13" s="5"/>
      <c r="G13" s="10"/>
      <c r="H13" s="10"/>
      <c r="I13" s="10"/>
      <c r="J13" s="10"/>
      <c r="K13" s="10"/>
      <c r="L13" s="10"/>
      <c r="M13" s="10"/>
      <c r="N13" s="24"/>
    </row>
    <row r="14" spans="1:14" ht="15" thickBot="1" x14ac:dyDescent="0.35">
      <c r="A14" s="136">
        <v>2</v>
      </c>
      <c r="B14" s="36">
        <v>3</v>
      </c>
      <c r="C14" s="36">
        <v>4</v>
      </c>
      <c r="D14" s="53">
        <v>51</v>
      </c>
      <c r="E14" s="2"/>
      <c r="F14" s="5" t="s">
        <v>18</v>
      </c>
      <c r="G14" s="10"/>
      <c r="H14" s="10"/>
      <c r="I14" s="10"/>
      <c r="J14" s="10"/>
      <c r="K14" s="10"/>
      <c r="L14" s="10"/>
      <c r="M14" s="10"/>
      <c r="N14" s="24"/>
    </row>
    <row r="15" spans="1:14" x14ac:dyDescent="0.3">
      <c r="A15" s="136"/>
      <c r="B15" s="36">
        <v>5</v>
      </c>
      <c r="C15" s="36">
        <v>2</v>
      </c>
      <c r="D15" s="53">
        <v>45</v>
      </c>
      <c r="E15" s="2"/>
      <c r="F15" s="34"/>
      <c r="G15" s="13" t="s">
        <v>23</v>
      </c>
      <c r="H15" s="13" t="s">
        <v>24</v>
      </c>
      <c r="I15" s="13" t="s">
        <v>25</v>
      </c>
      <c r="J15" s="13" t="s">
        <v>26</v>
      </c>
      <c r="K15" s="51" t="s">
        <v>27</v>
      </c>
      <c r="L15" s="10"/>
      <c r="M15" s="10"/>
      <c r="N15" s="24"/>
    </row>
    <row r="16" spans="1:14" x14ac:dyDescent="0.3">
      <c r="A16" s="136"/>
      <c r="B16" s="36">
        <v>4</v>
      </c>
      <c r="C16" s="36">
        <v>4</v>
      </c>
      <c r="D16" s="53">
        <v>54</v>
      </c>
      <c r="E16" s="2"/>
      <c r="F16" s="26" t="s">
        <v>19</v>
      </c>
      <c r="G16" s="20">
        <v>2</v>
      </c>
      <c r="H16" s="21">
        <v>3.0065367517186559</v>
      </c>
      <c r="I16" s="21">
        <v>1.5032683758593279</v>
      </c>
      <c r="J16" s="21">
        <v>0.89402338479790044</v>
      </c>
      <c r="K16" s="31">
        <v>0.41466368498119865</v>
      </c>
      <c r="L16" s="10"/>
      <c r="M16" s="10"/>
      <c r="N16" s="24"/>
    </row>
    <row r="17" spans="1:14" x14ac:dyDescent="0.3">
      <c r="A17" s="136"/>
      <c r="B17" s="36">
        <v>4</v>
      </c>
      <c r="C17" s="36">
        <v>3</v>
      </c>
      <c r="D17" s="53">
        <v>25</v>
      </c>
      <c r="E17" s="2"/>
      <c r="F17" s="26" t="s">
        <v>20</v>
      </c>
      <c r="G17" s="20">
        <v>57</v>
      </c>
      <c r="H17" s="21">
        <v>95.843463248281381</v>
      </c>
      <c r="I17" s="21">
        <v>1.6814642675137084</v>
      </c>
      <c r="J17" s="21"/>
      <c r="K17" s="31"/>
      <c r="L17" s="10"/>
      <c r="M17" s="10"/>
      <c r="N17" s="24"/>
    </row>
    <row r="18" spans="1:14" ht="15" thickBot="1" x14ac:dyDescent="0.35">
      <c r="A18" s="136"/>
      <c r="B18" s="36">
        <v>6</v>
      </c>
      <c r="C18" s="36">
        <v>2</v>
      </c>
      <c r="D18" s="53">
        <v>31</v>
      </c>
      <c r="E18" s="2"/>
      <c r="F18" s="27" t="s">
        <v>21</v>
      </c>
      <c r="G18" s="22">
        <v>59</v>
      </c>
      <c r="H18" s="22">
        <v>98.850000000000037</v>
      </c>
      <c r="I18" s="22"/>
      <c r="J18" s="22"/>
      <c r="K18" s="35"/>
      <c r="L18" s="10"/>
      <c r="M18" s="10"/>
      <c r="N18" s="24"/>
    </row>
    <row r="19" spans="1:14" ht="15" thickBot="1" x14ac:dyDescent="0.35">
      <c r="A19" s="136"/>
      <c r="B19" s="36">
        <v>2</v>
      </c>
      <c r="C19" s="36">
        <v>1</v>
      </c>
      <c r="D19" s="53">
        <v>51</v>
      </c>
      <c r="E19" s="2"/>
      <c r="F19" s="5"/>
      <c r="G19" s="10"/>
      <c r="H19" s="10"/>
      <c r="I19" s="10"/>
      <c r="J19" s="10"/>
      <c r="K19" s="10"/>
      <c r="L19" s="10"/>
      <c r="M19" s="10"/>
      <c r="N19" s="24"/>
    </row>
    <row r="20" spans="1:14" ht="21.6" customHeight="1" x14ac:dyDescent="0.3">
      <c r="A20" s="136"/>
      <c r="B20" s="36">
        <v>4</v>
      </c>
      <c r="C20" s="36">
        <v>4</v>
      </c>
      <c r="D20" s="53">
        <v>35</v>
      </c>
      <c r="E20" s="2"/>
      <c r="F20" s="29"/>
      <c r="G20" s="18" t="s">
        <v>28</v>
      </c>
      <c r="H20" s="18" t="s">
        <v>16</v>
      </c>
      <c r="I20" s="18" t="s">
        <v>29</v>
      </c>
      <c r="J20" s="18" t="s">
        <v>30</v>
      </c>
      <c r="K20" s="18" t="s">
        <v>31</v>
      </c>
      <c r="L20" s="18" t="s">
        <v>32</v>
      </c>
      <c r="M20" s="18" t="s">
        <v>33</v>
      </c>
      <c r="N20" s="30" t="s">
        <v>34</v>
      </c>
    </row>
    <row r="21" spans="1:14" x14ac:dyDescent="0.3">
      <c r="A21" s="136"/>
      <c r="B21" s="36">
        <v>6</v>
      </c>
      <c r="C21" s="36">
        <v>3</v>
      </c>
      <c r="D21" s="53">
        <v>38</v>
      </c>
      <c r="E21" s="2"/>
      <c r="F21" s="26" t="s">
        <v>22</v>
      </c>
      <c r="G21" s="21">
        <v>4.4536285264897364</v>
      </c>
      <c r="H21" s="21">
        <v>0.86447051360280769</v>
      </c>
      <c r="I21" s="21">
        <v>5.1518570690498002</v>
      </c>
      <c r="J21" s="21">
        <v>3.3471116789379521E-6</v>
      </c>
      <c r="K21" s="21">
        <v>2.7225561824245581</v>
      </c>
      <c r="L21" s="21">
        <v>6.1847008705549147</v>
      </c>
      <c r="M21" s="21">
        <v>2.7225561824245581</v>
      </c>
      <c r="N21" s="31">
        <v>6.1847008705549147</v>
      </c>
    </row>
    <row r="22" spans="1:14" x14ac:dyDescent="0.3">
      <c r="A22" s="136"/>
      <c r="B22" s="36">
        <v>4</v>
      </c>
      <c r="C22" s="36">
        <v>1</v>
      </c>
      <c r="D22" s="53">
        <v>28</v>
      </c>
      <c r="E22" s="2"/>
      <c r="F22" s="26" t="s">
        <v>8</v>
      </c>
      <c r="G22" s="21">
        <v>0.13159256973341033</v>
      </c>
      <c r="H22" s="21">
        <v>0.1637282709436155</v>
      </c>
      <c r="I22" s="21">
        <v>0.80372539803298837</v>
      </c>
      <c r="J22" s="21">
        <v>0.42489477884915172</v>
      </c>
      <c r="K22" s="21">
        <v>-0.19626763754061904</v>
      </c>
      <c r="L22" s="21">
        <v>0.45945277700743969</v>
      </c>
      <c r="M22" s="21">
        <v>-0.19626763754061904</v>
      </c>
      <c r="N22" s="31">
        <v>0.45945277700743969</v>
      </c>
    </row>
    <row r="23" spans="1:14" ht="15" thickBot="1" x14ac:dyDescent="0.35">
      <c r="A23" s="136"/>
      <c r="B23" s="36">
        <v>5</v>
      </c>
      <c r="C23" s="36">
        <v>3</v>
      </c>
      <c r="D23" s="53">
        <v>43</v>
      </c>
      <c r="E23" s="2"/>
      <c r="F23" s="27" t="s">
        <v>9</v>
      </c>
      <c r="G23" s="23">
        <v>-1.9783042131579769E-2</v>
      </c>
      <c r="H23" s="23">
        <v>1.7392277123475349E-2</v>
      </c>
      <c r="I23" s="23">
        <v>-1.1374612991232451</v>
      </c>
      <c r="J23" s="23">
        <v>0.2601044373483718</v>
      </c>
      <c r="K23" s="23">
        <v>-5.4610476329756297E-2</v>
      </c>
      <c r="L23" s="23">
        <v>1.504439206659676E-2</v>
      </c>
      <c r="M23" s="23">
        <v>-5.4610476329756297E-2</v>
      </c>
      <c r="N23" s="32">
        <v>1.504439206659676E-2</v>
      </c>
    </row>
    <row r="24" spans="1:14" x14ac:dyDescent="0.3">
      <c r="A24" s="136"/>
      <c r="B24" s="36">
        <v>2</v>
      </c>
      <c r="C24" s="36">
        <v>4</v>
      </c>
      <c r="D24" s="53">
        <v>47</v>
      </c>
      <c r="E24" s="2"/>
      <c r="F24" s="164"/>
      <c r="G24" s="164"/>
    </row>
    <row r="25" spans="1:14" x14ac:dyDescent="0.3">
      <c r="A25" s="136"/>
      <c r="B25" s="36">
        <v>4</v>
      </c>
      <c r="C25" s="36">
        <v>4</v>
      </c>
      <c r="D25" s="53">
        <v>46</v>
      </c>
      <c r="E25" s="2"/>
      <c r="F25" s="164"/>
      <c r="G25" s="164"/>
    </row>
    <row r="26" spans="1:14" x14ac:dyDescent="0.3">
      <c r="A26" s="136"/>
      <c r="B26" s="36">
        <v>5</v>
      </c>
      <c r="C26" s="36">
        <v>1</v>
      </c>
      <c r="D26" s="53">
        <v>45</v>
      </c>
      <c r="E26" s="2"/>
      <c r="F26" s="164"/>
      <c r="G26" s="164"/>
    </row>
    <row r="27" spans="1:14" x14ac:dyDescent="0.3">
      <c r="A27" s="136"/>
      <c r="B27" s="36">
        <v>4</v>
      </c>
      <c r="C27" s="36">
        <v>3</v>
      </c>
      <c r="D27" s="53">
        <v>35</v>
      </c>
      <c r="E27" s="2"/>
      <c r="F27" s="164"/>
      <c r="G27" s="164"/>
    </row>
    <row r="28" spans="1:14" x14ac:dyDescent="0.3">
      <c r="A28" s="136">
        <v>3</v>
      </c>
      <c r="B28" s="36">
        <v>5</v>
      </c>
      <c r="C28" s="36">
        <v>2</v>
      </c>
      <c r="D28" s="53">
        <v>53</v>
      </c>
      <c r="E28" s="2"/>
      <c r="F28" s="164"/>
      <c r="G28" s="164"/>
    </row>
    <row r="29" spans="1:14" x14ac:dyDescent="0.3">
      <c r="A29" s="136"/>
      <c r="B29" s="36">
        <v>4</v>
      </c>
      <c r="C29" s="36">
        <v>1</v>
      </c>
      <c r="D29" s="53">
        <v>28</v>
      </c>
      <c r="E29" s="2"/>
      <c r="F29" s="164"/>
      <c r="G29" s="164"/>
    </row>
    <row r="30" spans="1:14" x14ac:dyDescent="0.3">
      <c r="A30" s="136"/>
      <c r="B30" s="36">
        <v>4</v>
      </c>
      <c r="C30" s="36">
        <v>4</v>
      </c>
      <c r="D30" s="53">
        <v>56</v>
      </c>
      <c r="E30" s="2"/>
      <c r="F30" s="164"/>
      <c r="G30" s="164"/>
    </row>
    <row r="31" spans="1:14" x14ac:dyDescent="0.3">
      <c r="A31" s="136"/>
      <c r="B31" s="36">
        <v>4</v>
      </c>
      <c r="C31" s="36">
        <v>3</v>
      </c>
      <c r="D31" s="53">
        <v>59</v>
      </c>
      <c r="E31" s="2"/>
      <c r="F31" s="164"/>
      <c r="G31" s="164"/>
    </row>
    <row r="32" spans="1:14" x14ac:dyDescent="0.3">
      <c r="A32" s="136"/>
      <c r="B32" s="36">
        <v>4</v>
      </c>
      <c r="C32" s="36">
        <v>4</v>
      </c>
      <c r="D32" s="53">
        <v>46</v>
      </c>
      <c r="E32" s="2"/>
      <c r="F32" s="164"/>
      <c r="G32" s="164"/>
    </row>
    <row r="33" spans="1:7" x14ac:dyDescent="0.3">
      <c r="A33" s="136"/>
      <c r="B33" s="36">
        <v>3</v>
      </c>
      <c r="C33" s="36">
        <v>2</v>
      </c>
      <c r="D33" s="53">
        <v>34</v>
      </c>
      <c r="E33" s="2"/>
      <c r="F33" s="164"/>
      <c r="G33" s="164"/>
    </row>
    <row r="34" spans="1:7" x14ac:dyDescent="0.3">
      <c r="A34" s="136"/>
      <c r="B34" s="36">
        <v>3</v>
      </c>
      <c r="C34" s="36">
        <v>4</v>
      </c>
      <c r="D34" s="53">
        <v>42</v>
      </c>
      <c r="E34" s="2"/>
      <c r="F34" s="164"/>
      <c r="G34" s="164"/>
    </row>
    <row r="35" spans="1:7" x14ac:dyDescent="0.3">
      <c r="A35" s="136">
        <v>4</v>
      </c>
      <c r="B35" s="36">
        <v>3</v>
      </c>
      <c r="C35" s="36">
        <v>2</v>
      </c>
      <c r="D35" s="53">
        <v>36</v>
      </c>
      <c r="E35" s="2"/>
      <c r="F35" s="164"/>
      <c r="G35" s="164"/>
    </row>
    <row r="36" spans="1:7" x14ac:dyDescent="0.3">
      <c r="A36" s="136"/>
      <c r="B36" s="36">
        <v>5</v>
      </c>
      <c r="C36" s="36">
        <v>3</v>
      </c>
      <c r="D36" s="53">
        <v>53</v>
      </c>
      <c r="E36" s="2"/>
      <c r="F36" s="164"/>
      <c r="G36" s="164"/>
    </row>
    <row r="37" spans="1:7" x14ac:dyDescent="0.3">
      <c r="A37" s="136"/>
      <c r="B37" s="36">
        <v>4</v>
      </c>
      <c r="C37" s="36">
        <v>4</v>
      </c>
      <c r="D37" s="53">
        <v>29</v>
      </c>
      <c r="E37" s="2"/>
      <c r="F37" s="164"/>
      <c r="G37" s="164"/>
    </row>
    <row r="38" spans="1:7" x14ac:dyDescent="0.3">
      <c r="A38" s="136"/>
      <c r="B38" s="36">
        <v>4</v>
      </c>
      <c r="C38" s="36">
        <v>2</v>
      </c>
      <c r="D38" s="53">
        <v>41</v>
      </c>
      <c r="E38" s="2"/>
      <c r="F38" s="164"/>
      <c r="G38" s="164"/>
    </row>
    <row r="39" spans="1:7" x14ac:dyDescent="0.3">
      <c r="A39" s="136"/>
      <c r="B39" s="36">
        <v>2</v>
      </c>
      <c r="C39" s="36">
        <v>3</v>
      </c>
      <c r="D39" s="53">
        <v>53</v>
      </c>
      <c r="E39" s="2"/>
      <c r="F39" s="164"/>
      <c r="G39" s="164"/>
    </row>
    <row r="40" spans="1:7" x14ac:dyDescent="0.3">
      <c r="A40" s="136"/>
      <c r="B40" s="36">
        <v>2</v>
      </c>
      <c r="C40" s="36">
        <v>3</v>
      </c>
      <c r="D40" s="53">
        <v>51</v>
      </c>
      <c r="E40" s="2"/>
      <c r="F40" s="164"/>
      <c r="G40" s="164"/>
    </row>
    <row r="41" spans="1:7" x14ac:dyDescent="0.3">
      <c r="A41" s="136">
        <v>5</v>
      </c>
      <c r="B41" s="36">
        <v>6</v>
      </c>
      <c r="C41" s="36">
        <v>3</v>
      </c>
      <c r="D41" s="53">
        <v>40</v>
      </c>
      <c r="E41" s="2"/>
      <c r="F41" s="164"/>
      <c r="G41" s="164"/>
    </row>
    <row r="42" spans="1:7" x14ac:dyDescent="0.3">
      <c r="A42" s="136"/>
      <c r="B42" s="36">
        <v>3</v>
      </c>
      <c r="C42" s="36">
        <v>1</v>
      </c>
      <c r="D42" s="53">
        <v>53</v>
      </c>
      <c r="E42" s="2"/>
      <c r="F42" s="164"/>
      <c r="G42" s="164"/>
    </row>
    <row r="43" spans="1:7" x14ac:dyDescent="0.3">
      <c r="A43" s="136"/>
      <c r="B43" s="36">
        <v>3</v>
      </c>
      <c r="C43" s="36">
        <v>1</v>
      </c>
      <c r="D43" s="53">
        <v>54</v>
      </c>
      <c r="E43" s="2"/>
      <c r="F43" s="164"/>
      <c r="G43" s="164"/>
    </row>
    <row r="44" spans="1:7" x14ac:dyDescent="0.3">
      <c r="A44" s="136"/>
      <c r="B44" s="36">
        <v>6</v>
      </c>
      <c r="C44" s="36">
        <v>2</v>
      </c>
      <c r="D44" s="53">
        <v>42</v>
      </c>
      <c r="E44" s="2"/>
      <c r="F44" s="164"/>
      <c r="G44" s="164"/>
    </row>
    <row r="45" spans="1:7" x14ac:dyDescent="0.3">
      <c r="A45" s="136"/>
      <c r="B45" s="36">
        <v>2</v>
      </c>
      <c r="C45" s="36">
        <v>1</v>
      </c>
      <c r="D45" s="53">
        <v>28</v>
      </c>
      <c r="E45" s="2"/>
      <c r="F45" s="164"/>
      <c r="G45" s="164"/>
    </row>
    <row r="46" spans="1:7" x14ac:dyDescent="0.3">
      <c r="A46" s="136"/>
      <c r="B46" s="36">
        <v>5</v>
      </c>
      <c r="C46" s="36">
        <v>4</v>
      </c>
      <c r="D46" s="53">
        <v>43</v>
      </c>
      <c r="E46" s="2"/>
      <c r="F46" s="164"/>
      <c r="G46" s="164"/>
    </row>
    <row r="47" spans="1:7" x14ac:dyDescent="0.3">
      <c r="A47" s="136"/>
      <c r="B47" s="36">
        <v>6</v>
      </c>
      <c r="C47" s="36">
        <v>3</v>
      </c>
      <c r="D47" s="53">
        <v>53</v>
      </c>
      <c r="E47" s="2"/>
      <c r="F47" s="164"/>
      <c r="G47" s="164"/>
    </row>
    <row r="48" spans="1:7" x14ac:dyDescent="0.3">
      <c r="A48" s="136"/>
      <c r="B48" s="36">
        <v>6</v>
      </c>
      <c r="C48" s="36">
        <v>4</v>
      </c>
      <c r="D48" s="53">
        <v>31</v>
      </c>
      <c r="E48" s="2"/>
      <c r="F48" s="164"/>
      <c r="G48" s="164"/>
    </row>
    <row r="49" spans="1:7" x14ac:dyDescent="0.3">
      <c r="A49" s="136"/>
      <c r="B49" s="36">
        <v>6</v>
      </c>
      <c r="C49" s="36">
        <v>3</v>
      </c>
      <c r="D49" s="53">
        <v>59</v>
      </c>
      <c r="E49" s="2"/>
      <c r="F49" s="164"/>
      <c r="G49" s="164"/>
    </row>
    <row r="50" spans="1:7" x14ac:dyDescent="0.3">
      <c r="A50" s="136"/>
      <c r="B50" s="36">
        <v>3</v>
      </c>
      <c r="C50" s="36">
        <v>4</v>
      </c>
      <c r="D50" s="53">
        <v>58</v>
      </c>
      <c r="E50" s="2"/>
      <c r="F50" s="164"/>
      <c r="G50" s="164"/>
    </row>
    <row r="51" spans="1:7" x14ac:dyDescent="0.3">
      <c r="A51" s="136">
        <v>6</v>
      </c>
      <c r="B51" s="36">
        <v>3</v>
      </c>
      <c r="C51" s="36">
        <v>3</v>
      </c>
      <c r="D51" s="53">
        <v>41</v>
      </c>
      <c r="E51" s="2"/>
      <c r="F51" s="164"/>
      <c r="G51" s="164"/>
    </row>
    <row r="52" spans="1:7" x14ac:dyDescent="0.3">
      <c r="A52" s="136"/>
      <c r="B52" s="36">
        <v>2</v>
      </c>
      <c r="C52" s="36">
        <v>3</v>
      </c>
      <c r="D52" s="53">
        <v>43</v>
      </c>
      <c r="E52" s="2"/>
      <c r="F52" s="164"/>
      <c r="G52" s="164"/>
    </row>
    <row r="53" spans="1:7" x14ac:dyDescent="0.3">
      <c r="A53" s="136"/>
      <c r="B53" s="36">
        <v>2</v>
      </c>
      <c r="C53" s="36">
        <v>1</v>
      </c>
      <c r="D53" s="53">
        <v>29</v>
      </c>
      <c r="E53" s="2"/>
      <c r="F53" s="164"/>
      <c r="G53" s="164"/>
    </row>
    <row r="54" spans="1:7" x14ac:dyDescent="0.3">
      <c r="A54" s="136"/>
      <c r="B54" s="36">
        <v>6</v>
      </c>
      <c r="C54" s="36">
        <v>3</v>
      </c>
      <c r="D54" s="53">
        <v>27</v>
      </c>
      <c r="E54" s="2"/>
      <c r="F54" s="164"/>
      <c r="G54" s="164"/>
    </row>
    <row r="55" spans="1:7" x14ac:dyDescent="0.3">
      <c r="A55" s="136"/>
      <c r="B55" s="36">
        <v>3</v>
      </c>
      <c r="C55" s="36">
        <v>3</v>
      </c>
      <c r="D55" s="53">
        <v>51</v>
      </c>
      <c r="E55" s="2"/>
      <c r="F55" s="164"/>
      <c r="G55" s="164"/>
    </row>
    <row r="56" spans="1:7" x14ac:dyDescent="0.3">
      <c r="A56" s="136"/>
      <c r="B56" s="36">
        <v>3</v>
      </c>
      <c r="C56" s="36">
        <v>3</v>
      </c>
      <c r="D56" s="53">
        <v>40</v>
      </c>
      <c r="E56" s="2"/>
      <c r="F56" s="164"/>
      <c r="G56" s="164"/>
    </row>
    <row r="57" spans="1:7" x14ac:dyDescent="0.3">
      <c r="A57" s="136">
        <v>7</v>
      </c>
      <c r="B57" s="36">
        <v>3</v>
      </c>
      <c r="C57" s="36">
        <v>1</v>
      </c>
      <c r="D57" s="53">
        <v>60</v>
      </c>
      <c r="E57" s="2"/>
      <c r="F57" s="164"/>
      <c r="G57" s="164"/>
    </row>
    <row r="58" spans="1:7" x14ac:dyDescent="0.3">
      <c r="A58" s="136"/>
      <c r="B58" s="36">
        <v>4</v>
      </c>
      <c r="C58" s="36">
        <v>3</v>
      </c>
      <c r="D58" s="53">
        <v>31</v>
      </c>
      <c r="E58" s="2"/>
      <c r="F58" s="164"/>
      <c r="G58" s="164"/>
    </row>
    <row r="59" spans="1:7" x14ac:dyDescent="0.3">
      <c r="A59" s="136"/>
      <c r="B59" s="36">
        <v>3</v>
      </c>
      <c r="C59" s="36">
        <v>4</v>
      </c>
      <c r="D59" s="53">
        <v>51</v>
      </c>
      <c r="E59" s="2"/>
      <c r="F59" s="164"/>
      <c r="G59" s="164"/>
    </row>
    <row r="60" spans="1:7" x14ac:dyDescent="0.3">
      <c r="A60" s="136"/>
      <c r="B60" s="36">
        <v>5</v>
      </c>
      <c r="C60" s="36">
        <v>4</v>
      </c>
      <c r="D60" s="53">
        <v>40</v>
      </c>
      <c r="E60" s="2"/>
      <c r="F60" s="164"/>
      <c r="G60" s="164"/>
    </row>
    <row r="61" spans="1:7" x14ac:dyDescent="0.3">
      <c r="A61" s="136"/>
      <c r="B61" s="36">
        <v>5</v>
      </c>
      <c r="C61" s="36">
        <v>4</v>
      </c>
      <c r="D61" s="53">
        <v>54</v>
      </c>
      <c r="E61" s="2"/>
      <c r="F61" s="164"/>
      <c r="G61" s="164"/>
    </row>
    <row r="62" spans="1:7" x14ac:dyDescent="0.3">
      <c r="A62" s="136"/>
      <c r="B62" s="36">
        <v>3</v>
      </c>
      <c r="C62" s="36">
        <v>3</v>
      </c>
      <c r="D62" s="53">
        <v>41</v>
      </c>
      <c r="E62" s="2"/>
      <c r="F62" s="164"/>
      <c r="G62" s="164"/>
    </row>
    <row r="63" spans="1:7" ht="15" thickBot="1" x14ac:dyDescent="0.35">
      <c r="A63" s="137"/>
      <c r="B63" s="55">
        <v>3</v>
      </c>
      <c r="C63" s="55">
        <v>2</v>
      </c>
      <c r="D63" s="56">
        <v>58</v>
      </c>
      <c r="E63" s="2"/>
      <c r="F63" s="164"/>
      <c r="G63" s="164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1"/>
      <c r="E67" s="1"/>
      <c r="F67" s="1"/>
      <c r="G67" s="1"/>
    </row>
    <row r="68" spans="1:7" x14ac:dyDescent="0.3">
      <c r="A68" s="1"/>
      <c r="B68" s="1"/>
      <c r="C68" s="1"/>
      <c r="D68" s="1"/>
      <c r="E68" s="1"/>
      <c r="F68" s="1"/>
      <c r="G68" s="1"/>
    </row>
    <row r="69" spans="1:7" x14ac:dyDescent="0.3">
      <c r="A69" s="1"/>
      <c r="B69" s="1"/>
      <c r="C69" s="1"/>
      <c r="D69" s="1"/>
      <c r="E69" s="1"/>
      <c r="F69" s="1"/>
      <c r="G69" s="1"/>
    </row>
    <row r="70" spans="1:7" x14ac:dyDescent="0.3">
      <c r="A70" s="1"/>
      <c r="B70" s="1"/>
      <c r="C70" s="1"/>
      <c r="D70" s="1"/>
      <c r="E70" s="1"/>
      <c r="F70" s="1"/>
      <c r="G70" s="1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1"/>
      <c r="B72" s="1"/>
      <c r="C72" s="1"/>
      <c r="D72" s="1"/>
      <c r="E72" s="1"/>
      <c r="F72" s="1"/>
      <c r="G72" s="1"/>
    </row>
    <row r="73" spans="1:7" x14ac:dyDescent="0.3">
      <c r="A73" s="1"/>
      <c r="B73" s="1"/>
      <c r="C73" s="1"/>
      <c r="D73" s="1"/>
      <c r="E73" s="1"/>
      <c r="F73" s="1"/>
      <c r="G73" s="1"/>
    </row>
    <row r="74" spans="1:7" x14ac:dyDescent="0.3">
      <c r="A74" s="1"/>
      <c r="B74" s="1"/>
      <c r="C74" s="1"/>
      <c r="D74" s="1"/>
      <c r="E74" s="1"/>
      <c r="F74" s="1"/>
      <c r="G74" s="1"/>
    </row>
    <row r="75" spans="1:7" x14ac:dyDescent="0.3">
      <c r="A75" s="1"/>
      <c r="B75" s="1"/>
      <c r="C75" s="1"/>
      <c r="D75" s="1"/>
      <c r="E75" s="1"/>
      <c r="F75" s="1"/>
      <c r="G75" s="1"/>
    </row>
    <row r="76" spans="1:7" x14ac:dyDescent="0.3">
      <c r="A76" s="1"/>
      <c r="B76" s="1"/>
      <c r="C76" s="1"/>
      <c r="D76" s="1"/>
      <c r="E76" s="1"/>
      <c r="F76" s="1"/>
      <c r="G76" s="1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3" spans="1:7" x14ac:dyDescent="0.3">
      <c r="A83" s="1"/>
      <c r="B83" s="1"/>
      <c r="C83" s="1"/>
      <c r="D83" s="1"/>
      <c r="E83" s="1"/>
      <c r="F83" s="1"/>
      <c r="G83" s="1"/>
    </row>
    <row r="84" spans="1:7" x14ac:dyDescent="0.3">
      <c r="A84" s="1"/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  <row r="87" spans="1:7" x14ac:dyDescent="0.3">
      <c r="A87" s="1"/>
      <c r="B87" s="1"/>
      <c r="C87" s="1"/>
      <c r="D87" s="1"/>
      <c r="E87" s="1"/>
      <c r="F87" s="1"/>
      <c r="G87" s="1"/>
    </row>
    <row r="88" spans="1:7" x14ac:dyDescent="0.3">
      <c r="A88" s="1"/>
      <c r="B88" s="1"/>
      <c r="C88" s="1"/>
      <c r="D88" s="1"/>
      <c r="E88" s="1"/>
      <c r="F88" s="1"/>
      <c r="G88" s="1"/>
    </row>
    <row r="89" spans="1:7" x14ac:dyDescent="0.3">
      <c r="A89" s="1"/>
      <c r="B89" s="1"/>
      <c r="C89" s="1"/>
      <c r="D89" s="1"/>
      <c r="E89" s="1"/>
      <c r="F89" s="1"/>
      <c r="G89" s="1"/>
    </row>
    <row r="90" spans="1:7" x14ac:dyDescent="0.3">
      <c r="A90" s="1"/>
      <c r="B90" s="1"/>
      <c r="C90" s="1"/>
      <c r="D90" s="1"/>
      <c r="E90" s="1"/>
      <c r="F90" s="1"/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1"/>
      <c r="B92" s="1"/>
      <c r="C92" s="1"/>
      <c r="D92" s="1"/>
      <c r="E92" s="1"/>
      <c r="F92" s="1"/>
      <c r="G92" s="1"/>
    </row>
    <row r="93" spans="1:7" x14ac:dyDescent="0.3">
      <c r="A93" s="1"/>
      <c r="B93" s="1"/>
      <c r="C93" s="1"/>
      <c r="D93" s="1"/>
      <c r="E93" s="1"/>
      <c r="F93" s="1"/>
      <c r="G93" s="1"/>
    </row>
    <row r="94" spans="1:7" x14ac:dyDescent="0.3">
      <c r="A94" s="1"/>
      <c r="B94" s="1"/>
      <c r="C94" s="1"/>
      <c r="D94" s="1"/>
      <c r="E94" s="1"/>
      <c r="F94" s="1"/>
      <c r="G94" s="1"/>
    </row>
    <row r="95" spans="1:7" x14ac:dyDescent="0.3">
      <c r="A95" s="1"/>
      <c r="B95" s="1"/>
      <c r="C95" s="1"/>
      <c r="D95" s="1"/>
      <c r="E95" s="1"/>
      <c r="F95" s="1"/>
      <c r="G95" s="1"/>
    </row>
    <row r="96" spans="1:7" x14ac:dyDescent="0.3">
      <c r="A96" s="1"/>
      <c r="B96" s="1"/>
      <c r="C96" s="1"/>
      <c r="D96" s="1"/>
      <c r="E96" s="1"/>
      <c r="F96" s="1"/>
      <c r="G96" s="1"/>
    </row>
    <row r="97" spans="1:7" x14ac:dyDescent="0.3">
      <c r="A97" s="1"/>
      <c r="B97" s="1"/>
      <c r="C97" s="1"/>
      <c r="D97" s="1"/>
      <c r="E97" s="1"/>
      <c r="F97" s="1"/>
      <c r="G97" s="1"/>
    </row>
    <row r="98" spans="1:7" x14ac:dyDescent="0.3">
      <c r="A98" s="1"/>
      <c r="B98" s="1"/>
      <c r="C98" s="1"/>
      <c r="D98" s="1"/>
      <c r="E98" s="1"/>
      <c r="F98" s="1"/>
      <c r="G98" s="1"/>
    </row>
    <row r="99" spans="1:7" x14ac:dyDescent="0.3">
      <c r="A99" s="1"/>
      <c r="B99" s="1"/>
      <c r="C99" s="1"/>
      <c r="D99" s="1"/>
      <c r="E99" s="1"/>
      <c r="F99" s="1"/>
      <c r="G99" s="1"/>
    </row>
    <row r="100" spans="1:7" x14ac:dyDescent="0.3">
      <c r="A100" s="1"/>
      <c r="B100" s="1"/>
      <c r="C100" s="1"/>
      <c r="D100" s="1"/>
      <c r="E100" s="1"/>
      <c r="F100" s="1"/>
      <c r="G100" s="1"/>
    </row>
    <row r="101" spans="1:7" x14ac:dyDescent="0.3">
      <c r="A101" s="1"/>
      <c r="B101" s="1"/>
      <c r="C101" s="1"/>
      <c r="D101" s="1"/>
      <c r="E101" s="1"/>
      <c r="F101" s="1"/>
      <c r="G101" s="1"/>
    </row>
    <row r="102" spans="1:7" x14ac:dyDescent="0.3">
      <c r="A102" s="1"/>
      <c r="B102" s="1"/>
      <c r="C102" s="1"/>
      <c r="D102" s="1"/>
      <c r="E102" s="1"/>
      <c r="F102" s="1"/>
      <c r="G102" s="1"/>
    </row>
    <row r="103" spans="1:7" x14ac:dyDescent="0.3">
      <c r="A103" s="1"/>
      <c r="B103" s="1"/>
      <c r="C103" s="1"/>
      <c r="D103" s="1"/>
      <c r="E103" s="1"/>
      <c r="F103" s="1"/>
      <c r="G103" s="1"/>
    </row>
    <row r="104" spans="1:7" x14ac:dyDescent="0.3">
      <c r="A104" s="1"/>
      <c r="B104" s="1"/>
      <c r="C104" s="1"/>
      <c r="D104" s="1"/>
      <c r="E104" s="1"/>
      <c r="F104" s="1"/>
      <c r="G104" s="1"/>
    </row>
    <row r="105" spans="1:7" x14ac:dyDescent="0.3">
      <c r="A105" s="1"/>
      <c r="B105" s="1"/>
      <c r="C105" s="1"/>
      <c r="D105" s="1"/>
      <c r="E105" s="1"/>
      <c r="F105" s="1"/>
      <c r="G105" s="1"/>
    </row>
    <row r="106" spans="1:7" x14ac:dyDescent="0.3">
      <c r="A106" s="1"/>
      <c r="B106" s="1"/>
      <c r="C106" s="1"/>
      <c r="D106" s="1"/>
      <c r="E106" s="1"/>
      <c r="F106" s="1"/>
      <c r="G106" s="1"/>
    </row>
    <row r="107" spans="1:7" x14ac:dyDescent="0.3">
      <c r="A107" s="1"/>
      <c r="B107" s="1"/>
      <c r="C107" s="1"/>
      <c r="D107" s="1"/>
      <c r="E107" s="1"/>
      <c r="F107" s="1"/>
      <c r="G107" s="1"/>
    </row>
    <row r="108" spans="1:7" x14ac:dyDescent="0.3">
      <c r="A108" s="1"/>
      <c r="B108" s="1"/>
      <c r="C108" s="1"/>
      <c r="D108" s="1"/>
      <c r="E108" s="1"/>
      <c r="F108" s="1"/>
      <c r="G108" s="1"/>
    </row>
    <row r="109" spans="1:7" x14ac:dyDescent="0.3">
      <c r="A109" s="1"/>
      <c r="B109" s="1"/>
      <c r="C109" s="1"/>
      <c r="D109" s="1"/>
      <c r="E109" s="1"/>
      <c r="F109" s="1"/>
      <c r="G109" s="1"/>
    </row>
    <row r="110" spans="1:7" x14ac:dyDescent="0.3">
      <c r="A110" s="1"/>
      <c r="B110" s="1"/>
      <c r="C110" s="1"/>
      <c r="D110" s="1"/>
      <c r="E110" s="1"/>
      <c r="F110" s="1"/>
      <c r="G110" s="1"/>
    </row>
    <row r="111" spans="1:7" x14ac:dyDescent="0.3">
      <c r="A111" s="1"/>
      <c r="B111" s="1"/>
      <c r="C111" s="1"/>
      <c r="D111" s="1"/>
      <c r="E111" s="1"/>
      <c r="F111" s="1"/>
      <c r="G111" s="1"/>
    </row>
    <row r="112" spans="1:7" x14ac:dyDescent="0.3">
      <c r="A112" s="1"/>
      <c r="B112" s="1"/>
      <c r="C112" s="1"/>
      <c r="D112" s="1"/>
      <c r="E112" s="1"/>
      <c r="F112" s="1"/>
      <c r="G112" s="1"/>
    </row>
    <row r="113" spans="1:7" x14ac:dyDescent="0.3">
      <c r="A113" s="2"/>
      <c r="B113" s="2"/>
      <c r="C113" s="2"/>
      <c r="D113" s="2"/>
      <c r="E113" s="2"/>
      <c r="F113" s="2"/>
      <c r="G113" s="2"/>
    </row>
    <row r="114" spans="1:7" x14ac:dyDescent="0.3">
      <c r="A114" s="2"/>
      <c r="B114" s="2"/>
      <c r="C114" s="2"/>
      <c r="D114" s="2"/>
      <c r="E114" s="2"/>
      <c r="F114" s="2"/>
      <c r="G114" s="2"/>
    </row>
    <row r="115" spans="1:7" x14ac:dyDescent="0.3">
      <c r="A115" s="2"/>
      <c r="B115" s="2"/>
      <c r="C115" s="2"/>
      <c r="D115" s="2"/>
      <c r="E115" s="2"/>
      <c r="F115" s="2"/>
      <c r="G115" s="2"/>
    </row>
    <row r="116" spans="1:7" x14ac:dyDescent="0.3">
      <c r="A116" s="2"/>
      <c r="B116" s="2"/>
      <c r="C116" s="2"/>
      <c r="D116" s="2"/>
      <c r="E116" s="2"/>
      <c r="F116" s="2"/>
      <c r="G116" s="2"/>
    </row>
    <row r="117" spans="1:7" x14ac:dyDescent="0.3">
      <c r="A117" s="2"/>
      <c r="B117" s="2"/>
      <c r="C117" s="2"/>
      <c r="D117" s="2"/>
      <c r="E117" s="2"/>
      <c r="F117" s="2"/>
      <c r="G117" s="2"/>
    </row>
    <row r="118" spans="1:7" x14ac:dyDescent="0.3">
      <c r="A118" s="2"/>
      <c r="B118" s="2"/>
      <c r="C118" s="2"/>
      <c r="D118" s="2"/>
      <c r="E118" s="2"/>
      <c r="F118" s="2"/>
      <c r="G118" s="2"/>
    </row>
    <row r="119" spans="1:7" x14ac:dyDescent="0.3">
      <c r="A119" s="2"/>
      <c r="B119" s="2"/>
      <c r="C119" s="2"/>
      <c r="D119" s="2"/>
      <c r="E119" s="2"/>
      <c r="F119" s="2"/>
      <c r="G119" s="2"/>
    </row>
    <row r="120" spans="1:7" x14ac:dyDescent="0.3">
      <c r="A120" s="2"/>
      <c r="B120" s="2"/>
      <c r="C120" s="2"/>
      <c r="D120" s="2"/>
      <c r="E120" s="2"/>
      <c r="F120" s="2"/>
      <c r="G120" s="2"/>
    </row>
    <row r="121" spans="1:7" x14ac:dyDescent="0.3">
      <c r="A121" s="2"/>
      <c r="B121" s="2"/>
      <c r="C121" s="2"/>
      <c r="D121" s="2"/>
      <c r="E121" s="2"/>
      <c r="F121" s="2"/>
      <c r="G121" s="2"/>
    </row>
    <row r="122" spans="1:7" x14ac:dyDescent="0.3">
      <c r="A122" s="2"/>
      <c r="B122" s="2"/>
      <c r="C122" s="2"/>
      <c r="D122" s="2"/>
      <c r="E122" s="2"/>
      <c r="F122" s="2"/>
      <c r="G122" s="2"/>
    </row>
    <row r="123" spans="1:7" x14ac:dyDescent="0.3">
      <c r="A123" s="2"/>
      <c r="B123" s="2"/>
      <c r="C123" s="2"/>
      <c r="D123" s="2"/>
      <c r="E123" s="2"/>
      <c r="F123" s="2"/>
      <c r="G123" s="2"/>
    </row>
    <row r="124" spans="1:7" x14ac:dyDescent="0.3">
      <c r="A124" s="2"/>
      <c r="B124" s="2"/>
      <c r="C124" s="2"/>
      <c r="D124" s="2"/>
      <c r="E124" s="2"/>
      <c r="F124" s="2"/>
      <c r="G124" s="2"/>
    </row>
    <row r="125" spans="1:7" x14ac:dyDescent="0.3">
      <c r="A125" s="2"/>
      <c r="B125" s="2"/>
      <c r="C125" s="2"/>
      <c r="D125" s="2"/>
      <c r="E125" s="2"/>
      <c r="F125" s="2"/>
      <c r="G125" s="2"/>
    </row>
    <row r="126" spans="1:7" x14ac:dyDescent="0.3">
      <c r="A126" s="2"/>
      <c r="B126" s="2"/>
      <c r="C126" s="2"/>
      <c r="D126" s="2"/>
      <c r="E126" s="2"/>
      <c r="F126" s="2"/>
      <c r="G126" s="2"/>
    </row>
    <row r="127" spans="1:7" x14ac:dyDescent="0.3">
      <c r="A127" s="2"/>
      <c r="B127" s="2"/>
      <c r="C127" s="2"/>
      <c r="D127" s="2"/>
      <c r="E127" s="2"/>
      <c r="F127" s="2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2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2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2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2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2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2"/>
      <c r="F180" s="2"/>
      <c r="G180" s="2"/>
    </row>
    <row r="181" spans="1:7" x14ac:dyDescent="0.3">
      <c r="A181" s="2"/>
      <c r="B181" s="2"/>
      <c r="C181" s="2"/>
      <c r="D181" s="2"/>
      <c r="E181" s="2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2"/>
      <c r="F184" s="2"/>
      <c r="G184" s="2"/>
    </row>
    <row r="185" spans="1:7" x14ac:dyDescent="0.3">
      <c r="A185" s="2"/>
      <c r="B185" s="2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2"/>
      <c r="E197" s="2"/>
      <c r="F197" s="2"/>
      <c r="G197" s="2"/>
    </row>
    <row r="198" spans="1:7" x14ac:dyDescent="0.3">
      <c r="A198" s="2"/>
      <c r="B198" s="2"/>
      <c r="C198" s="2"/>
      <c r="D198" s="2"/>
      <c r="E198" s="2"/>
      <c r="F198" s="2"/>
      <c r="G198" s="2"/>
    </row>
    <row r="199" spans="1:7" x14ac:dyDescent="0.3">
      <c r="A199" s="2"/>
      <c r="B199" s="2"/>
      <c r="C199" s="2"/>
      <c r="D199" s="2"/>
      <c r="E199" s="2"/>
      <c r="F199" s="2"/>
      <c r="G199" s="2"/>
    </row>
    <row r="200" spans="1:7" x14ac:dyDescent="0.3">
      <c r="A200" s="2"/>
      <c r="B200" s="2"/>
      <c r="C200" s="2"/>
      <c r="D200" s="2"/>
      <c r="E200" s="2"/>
      <c r="F200" s="2"/>
      <c r="G200" s="2"/>
    </row>
    <row r="201" spans="1:7" x14ac:dyDescent="0.3">
      <c r="A201" s="2"/>
      <c r="B201" s="2"/>
      <c r="C201" s="2"/>
      <c r="D201" s="2"/>
      <c r="E201" s="2"/>
      <c r="F201" s="2"/>
      <c r="G201" s="2"/>
    </row>
    <row r="202" spans="1:7" x14ac:dyDescent="0.3">
      <c r="A202" s="2"/>
      <c r="B202" s="2"/>
      <c r="C202" s="2"/>
      <c r="D202" s="2"/>
      <c r="E202" s="2"/>
      <c r="F202" s="2"/>
      <c r="G202" s="2"/>
    </row>
    <row r="203" spans="1:7" x14ac:dyDescent="0.3">
      <c r="A203" s="2"/>
      <c r="B203" s="2"/>
      <c r="C203" s="2"/>
      <c r="D203" s="2"/>
      <c r="E203" s="2"/>
      <c r="F203" s="2"/>
      <c r="G203" s="2"/>
    </row>
    <row r="204" spans="1:7" x14ac:dyDescent="0.3">
      <c r="A204" s="2"/>
      <c r="B204" s="2"/>
      <c r="C204" s="2"/>
      <c r="D204" s="2"/>
      <c r="E204" s="2"/>
      <c r="F204" s="2"/>
      <c r="G204" s="2"/>
    </row>
    <row r="205" spans="1:7" x14ac:dyDescent="0.3">
      <c r="A205" s="2"/>
      <c r="B205" s="2"/>
      <c r="C205" s="2"/>
      <c r="D205" s="2"/>
      <c r="E205" s="2"/>
      <c r="F205" s="2"/>
      <c r="G205" s="2"/>
    </row>
    <row r="206" spans="1:7" x14ac:dyDescent="0.3">
      <c r="A206" s="2"/>
      <c r="B206" s="2"/>
      <c r="C206" s="2"/>
      <c r="D206" s="2"/>
      <c r="E206" s="2"/>
      <c r="F206" s="2"/>
      <c r="G206" s="2"/>
    </row>
    <row r="207" spans="1:7" x14ac:dyDescent="0.3">
      <c r="A207" s="2"/>
      <c r="B207" s="2"/>
      <c r="C207" s="2"/>
      <c r="D207" s="2"/>
      <c r="E207" s="2"/>
      <c r="F207" s="2"/>
      <c r="G207" s="2"/>
    </row>
    <row r="208" spans="1:7" x14ac:dyDescent="0.3">
      <c r="A208" s="2"/>
      <c r="B208" s="2"/>
      <c r="C208" s="2"/>
      <c r="D208" s="2"/>
      <c r="E208" s="2"/>
      <c r="F208" s="2"/>
      <c r="G208" s="2"/>
    </row>
    <row r="209" spans="1:7" x14ac:dyDescent="0.3">
      <c r="A209" s="2"/>
      <c r="B209" s="2"/>
      <c r="C209" s="2"/>
      <c r="D209" s="2"/>
      <c r="E209" s="2"/>
      <c r="F209" s="2"/>
      <c r="G209" s="2"/>
    </row>
    <row r="210" spans="1:7" x14ac:dyDescent="0.3">
      <c r="A210" s="2"/>
      <c r="B210" s="2"/>
      <c r="C210" s="2"/>
      <c r="D210" s="2"/>
      <c r="E210" s="2"/>
      <c r="F210" s="2"/>
      <c r="G210" s="2"/>
    </row>
    <row r="211" spans="1:7" x14ac:dyDescent="0.3">
      <c r="A211" s="2"/>
      <c r="B211" s="2"/>
      <c r="C211" s="2"/>
      <c r="D211" s="2"/>
      <c r="E211" s="2"/>
      <c r="F211" s="2"/>
      <c r="G211" s="2"/>
    </row>
    <row r="212" spans="1:7" x14ac:dyDescent="0.3">
      <c r="A212" s="2"/>
      <c r="B212" s="2"/>
      <c r="C212" s="2"/>
      <c r="D212" s="2"/>
      <c r="E212" s="2"/>
      <c r="F212" s="2"/>
      <c r="G212" s="2"/>
    </row>
    <row r="213" spans="1:7" x14ac:dyDescent="0.3">
      <c r="A213" s="2"/>
      <c r="B213" s="2"/>
      <c r="C213" s="2"/>
      <c r="D213" s="2"/>
      <c r="E213" s="2"/>
      <c r="F213" s="2"/>
      <c r="G213" s="2"/>
    </row>
    <row r="214" spans="1:7" x14ac:dyDescent="0.3">
      <c r="A214" s="2"/>
      <c r="B214" s="2"/>
      <c r="C214" s="2"/>
      <c r="D214" s="2"/>
      <c r="E214" s="2"/>
      <c r="F214" s="2"/>
      <c r="G214" s="2"/>
    </row>
    <row r="215" spans="1:7" x14ac:dyDescent="0.3">
      <c r="A215" s="2"/>
      <c r="B215" s="2"/>
      <c r="C215" s="2"/>
      <c r="D215" s="2"/>
      <c r="E215" s="2"/>
      <c r="F215" s="2"/>
      <c r="G215" s="2"/>
    </row>
    <row r="216" spans="1:7" x14ac:dyDescent="0.3">
      <c r="A216" s="2"/>
      <c r="B216" s="2"/>
      <c r="C216" s="2"/>
      <c r="D216" s="2"/>
      <c r="E216" s="2"/>
      <c r="F216" s="2"/>
      <c r="G216" s="2"/>
    </row>
    <row r="217" spans="1:7" x14ac:dyDescent="0.3">
      <c r="A217" s="2"/>
      <c r="B217" s="2"/>
      <c r="C217" s="2"/>
      <c r="D217" s="2"/>
      <c r="E217" s="2"/>
      <c r="F217" s="2"/>
      <c r="G217" s="2"/>
    </row>
    <row r="218" spans="1:7" x14ac:dyDescent="0.3">
      <c r="A218" s="2"/>
      <c r="B218" s="2"/>
      <c r="C218" s="2"/>
      <c r="D218" s="2"/>
      <c r="E218" s="2"/>
      <c r="F218" s="2"/>
      <c r="G218" s="2"/>
    </row>
    <row r="219" spans="1:7" x14ac:dyDescent="0.3">
      <c r="A219" s="2"/>
      <c r="B219" s="2"/>
      <c r="C219" s="2"/>
      <c r="D219" s="2"/>
      <c r="E219" s="2"/>
      <c r="F219" s="2"/>
      <c r="G219" s="2"/>
    </row>
    <row r="220" spans="1:7" x14ac:dyDescent="0.3">
      <c r="A220" s="2"/>
      <c r="B220" s="2"/>
      <c r="C220" s="2"/>
      <c r="D220" s="2"/>
      <c r="E220" s="2"/>
      <c r="F220" s="2"/>
      <c r="G220" s="2"/>
    </row>
    <row r="221" spans="1:7" x14ac:dyDescent="0.3">
      <c r="A221" s="2"/>
      <c r="B221" s="2"/>
      <c r="C221" s="2"/>
      <c r="D221" s="2"/>
      <c r="E221" s="2"/>
      <c r="F221" s="2"/>
      <c r="G221" s="2"/>
    </row>
    <row r="222" spans="1:7" x14ac:dyDescent="0.3">
      <c r="A222" s="2"/>
      <c r="B222" s="2"/>
      <c r="C222" s="2"/>
      <c r="D222" s="2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2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2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2"/>
      <c r="E243" s="2"/>
      <c r="F243" s="2"/>
      <c r="G243" s="2"/>
    </row>
    <row r="244" spans="1:7" x14ac:dyDescent="0.3">
      <c r="A244" s="2"/>
      <c r="B244" s="2"/>
      <c r="C244" s="2"/>
      <c r="D244" s="2"/>
      <c r="E244" s="2"/>
      <c r="F244" s="2"/>
      <c r="G244" s="2"/>
    </row>
    <row r="245" spans="1:7" x14ac:dyDescent="0.3">
      <c r="A245" s="2"/>
      <c r="B245" s="2"/>
      <c r="C245" s="2"/>
      <c r="D245" s="2"/>
      <c r="E245" s="2"/>
      <c r="F245" s="2"/>
      <c r="G245" s="2"/>
    </row>
    <row r="246" spans="1:7" x14ac:dyDescent="0.3">
      <c r="A246" s="2"/>
      <c r="B246" s="2"/>
      <c r="C246" s="2"/>
      <c r="D246" s="2"/>
      <c r="E246" s="2"/>
      <c r="F246" s="2"/>
      <c r="G246" s="2"/>
    </row>
    <row r="247" spans="1:7" x14ac:dyDescent="0.3">
      <c r="A247" s="2"/>
      <c r="B247" s="2"/>
      <c r="C247" s="2"/>
      <c r="D247" s="2"/>
      <c r="E247" s="2"/>
      <c r="F247" s="2"/>
      <c r="G247" s="2"/>
    </row>
    <row r="248" spans="1:7" x14ac:dyDescent="0.3">
      <c r="A248" s="2"/>
      <c r="B248" s="2"/>
      <c r="C248" s="2"/>
      <c r="D248" s="2"/>
      <c r="E248" s="2"/>
      <c r="F248" s="2"/>
      <c r="G248" s="2"/>
    </row>
    <row r="249" spans="1:7" x14ac:dyDescent="0.3">
      <c r="A249" s="2"/>
      <c r="B249" s="2"/>
      <c r="C249" s="2"/>
      <c r="D249" s="2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2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2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2"/>
      <c r="C284" s="2"/>
      <c r="D284" s="2"/>
      <c r="E284" s="2"/>
      <c r="F284" s="2"/>
      <c r="G284" s="2"/>
    </row>
    <row r="285" spans="1:7" x14ac:dyDescent="0.3">
      <c r="A285" s="2"/>
      <c r="B285" s="2"/>
      <c r="C285" s="2"/>
      <c r="D285" s="2"/>
      <c r="E285" s="2"/>
      <c r="F285" s="2"/>
      <c r="G285" s="2"/>
    </row>
    <row r="286" spans="1:7" x14ac:dyDescent="0.3">
      <c r="A286" s="2"/>
      <c r="B286" s="2"/>
      <c r="C286" s="2"/>
      <c r="D286" s="2"/>
      <c r="E286" s="2"/>
      <c r="F286" s="2"/>
      <c r="G286" s="2"/>
    </row>
    <row r="287" spans="1:7" x14ac:dyDescent="0.3">
      <c r="A287" s="2"/>
      <c r="B287" s="2"/>
      <c r="C287" s="2"/>
      <c r="D287" s="2"/>
      <c r="E287" s="2"/>
      <c r="F287" s="2"/>
      <c r="G287" s="2"/>
    </row>
    <row r="288" spans="1:7" x14ac:dyDescent="0.3">
      <c r="A288" s="2"/>
      <c r="B288" s="2"/>
      <c r="C288" s="2"/>
      <c r="D288" s="2"/>
      <c r="E288" s="2"/>
      <c r="F288" s="2"/>
      <c r="G288" s="2"/>
    </row>
    <row r="289" spans="1:7" x14ac:dyDescent="0.3">
      <c r="A289" s="2"/>
      <c r="B289" s="2"/>
      <c r="C289" s="2"/>
      <c r="D289" s="2"/>
      <c r="E289" s="2"/>
      <c r="F289" s="2"/>
      <c r="G289" s="2"/>
    </row>
    <row r="290" spans="1:7" x14ac:dyDescent="0.3">
      <c r="A290" s="2"/>
      <c r="B290" s="2"/>
      <c r="C290" s="2"/>
      <c r="D290" s="2"/>
      <c r="E290" s="2"/>
      <c r="F290" s="2"/>
      <c r="G290" s="2"/>
    </row>
    <row r="291" spans="1:7" x14ac:dyDescent="0.3">
      <c r="A291" s="2"/>
      <c r="B291" s="2"/>
      <c r="C291" s="2"/>
      <c r="D291" s="2"/>
      <c r="E291" s="2"/>
      <c r="F291" s="2"/>
      <c r="G291" s="2"/>
    </row>
    <row r="292" spans="1:7" x14ac:dyDescent="0.3">
      <c r="A292" s="2"/>
      <c r="B292" s="2"/>
      <c r="C292" s="2"/>
      <c r="D292" s="2"/>
      <c r="E292" s="2"/>
      <c r="F292" s="2"/>
      <c r="G292" s="2"/>
    </row>
    <row r="293" spans="1:7" x14ac:dyDescent="0.3">
      <c r="A293" s="2"/>
      <c r="B293" s="2"/>
      <c r="C293" s="2"/>
      <c r="D293" s="2"/>
      <c r="E293" s="2"/>
      <c r="F293" s="2"/>
      <c r="G293" s="2"/>
    </row>
    <row r="294" spans="1:7" x14ac:dyDescent="0.3">
      <c r="A294" s="2"/>
      <c r="B294" s="2"/>
      <c r="C294" s="2"/>
      <c r="D294" s="2"/>
      <c r="E294" s="2"/>
      <c r="F294" s="2"/>
      <c r="G294" s="2"/>
    </row>
    <row r="295" spans="1:7" x14ac:dyDescent="0.3">
      <c r="A295" s="2"/>
      <c r="B295" s="2"/>
      <c r="C295" s="2"/>
      <c r="D295" s="2"/>
      <c r="E295" s="2"/>
      <c r="F295" s="2"/>
      <c r="G295" s="2"/>
    </row>
    <row r="296" spans="1:7" x14ac:dyDescent="0.3">
      <c r="A296" s="2"/>
      <c r="B296" s="2"/>
      <c r="C296" s="2"/>
      <c r="D296" s="2"/>
      <c r="E296" s="2"/>
      <c r="F296" s="2"/>
      <c r="G296" s="2"/>
    </row>
    <row r="297" spans="1:7" x14ac:dyDescent="0.3">
      <c r="A297" s="2"/>
      <c r="B297" s="2"/>
      <c r="C297" s="2"/>
      <c r="D297" s="2"/>
      <c r="E297" s="2"/>
      <c r="F297" s="2"/>
      <c r="G297" s="2"/>
    </row>
    <row r="298" spans="1:7" x14ac:dyDescent="0.3">
      <c r="A298" s="2"/>
      <c r="B298" s="2"/>
      <c r="C298" s="2"/>
      <c r="D298" s="2"/>
      <c r="E298" s="2"/>
      <c r="F298" s="2"/>
      <c r="G298" s="2"/>
    </row>
    <row r="299" spans="1:7" x14ac:dyDescent="0.3">
      <c r="A299" s="2"/>
      <c r="B299" s="2"/>
      <c r="C299" s="2"/>
      <c r="D299" s="2"/>
      <c r="E299" s="2"/>
      <c r="F299" s="2"/>
      <c r="G299" s="2"/>
    </row>
    <row r="300" spans="1:7" x14ac:dyDescent="0.3">
      <c r="A300" s="2"/>
      <c r="B300" s="2"/>
      <c r="C300" s="2"/>
      <c r="D300" s="2"/>
      <c r="E300" s="2"/>
      <c r="F300" s="2"/>
      <c r="G300" s="2"/>
    </row>
    <row r="301" spans="1:7" x14ac:dyDescent="0.3">
      <c r="A301" s="2"/>
      <c r="B301" s="2"/>
      <c r="C301" s="2"/>
      <c r="D301" s="2"/>
      <c r="E301" s="2"/>
      <c r="F301" s="2"/>
      <c r="G301" s="2"/>
    </row>
    <row r="302" spans="1:7" x14ac:dyDescent="0.3">
      <c r="A302" s="2"/>
      <c r="B302" s="2"/>
      <c r="C302" s="2"/>
      <c r="D302" s="2"/>
      <c r="E302" s="2"/>
      <c r="F302" s="2"/>
      <c r="G302" s="2"/>
    </row>
    <row r="303" spans="1:7" x14ac:dyDescent="0.3">
      <c r="A303" s="2"/>
      <c r="B303" s="2"/>
      <c r="C303" s="2"/>
      <c r="D303" s="2"/>
      <c r="E303" s="2"/>
      <c r="F303" s="2"/>
      <c r="G303" s="2"/>
    </row>
    <row r="304" spans="1:7" x14ac:dyDescent="0.3">
      <c r="A304" s="2"/>
      <c r="B304" s="2"/>
      <c r="C304" s="2"/>
      <c r="D304" s="2"/>
      <c r="E304" s="2"/>
      <c r="F304" s="2"/>
      <c r="G304" s="2"/>
    </row>
    <row r="305" spans="1:7" x14ac:dyDescent="0.3">
      <c r="A305" s="2"/>
      <c r="B305" s="2"/>
      <c r="C305" s="2"/>
      <c r="D305" s="2"/>
      <c r="E305" s="2"/>
      <c r="F305" s="2"/>
      <c r="G305" s="2"/>
    </row>
    <row r="306" spans="1:7" x14ac:dyDescent="0.3">
      <c r="A306" s="2"/>
      <c r="B306" s="2"/>
      <c r="C306" s="2"/>
      <c r="D306" s="2"/>
      <c r="E306" s="2"/>
      <c r="F306" s="2"/>
      <c r="G306" s="2"/>
    </row>
    <row r="307" spans="1:7" x14ac:dyDescent="0.3">
      <c r="A307" s="2"/>
      <c r="B307" s="2"/>
      <c r="C307" s="2"/>
      <c r="D307" s="2"/>
      <c r="E307" s="2"/>
      <c r="F307" s="2"/>
      <c r="G307" s="2"/>
    </row>
    <row r="308" spans="1:7" x14ac:dyDescent="0.3">
      <c r="A308" s="2"/>
      <c r="B308" s="2"/>
      <c r="C308" s="2"/>
      <c r="D308" s="2"/>
      <c r="E308" s="2"/>
      <c r="F308" s="2"/>
      <c r="G308" s="2"/>
    </row>
    <row r="309" spans="1:7" x14ac:dyDescent="0.3">
      <c r="A309" s="2"/>
      <c r="B309" s="2"/>
      <c r="C309" s="2"/>
      <c r="D309" s="2"/>
      <c r="E309" s="2"/>
      <c r="F309" s="2"/>
      <c r="G309" s="2"/>
    </row>
    <row r="310" spans="1:7" x14ac:dyDescent="0.3">
      <c r="A310" s="2"/>
      <c r="B310" s="2"/>
      <c r="C310" s="2"/>
      <c r="D310" s="2"/>
      <c r="E310" s="2"/>
      <c r="F310" s="2"/>
      <c r="G310" s="2"/>
    </row>
    <row r="311" spans="1:7" x14ac:dyDescent="0.3">
      <c r="A311" s="2"/>
      <c r="B311" s="2"/>
      <c r="C311" s="2"/>
      <c r="D311" s="2"/>
      <c r="E311" s="2"/>
      <c r="F311" s="2"/>
      <c r="G311" s="2"/>
    </row>
    <row r="312" spans="1:7" x14ac:dyDescent="0.3">
      <c r="A312" s="2"/>
      <c r="B312" s="2"/>
      <c r="C312" s="2"/>
      <c r="D312" s="2"/>
      <c r="E312" s="2"/>
      <c r="F312" s="2"/>
      <c r="G312" s="2"/>
    </row>
    <row r="313" spans="1:7" x14ac:dyDescent="0.3">
      <c r="A313" s="2"/>
      <c r="B313" s="2"/>
      <c r="C313" s="2"/>
      <c r="D313" s="2"/>
      <c r="E313" s="2"/>
      <c r="F313" s="2"/>
      <c r="G313" s="2"/>
    </row>
    <row r="314" spans="1:7" x14ac:dyDescent="0.3">
      <c r="A314" s="2"/>
      <c r="B314" s="2"/>
      <c r="C314" s="2"/>
      <c r="D314" s="2"/>
      <c r="E314" s="2"/>
      <c r="F314" s="2"/>
      <c r="G314" s="2"/>
    </row>
    <row r="315" spans="1:7" x14ac:dyDescent="0.3">
      <c r="A315" s="2"/>
      <c r="B315" s="2"/>
      <c r="C315" s="2"/>
      <c r="D315" s="2"/>
      <c r="E315" s="2"/>
      <c r="F315" s="2"/>
      <c r="G315" s="2"/>
    </row>
    <row r="316" spans="1:7" x14ac:dyDescent="0.3">
      <c r="A316" s="2"/>
      <c r="B316" s="2"/>
      <c r="C316" s="2"/>
      <c r="D316" s="2"/>
      <c r="E316" s="2"/>
      <c r="F316" s="2"/>
      <c r="G316" s="2"/>
    </row>
    <row r="317" spans="1:7" x14ac:dyDescent="0.3">
      <c r="A317" s="2"/>
      <c r="B317" s="2"/>
      <c r="C317" s="2"/>
      <c r="D317" s="2"/>
      <c r="E317" s="2"/>
      <c r="F317" s="2"/>
      <c r="G317" s="2"/>
    </row>
    <row r="318" spans="1:7" x14ac:dyDescent="0.3">
      <c r="A318" s="2"/>
      <c r="B318" s="2"/>
      <c r="C318" s="2"/>
      <c r="D318" s="2"/>
      <c r="E318" s="2"/>
      <c r="F318" s="2"/>
      <c r="G318" s="2"/>
    </row>
    <row r="319" spans="1:7" x14ac:dyDescent="0.3">
      <c r="A319" s="2"/>
      <c r="B319" s="2"/>
      <c r="C319" s="2"/>
      <c r="D319" s="2"/>
      <c r="E319" s="2"/>
      <c r="F319" s="2"/>
      <c r="G319" s="2"/>
    </row>
    <row r="320" spans="1:7" x14ac:dyDescent="0.3">
      <c r="A320" s="2"/>
      <c r="B320" s="2"/>
      <c r="C320" s="2"/>
      <c r="D320" s="2"/>
      <c r="E320" s="2"/>
      <c r="F320" s="2"/>
      <c r="G320" s="2"/>
    </row>
    <row r="321" spans="1:7" x14ac:dyDescent="0.3">
      <c r="A321" s="2"/>
      <c r="B321" s="2"/>
      <c r="C321" s="2"/>
      <c r="D321" s="2"/>
      <c r="E321" s="2"/>
      <c r="F321" s="2"/>
      <c r="G321" s="2"/>
    </row>
    <row r="322" spans="1:7" x14ac:dyDescent="0.3">
      <c r="A322" s="2"/>
      <c r="B322" s="2"/>
      <c r="C322" s="2"/>
      <c r="D322" s="2"/>
      <c r="E322" s="2"/>
      <c r="F322" s="2"/>
      <c r="G322" s="2"/>
    </row>
    <row r="323" spans="1:7" x14ac:dyDescent="0.3">
      <c r="A323" s="2"/>
      <c r="B323" s="2"/>
      <c r="C323" s="2"/>
      <c r="D323" s="2"/>
      <c r="E323" s="2"/>
      <c r="F323" s="2"/>
      <c r="G323" s="2"/>
    </row>
    <row r="324" spans="1:7" x14ac:dyDescent="0.3">
      <c r="A324" s="2"/>
      <c r="B324" s="2"/>
      <c r="C324" s="2"/>
      <c r="D324" s="2"/>
      <c r="E324" s="2"/>
      <c r="F324" s="2"/>
      <c r="G324" s="2"/>
    </row>
    <row r="325" spans="1:7" x14ac:dyDescent="0.3">
      <c r="A325" s="2"/>
      <c r="B325" s="2"/>
      <c r="C325" s="2"/>
      <c r="D325" s="2"/>
      <c r="E325" s="2"/>
      <c r="F325" s="2"/>
      <c r="G325" s="2"/>
    </row>
    <row r="326" spans="1:7" x14ac:dyDescent="0.3">
      <c r="A326" s="2"/>
      <c r="B326" s="2"/>
      <c r="C326" s="2"/>
      <c r="D326" s="2"/>
      <c r="E326" s="2"/>
      <c r="F326" s="2"/>
      <c r="G326" s="2"/>
    </row>
    <row r="327" spans="1:7" x14ac:dyDescent="0.3">
      <c r="A327" s="2"/>
      <c r="B327" s="2"/>
      <c r="C327" s="2"/>
      <c r="D327" s="2"/>
      <c r="E327" s="2"/>
      <c r="F327" s="2"/>
      <c r="G327" s="2"/>
    </row>
    <row r="328" spans="1:7" x14ac:dyDescent="0.3">
      <c r="A328" s="2"/>
      <c r="B328" s="2"/>
      <c r="C328" s="2"/>
      <c r="D328" s="2"/>
      <c r="E328" s="2"/>
      <c r="F328" s="2"/>
      <c r="G328" s="2"/>
    </row>
    <row r="329" spans="1:7" x14ac:dyDescent="0.3">
      <c r="A329" s="2"/>
      <c r="B329" s="2"/>
      <c r="C329" s="2"/>
      <c r="D329" s="2"/>
      <c r="E329" s="2"/>
      <c r="F329" s="2"/>
      <c r="G329" s="2"/>
    </row>
    <row r="330" spans="1:7" x14ac:dyDescent="0.3">
      <c r="A330" s="2"/>
      <c r="B330" s="2"/>
      <c r="C330" s="2"/>
      <c r="D330" s="2"/>
      <c r="E330" s="2"/>
      <c r="F330" s="2"/>
      <c r="G330" s="2"/>
    </row>
    <row r="331" spans="1:7" x14ac:dyDescent="0.3">
      <c r="A331" s="2"/>
      <c r="B331" s="2"/>
      <c r="C331" s="2"/>
      <c r="D331" s="2"/>
      <c r="E331" s="2"/>
      <c r="F331" s="2"/>
      <c r="G331" s="2"/>
    </row>
    <row r="332" spans="1:7" x14ac:dyDescent="0.3">
      <c r="A332" s="2"/>
      <c r="B332" s="2"/>
      <c r="C332" s="2"/>
      <c r="D332" s="2"/>
      <c r="E332" s="2"/>
      <c r="F332" s="2"/>
      <c r="G332" s="2"/>
    </row>
    <row r="333" spans="1:7" x14ac:dyDescent="0.3">
      <c r="A333" s="2"/>
      <c r="B333" s="2"/>
      <c r="C333" s="2"/>
      <c r="D333" s="2"/>
      <c r="E333" s="2"/>
      <c r="F333" s="2"/>
      <c r="G333" s="2"/>
    </row>
    <row r="334" spans="1:7" x14ac:dyDescent="0.3">
      <c r="A334" s="2"/>
      <c r="B334" s="2"/>
      <c r="C334" s="2"/>
      <c r="D334" s="2"/>
      <c r="E334" s="2"/>
      <c r="F334" s="2"/>
      <c r="G334" s="2"/>
    </row>
    <row r="335" spans="1:7" x14ac:dyDescent="0.3">
      <c r="A335" s="2"/>
      <c r="B335" s="2"/>
      <c r="C335" s="2"/>
      <c r="D335" s="2"/>
      <c r="E335" s="2"/>
      <c r="F335" s="2"/>
      <c r="G335" s="2"/>
    </row>
    <row r="336" spans="1:7" x14ac:dyDescent="0.3">
      <c r="A336" s="2"/>
      <c r="B336" s="2"/>
      <c r="C336" s="2"/>
      <c r="D336" s="2"/>
      <c r="E336" s="2"/>
      <c r="F336" s="2"/>
      <c r="G336" s="2"/>
    </row>
    <row r="337" spans="1:7" x14ac:dyDescent="0.3">
      <c r="A337" s="2"/>
      <c r="B337" s="2"/>
      <c r="C337" s="2"/>
      <c r="D337" s="2"/>
      <c r="E337" s="2"/>
      <c r="F337" s="2"/>
      <c r="G337" s="2"/>
    </row>
    <row r="338" spans="1:7" x14ac:dyDescent="0.3">
      <c r="A338" s="2"/>
      <c r="B338" s="2"/>
      <c r="C338" s="2"/>
      <c r="D338" s="2"/>
      <c r="E338" s="2"/>
      <c r="F338" s="2"/>
      <c r="G338" s="2"/>
    </row>
    <row r="339" spans="1:7" x14ac:dyDescent="0.3">
      <c r="A339" s="2"/>
      <c r="B339" s="2"/>
      <c r="C339" s="2"/>
      <c r="D339" s="2"/>
      <c r="E339" s="2"/>
      <c r="F339" s="2"/>
      <c r="G339" s="2"/>
    </row>
    <row r="340" spans="1:7" x14ac:dyDescent="0.3">
      <c r="A340" s="2"/>
      <c r="B340" s="2"/>
      <c r="C340" s="2"/>
      <c r="D340" s="2"/>
      <c r="E340" s="2"/>
      <c r="F340" s="2"/>
      <c r="G340" s="2"/>
    </row>
    <row r="341" spans="1:7" x14ac:dyDescent="0.3">
      <c r="A341" s="2"/>
      <c r="B341" s="2"/>
      <c r="C341" s="2"/>
      <c r="D341" s="2"/>
      <c r="E341" s="2"/>
      <c r="F341" s="2"/>
      <c r="G341" s="2"/>
    </row>
    <row r="342" spans="1:7" x14ac:dyDescent="0.3">
      <c r="A342" s="2"/>
      <c r="B342" s="2"/>
      <c r="C342" s="2"/>
      <c r="D342" s="2"/>
      <c r="E342" s="2"/>
      <c r="F342" s="2"/>
      <c r="G342" s="2"/>
    </row>
    <row r="343" spans="1:7" x14ac:dyDescent="0.3">
      <c r="A343" s="2"/>
      <c r="B343" s="2"/>
      <c r="C343" s="2"/>
      <c r="D343" s="2"/>
      <c r="E343" s="2"/>
      <c r="F343" s="2"/>
      <c r="G343" s="2"/>
    </row>
    <row r="344" spans="1:7" x14ac:dyDescent="0.3">
      <c r="A344" s="2"/>
      <c r="B344" s="2"/>
      <c r="C344" s="2"/>
      <c r="D344" s="2"/>
      <c r="E344" s="2"/>
      <c r="F344" s="2"/>
      <c r="G344" s="2"/>
    </row>
    <row r="345" spans="1:7" x14ac:dyDescent="0.3">
      <c r="A345" s="2"/>
      <c r="B345" s="2"/>
      <c r="C345" s="2"/>
      <c r="D345" s="2"/>
      <c r="E345" s="2"/>
      <c r="F345" s="2"/>
      <c r="G345" s="2"/>
    </row>
    <row r="346" spans="1:7" x14ac:dyDescent="0.3">
      <c r="A346" s="2"/>
      <c r="B346" s="2"/>
      <c r="C346" s="2"/>
      <c r="D346" s="2"/>
      <c r="E346" s="2"/>
      <c r="F346" s="2"/>
      <c r="G346" s="2"/>
    </row>
    <row r="347" spans="1:7" x14ac:dyDescent="0.3">
      <c r="A347" s="2"/>
      <c r="B347" s="2"/>
      <c r="C347" s="2"/>
      <c r="D347" s="2"/>
      <c r="E347" s="2"/>
      <c r="F347" s="2"/>
      <c r="G347" s="2"/>
    </row>
    <row r="348" spans="1:7" x14ac:dyDescent="0.3">
      <c r="A348" s="2"/>
      <c r="B348" s="2"/>
      <c r="C348" s="2"/>
      <c r="D348" s="2"/>
      <c r="E348" s="2"/>
      <c r="F348" s="2"/>
      <c r="G348" s="2"/>
    </row>
    <row r="349" spans="1:7" x14ac:dyDescent="0.3">
      <c r="A349" s="2"/>
      <c r="B349" s="2"/>
      <c r="C349" s="2"/>
      <c r="D349" s="2"/>
      <c r="E349" s="2"/>
      <c r="F349" s="2"/>
      <c r="G349" s="2"/>
    </row>
    <row r="350" spans="1:7" x14ac:dyDescent="0.3">
      <c r="A350" s="2"/>
      <c r="B350" s="2"/>
      <c r="C350" s="2"/>
      <c r="D350" s="2"/>
      <c r="E350" s="2"/>
      <c r="F350" s="2"/>
      <c r="G350" s="2"/>
    </row>
    <row r="351" spans="1:7" x14ac:dyDescent="0.3">
      <c r="A351" s="2"/>
      <c r="B351" s="2"/>
      <c r="C351" s="2"/>
      <c r="D351" s="2"/>
      <c r="E351" s="2"/>
      <c r="F351" s="2"/>
      <c r="G351" s="2"/>
    </row>
    <row r="352" spans="1:7" x14ac:dyDescent="0.3">
      <c r="A352" s="2"/>
      <c r="B352" s="2"/>
      <c r="C352" s="2"/>
      <c r="D352" s="2"/>
      <c r="E352" s="2"/>
      <c r="F352" s="2"/>
      <c r="G352" s="2"/>
    </row>
    <row r="353" spans="1:7" x14ac:dyDescent="0.3">
      <c r="A353" s="2"/>
      <c r="B353" s="2"/>
      <c r="C353" s="2"/>
      <c r="D353" s="2"/>
      <c r="E353" s="2"/>
      <c r="F353" s="2"/>
      <c r="G353" s="2"/>
    </row>
    <row r="354" spans="1:7" x14ac:dyDescent="0.3">
      <c r="A354" s="2"/>
      <c r="B354" s="2"/>
      <c r="C354" s="2"/>
      <c r="D354" s="2"/>
      <c r="E354" s="2"/>
      <c r="F354" s="2"/>
      <c r="G354" s="2"/>
    </row>
    <row r="355" spans="1:7" x14ac:dyDescent="0.3">
      <c r="A355" s="2"/>
      <c r="B355" s="2"/>
      <c r="C355" s="2"/>
      <c r="D355" s="2"/>
      <c r="E355" s="2"/>
      <c r="F355" s="2"/>
      <c r="G355" s="2"/>
    </row>
    <row r="356" spans="1:7" x14ac:dyDescent="0.3">
      <c r="A356" s="2"/>
      <c r="B356" s="2"/>
      <c r="C356" s="2"/>
      <c r="D356" s="2"/>
      <c r="E356" s="2"/>
      <c r="F356" s="2"/>
      <c r="G356" s="2"/>
    </row>
    <row r="357" spans="1:7" x14ac:dyDescent="0.3">
      <c r="A357" s="2"/>
      <c r="B357" s="2"/>
      <c r="C357" s="2"/>
      <c r="D357" s="2"/>
      <c r="E357" s="2"/>
      <c r="F357" s="2"/>
      <c r="G357" s="2"/>
    </row>
    <row r="358" spans="1:7" x14ac:dyDescent="0.3">
      <c r="A358" s="2"/>
      <c r="B358" s="2"/>
      <c r="C358" s="2"/>
      <c r="D358" s="2"/>
      <c r="E358" s="2"/>
      <c r="F358" s="2"/>
      <c r="G358" s="2"/>
    </row>
    <row r="359" spans="1:7" x14ac:dyDescent="0.3">
      <c r="A359" s="2"/>
      <c r="B359" s="2"/>
      <c r="C359" s="2"/>
      <c r="D359" s="2"/>
      <c r="E359" s="2"/>
      <c r="F359" s="2"/>
      <c r="G359" s="2"/>
    </row>
    <row r="360" spans="1:7" x14ac:dyDescent="0.3">
      <c r="A360" s="2"/>
      <c r="B360" s="2"/>
      <c r="C360" s="2"/>
      <c r="D360" s="2"/>
      <c r="E360" s="2"/>
      <c r="F360" s="2"/>
      <c r="G360" s="2"/>
    </row>
    <row r="361" spans="1:7" x14ac:dyDescent="0.3">
      <c r="A361" s="2"/>
      <c r="B361" s="2"/>
      <c r="C361" s="2"/>
      <c r="D361" s="2"/>
      <c r="E361" s="2"/>
      <c r="F361" s="2"/>
      <c r="G361" s="2"/>
    </row>
    <row r="362" spans="1:7" x14ac:dyDescent="0.3">
      <c r="A362" s="2"/>
      <c r="B362" s="2"/>
      <c r="C362" s="2"/>
      <c r="D362" s="2"/>
      <c r="E362" s="2"/>
      <c r="F362" s="2"/>
      <c r="G362" s="2"/>
    </row>
    <row r="363" spans="1:7" x14ac:dyDescent="0.3">
      <c r="A363" s="2"/>
      <c r="B363" s="2"/>
      <c r="C363" s="2"/>
      <c r="D363" s="2"/>
      <c r="E363" s="2"/>
      <c r="F363" s="2"/>
      <c r="G363" s="2"/>
    </row>
    <row r="364" spans="1:7" x14ac:dyDescent="0.3">
      <c r="A364" s="2"/>
      <c r="B364" s="2"/>
      <c r="C364" s="2"/>
      <c r="D364" s="2"/>
      <c r="E364" s="2"/>
      <c r="F364" s="2"/>
      <c r="G364" s="2"/>
    </row>
    <row r="365" spans="1:7" x14ac:dyDescent="0.3">
      <c r="A365" s="2"/>
      <c r="B365" s="2"/>
      <c r="C365" s="2"/>
      <c r="D365" s="2"/>
      <c r="E365" s="2"/>
      <c r="F365" s="2"/>
      <c r="G365" s="2"/>
    </row>
    <row r="366" spans="1:7" x14ac:dyDescent="0.3">
      <c r="A366" s="2"/>
      <c r="B366" s="2"/>
      <c r="C366" s="2"/>
      <c r="D366" s="2"/>
      <c r="E366" s="2"/>
      <c r="F366" s="2"/>
      <c r="G366" s="2"/>
    </row>
    <row r="367" spans="1:7" x14ac:dyDescent="0.3">
      <c r="A367" s="2"/>
      <c r="B367" s="2"/>
      <c r="C367" s="2"/>
      <c r="D367" s="2"/>
      <c r="E367" s="2"/>
      <c r="F367" s="2"/>
      <c r="G367" s="2"/>
    </row>
    <row r="368" spans="1:7" x14ac:dyDescent="0.3">
      <c r="A368" s="2"/>
      <c r="B368" s="2"/>
      <c r="C368" s="2"/>
      <c r="D368" s="2"/>
      <c r="E368" s="2"/>
      <c r="F368" s="2"/>
      <c r="G368" s="2"/>
    </row>
    <row r="369" spans="1:7" x14ac:dyDescent="0.3">
      <c r="A369" s="2"/>
      <c r="B369" s="2"/>
      <c r="C369" s="2"/>
      <c r="D369" s="2"/>
      <c r="E369" s="2"/>
      <c r="F369" s="2"/>
      <c r="G369" s="2"/>
    </row>
    <row r="370" spans="1:7" x14ac:dyDescent="0.3">
      <c r="A370" s="2"/>
      <c r="B370" s="2"/>
      <c r="C370" s="2"/>
      <c r="D370" s="2"/>
      <c r="E370" s="2"/>
      <c r="F370" s="2"/>
      <c r="G370" s="2"/>
    </row>
    <row r="371" spans="1:7" x14ac:dyDescent="0.3">
      <c r="A371" s="2"/>
      <c r="B371" s="2"/>
      <c r="C371" s="2"/>
      <c r="D371" s="2"/>
      <c r="E371" s="2"/>
      <c r="F371" s="2"/>
      <c r="G371" s="2"/>
    </row>
    <row r="372" spans="1:7" x14ac:dyDescent="0.3">
      <c r="A372" s="2"/>
      <c r="B372" s="2"/>
      <c r="C372" s="2"/>
      <c r="D372" s="2"/>
      <c r="E372" s="2"/>
      <c r="F372" s="2"/>
      <c r="G372" s="2"/>
    </row>
    <row r="373" spans="1:7" x14ac:dyDescent="0.3">
      <c r="A373" s="2"/>
      <c r="B373" s="2"/>
      <c r="C373" s="2"/>
      <c r="D373" s="2"/>
      <c r="E373" s="2"/>
      <c r="F373" s="2"/>
      <c r="G373" s="2"/>
    </row>
    <row r="374" spans="1:7" x14ac:dyDescent="0.3">
      <c r="A374" s="2"/>
      <c r="B374" s="2"/>
      <c r="C374" s="2"/>
      <c r="D374" s="2"/>
      <c r="E374" s="2"/>
      <c r="F374" s="2"/>
      <c r="G374" s="2"/>
    </row>
    <row r="375" spans="1:7" x14ac:dyDescent="0.3">
      <c r="A375" s="2"/>
      <c r="B375" s="2"/>
      <c r="C375" s="2"/>
      <c r="D375" s="2"/>
      <c r="E375" s="2"/>
      <c r="F375" s="2"/>
      <c r="G375" s="2"/>
    </row>
    <row r="376" spans="1:7" x14ac:dyDescent="0.3">
      <c r="A376" s="2"/>
      <c r="B376" s="2"/>
      <c r="C376" s="2"/>
      <c r="D376" s="2"/>
      <c r="E376" s="2"/>
      <c r="F376" s="2"/>
      <c r="G376" s="2"/>
    </row>
    <row r="377" spans="1:7" x14ac:dyDescent="0.3">
      <c r="A377" s="2"/>
      <c r="B377" s="2"/>
      <c r="C377" s="2"/>
      <c r="D377" s="2"/>
      <c r="E377" s="2"/>
      <c r="F377" s="2"/>
      <c r="G377" s="2"/>
    </row>
    <row r="378" spans="1:7" x14ac:dyDescent="0.3">
      <c r="A378" s="2"/>
      <c r="B378" s="2"/>
      <c r="C378" s="2"/>
      <c r="D378" s="2"/>
      <c r="E378" s="2"/>
      <c r="F378" s="2"/>
      <c r="G378" s="2"/>
    </row>
    <row r="379" spans="1:7" x14ac:dyDescent="0.3">
      <c r="A379" s="2"/>
      <c r="B379" s="2"/>
      <c r="C379" s="2"/>
      <c r="D379" s="2"/>
      <c r="E379" s="2"/>
      <c r="F379" s="2"/>
      <c r="G379" s="2"/>
    </row>
    <row r="380" spans="1:7" x14ac:dyDescent="0.3">
      <c r="A380" s="2"/>
      <c r="B380" s="2"/>
      <c r="C380" s="2"/>
      <c r="D380" s="2"/>
      <c r="E380" s="2"/>
      <c r="F380" s="2"/>
      <c r="G380" s="2"/>
    </row>
    <row r="381" spans="1:7" x14ac:dyDescent="0.3">
      <c r="A381" s="2"/>
      <c r="B381" s="2"/>
      <c r="C381" s="2"/>
      <c r="D381" s="2"/>
      <c r="E381" s="2"/>
      <c r="F381" s="2"/>
      <c r="G381" s="2"/>
    </row>
    <row r="382" spans="1:7" x14ac:dyDescent="0.3">
      <c r="A382" s="2"/>
      <c r="B382" s="2"/>
      <c r="C382" s="2"/>
      <c r="D382" s="2"/>
      <c r="E382" s="2"/>
      <c r="F382" s="2"/>
      <c r="G382" s="2"/>
    </row>
    <row r="383" spans="1:7" x14ac:dyDescent="0.3">
      <c r="A383" s="2"/>
      <c r="B383" s="2"/>
      <c r="C383" s="2"/>
      <c r="D383" s="2"/>
      <c r="E383" s="2"/>
      <c r="F383" s="2"/>
      <c r="G383" s="2"/>
    </row>
    <row r="384" spans="1:7" x14ac:dyDescent="0.3">
      <c r="A384" s="2"/>
      <c r="B384" s="2"/>
      <c r="C384" s="2"/>
      <c r="D384" s="2"/>
      <c r="E384" s="2"/>
      <c r="F384" s="2"/>
      <c r="G384" s="2"/>
    </row>
    <row r="385" spans="1:7" x14ac:dyDescent="0.3">
      <c r="A385" s="2"/>
      <c r="B385" s="2"/>
      <c r="C385" s="2"/>
      <c r="D385" s="2"/>
      <c r="E385" s="2"/>
      <c r="F385" s="2"/>
      <c r="G385" s="2"/>
    </row>
    <row r="386" spans="1:7" x14ac:dyDescent="0.3">
      <c r="A386" s="2"/>
      <c r="B386" s="2"/>
      <c r="C386" s="2"/>
      <c r="D386" s="2"/>
      <c r="E386" s="2"/>
      <c r="F386" s="2"/>
      <c r="G386" s="2"/>
    </row>
    <row r="387" spans="1:7" x14ac:dyDescent="0.3">
      <c r="A387" s="2"/>
      <c r="B387" s="2"/>
      <c r="C387" s="2"/>
      <c r="D387" s="2"/>
      <c r="E387" s="2"/>
      <c r="F387" s="2"/>
      <c r="G387" s="2"/>
    </row>
    <row r="388" spans="1:7" x14ac:dyDescent="0.3">
      <c r="A388" s="2"/>
      <c r="B388" s="2"/>
      <c r="C388" s="2"/>
      <c r="D388" s="2"/>
      <c r="E388" s="2"/>
      <c r="F388" s="2"/>
      <c r="G388" s="2"/>
    </row>
    <row r="389" spans="1:7" x14ac:dyDescent="0.3">
      <c r="A389" s="2"/>
      <c r="B389" s="2"/>
      <c r="C389" s="2"/>
      <c r="D389" s="2"/>
      <c r="E389" s="2"/>
      <c r="F389" s="2"/>
      <c r="G389" s="2"/>
    </row>
    <row r="390" spans="1:7" x14ac:dyDescent="0.3">
      <c r="A390" s="2"/>
      <c r="B390" s="2"/>
      <c r="C390" s="2"/>
      <c r="D390" s="2"/>
      <c r="E390" s="2"/>
      <c r="F390" s="2"/>
      <c r="G390" s="2"/>
    </row>
    <row r="391" spans="1:7" x14ac:dyDescent="0.3">
      <c r="A391" s="2"/>
      <c r="B391" s="2"/>
      <c r="C391" s="2"/>
      <c r="D391" s="2"/>
      <c r="E391" s="2"/>
      <c r="F391" s="2"/>
      <c r="G391" s="2"/>
    </row>
    <row r="392" spans="1:7" x14ac:dyDescent="0.3">
      <c r="A392" s="2"/>
      <c r="B392" s="2"/>
      <c r="C392" s="2"/>
      <c r="D392" s="2"/>
      <c r="E392" s="2"/>
      <c r="F392" s="2"/>
      <c r="G392" s="2"/>
    </row>
    <row r="393" spans="1:7" x14ac:dyDescent="0.3">
      <c r="A393" s="2"/>
      <c r="B393" s="2"/>
      <c r="C393" s="2"/>
      <c r="D393" s="2"/>
      <c r="E393" s="2"/>
      <c r="F393" s="2"/>
      <c r="G393" s="2"/>
    </row>
    <row r="394" spans="1:7" x14ac:dyDescent="0.3">
      <c r="A394" s="2"/>
      <c r="B394" s="2"/>
      <c r="C394" s="2"/>
      <c r="D394" s="2"/>
      <c r="E394" s="2"/>
      <c r="F394" s="2"/>
      <c r="G394" s="2"/>
    </row>
    <row r="395" spans="1:7" x14ac:dyDescent="0.3">
      <c r="A395" s="2"/>
      <c r="B395" s="2"/>
      <c r="C395" s="2"/>
      <c r="D395" s="2"/>
      <c r="E395" s="2"/>
      <c r="F395" s="2"/>
      <c r="G395" s="2"/>
    </row>
    <row r="396" spans="1:7" x14ac:dyDescent="0.3">
      <c r="A396" s="2"/>
      <c r="B396" s="2"/>
      <c r="C396" s="2"/>
      <c r="D396" s="2"/>
      <c r="E396" s="2"/>
      <c r="F396" s="2"/>
      <c r="G396" s="2"/>
    </row>
    <row r="397" spans="1:7" x14ac:dyDescent="0.3">
      <c r="A397" s="2"/>
      <c r="B397" s="2"/>
      <c r="C397" s="2"/>
      <c r="D397" s="2"/>
      <c r="E397" s="2"/>
      <c r="F397" s="2"/>
      <c r="G397" s="2"/>
    </row>
    <row r="398" spans="1:7" x14ac:dyDescent="0.3">
      <c r="A398" s="2"/>
      <c r="B398" s="2"/>
      <c r="C398" s="2"/>
      <c r="D398" s="2"/>
      <c r="E398" s="2"/>
      <c r="F398" s="2"/>
      <c r="G398" s="2"/>
    </row>
    <row r="399" spans="1:7" x14ac:dyDescent="0.3">
      <c r="A399" s="2"/>
      <c r="B399" s="2"/>
      <c r="C399" s="2"/>
      <c r="D399" s="2"/>
      <c r="E399" s="2"/>
      <c r="F399" s="2"/>
      <c r="G399" s="2"/>
    </row>
    <row r="400" spans="1:7" x14ac:dyDescent="0.3">
      <c r="A400" s="2"/>
      <c r="B400" s="2"/>
      <c r="C400" s="2"/>
      <c r="D400" s="2"/>
      <c r="E400" s="2"/>
      <c r="F400" s="2"/>
      <c r="G400" s="2"/>
    </row>
    <row r="401" spans="1:7" x14ac:dyDescent="0.3">
      <c r="A401" s="2"/>
      <c r="B401" s="2"/>
      <c r="C401" s="2"/>
      <c r="D401" s="2"/>
      <c r="E401" s="2"/>
      <c r="F401" s="2"/>
      <c r="G401" s="2"/>
    </row>
    <row r="402" spans="1:7" x14ac:dyDescent="0.3">
      <c r="A402" s="2"/>
      <c r="B402" s="2"/>
      <c r="C402" s="2"/>
      <c r="D402" s="2"/>
      <c r="E402" s="2"/>
      <c r="F402" s="2"/>
      <c r="G402" s="2"/>
    </row>
    <row r="403" spans="1:7" x14ac:dyDescent="0.3">
      <c r="A403" s="2"/>
      <c r="B403" s="2"/>
      <c r="C403" s="2"/>
      <c r="D403" s="2"/>
      <c r="E403" s="2"/>
      <c r="F403" s="2"/>
      <c r="G403" s="2"/>
    </row>
    <row r="404" spans="1:7" x14ac:dyDescent="0.3">
      <c r="A404" s="2"/>
      <c r="B404" s="2"/>
      <c r="C404" s="2"/>
      <c r="D404" s="2"/>
      <c r="E404" s="2"/>
      <c r="F404" s="2"/>
      <c r="G404" s="2"/>
    </row>
    <row r="405" spans="1:7" x14ac:dyDescent="0.3">
      <c r="A405" s="2"/>
      <c r="B405" s="2"/>
      <c r="C405" s="2"/>
      <c r="D405" s="2"/>
      <c r="E405" s="2"/>
      <c r="F405" s="2"/>
      <c r="G405" s="2"/>
    </row>
    <row r="406" spans="1:7" x14ac:dyDescent="0.3">
      <c r="A406" s="2"/>
      <c r="B406" s="2"/>
      <c r="C406" s="2"/>
      <c r="D406" s="2"/>
      <c r="E406" s="2"/>
      <c r="F406" s="2"/>
      <c r="G406" s="2"/>
    </row>
    <row r="407" spans="1:7" x14ac:dyDescent="0.3">
      <c r="A407" s="2"/>
      <c r="B407" s="2"/>
      <c r="C407" s="2"/>
      <c r="D407" s="2"/>
      <c r="E407" s="2"/>
      <c r="F407" s="2"/>
      <c r="G407" s="2"/>
    </row>
    <row r="408" spans="1:7" x14ac:dyDescent="0.3">
      <c r="A408" s="2"/>
      <c r="B408" s="2"/>
      <c r="C408" s="2"/>
      <c r="D408" s="2"/>
      <c r="E408" s="2"/>
      <c r="F408" s="2"/>
      <c r="G408" s="2"/>
    </row>
    <row r="409" spans="1:7" x14ac:dyDescent="0.3">
      <c r="A409" s="2"/>
      <c r="B409" s="2"/>
      <c r="C409" s="2"/>
      <c r="D409" s="2"/>
      <c r="E409" s="2"/>
      <c r="F409" s="2"/>
      <c r="G409" s="2"/>
    </row>
    <row r="410" spans="1:7" x14ac:dyDescent="0.3">
      <c r="A410" s="2"/>
      <c r="B410" s="2"/>
      <c r="C410" s="2"/>
      <c r="D410" s="2"/>
      <c r="E410" s="2"/>
      <c r="F410" s="2"/>
      <c r="G410" s="2"/>
    </row>
    <row r="411" spans="1:7" x14ac:dyDescent="0.3">
      <c r="A411" s="2"/>
      <c r="B411" s="2"/>
      <c r="C411" s="2"/>
      <c r="D411" s="2"/>
      <c r="E411" s="2"/>
      <c r="F411" s="2"/>
      <c r="G411" s="2"/>
    </row>
    <row r="412" spans="1:7" x14ac:dyDescent="0.3">
      <c r="A412" s="2"/>
      <c r="B412" s="2"/>
      <c r="C412" s="2"/>
      <c r="D412" s="2"/>
      <c r="E412" s="2"/>
      <c r="F412" s="2"/>
      <c r="G412" s="2"/>
    </row>
    <row r="413" spans="1:7" x14ac:dyDescent="0.3">
      <c r="A413" s="2"/>
      <c r="B413" s="2"/>
      <c r="C413" s="2"/>
      <c r="D413" s="2"/>
      <c r="E413" s="2"/>
      <c r="F413" s="2"/>
      <c r="G413" s="2"/>
    </row>
    <row r="414" spans="1:7" x14ac:dyDescent="0.3">
      <c r="A414" s="2"/>
      <c r="B414" s="2"/>
      <c r="C414" s="2"/>
      <c r="D414" s="2"/>
      <c r="E414" s="2"/>
      <c r="F414" s="2"/>
      <c r="G414" s="2"/>
    </row>
    <row r="415" spans="1:7" x14ac:dyDescent="0.3">
      <c r="A415" s="2"/>
      <c r="B415" s="2"/>
      <c r="C415" s="2"/>
      <c r="D415" s="2"/>
      <c r="E415" s="2"/>
      <c r="F415" s="2"/>
      <c r="G415" s="2"/>
    </row>
    <row r="416" spans="1:7" x14ac:dyDescent="0.3">
      <c r="A416" s="2"/>
      <c r="B416" s="2"/>
      <c r="C416" s="2"/>
      <c r="D416" s="2"/>
      <c r="E416" s="2"/>
      <c r="F416" s="2"/>
      <c r="G416" s="2"/>
    </row>
    <row r="417" spans="1:7" x14ac:dyDescent="0.3">
      <c r="A417" s="2"/>
      <c r="B417" s="2"/>
      <c r="C417" s="2"/>
      <c r="D417" s="2"/>
      <c r="E417" s="2"/>
      <c r="F417" s="2"/>
      <c r="G417" s="2"/>
    </row>
    <row r="418" spans="1:7" x14ac:dyDescent="0.3">
      <c r="A418" s="2"/>
      <c r="B418" s="2"/>
      <c r="C418" s="2"/>
      <c r="D418" s="2"/>
      <c r="E418" s="2"/>
      <c r="F418" s="2"/>
      <c r="G418" s="2"/>
    </row>
    <row r="419" spans="1:7" x14ac:dyDescent="0.3">
      <c r="A419" s="2"/>
      <c r="B419" s="2"/>
      <c r="C419" s="2"/>
      <c r="D419" s="2"/>
      <c r="E419" s="2"/>
      <c r="F419" s="2"/>
      <c r="G419" s="2"/>
    </row>
    <row r="420" spans="1:7" x14ac:dyDescent="0.3">
      <c r="A420" s="2"/>
      <c r="B420" s="2"/>
      <c r="C420" s="2"/>
      <c r="D420" s="2"/>
      <c r="E420" s="2"/>
      <c r="F420" s="2"/>
      <c r="G420" s="2"/>
    </row>
    <row r="421" spans="1:7" x14ac:dyDescent="0.3">
      <c r="A421" s="2"/>
      <c r="B421" s="2"/>
      <c r="C421" s="2"/>
      <c r="D421" s="2"/>
      <c r="E421" s="2"/>
      <c r="F421" s="2"/>
      <c r="G421" s="2"/>
    </row>
    <row r="422" spans="1:7" x14ac:dyDescent="0.3">
      <c r="A422" s="2"/>
      <c r="B422" s="2"/>
      <c r="C422" s="2"/>
      <c r="D422" s="2"/>
      <c r="E422" s="2"/>
      <c r="F422" s="2"/>
      <c r="G422" s="2"/>
    </row>
    <row r="423" spans="1:7" x14ac:dyDescent="0.3">
      <c r="A423" s="2"/>
      <c r="B423" s="2"/>
      <c r="C423" s="2"/>
      <c r="D423" s="2"/>
      <c r="E423" s="2"/>
      <c r="F423" s="2"/>
      <c r="G423" s="2"/>
    </row>
    <row r="424" spans="1:7" x14ac:dyDescent="0.3">
      <c r="A424" s="2"/>
      <c r="B424" s="2"/>
      <c r="C424" s="2"/>
      <c r="D424" s="2"/>
      <c r="E424" s="2"/>
      <c r="F424" s="2"/>
      <c r="G424" s="2"/>
    </row>
    <row r="425" spans="1:7" x14ac:dyDescent="0.3">
      <c r="A425" s="2"/>
      <c r="B425" s="2"/>
      <c r="C425" s="2"/>
      <c r="D425" s="2"/>
      <c r="E425" s="2"/>
      <c r="F425" s="2"/>
      <c r="G425" s="2"/>
    </row>
    <row r="426" spans="1:7" x14ac:dyDescent="0.3">
      <c r="A426" s="2"/>
      <c r="B426" s="2"/>
      <c r="C426" s="2"/>
      <c r="D426" s="2"/>
      <c r="E426" s="2"/>
      <c r="F426" s="2"/>
      <c r="G426" s="2"/>
    </row>
    <row r="427" spans="1:7" x14ac:dyDescent="0.3">
      <c r="A427" s="2"/>
      <c r="B427" s="2"/>
      <c r="C427" s="2"/>
      <c r="D427" s="2"/>
      <c r="E427" s="2"/>
      <c r="F427" s="2"/>
      <c r="G427" s="2"/>
    </row>
    <row r="428" spans="1:7" x14ac:dyDescent="0.3">
      <c r="A428" s="2"/>
      <c r="B428" s="2"/>
      <c r="C428" s="2"/>
      <c r="D428" s="2"/>
      <c r="E428" s="2"/>
      <c r="F428" s="2"/>
      <c r="G428" s="2"/>
    </row>
    <row r="429" spans="1:7" x14ac:dyDescent="0.3">
      <c r="A429" s="2"/>
      <c r="B429" s="2"/>
      <c r="C429" s="2"/>
      <c r="D429" s="2"/>
      <c r="E429" s="2"/>
      <c r="F429" s="2"/>
      <c r="G429" s="2"/>
    </row>
    <row r="430" spans="1:7" x14ac:dyDescent="0.3">
      <c r="A430" s="2"/>
      <c r="B430" s="2"/>
      <c r="C430" s="2"/>
      <c r="D430" s="2"/>
      <c r="E430" s="2"/>
      <c r="F430" s="2"/>
      <c r="G430" s="2"/>
    </row>
    <row r="431" spans="1:7" x14ac:dyDescent="0.3">
      <c r="A431" s="2"/>
      <c r="B431" s="2"/>
      <c r="C431" s="2"/>
      <c r="D431" s="2"/>
      <c r="E431" s="2"/>
      <c r="F431" s="2"/>
      <c r="G431" s="2"/>
    </row>
    <row r="432" spans="1:7" x14ac:dyDescent="0.3">
      <c r="A432" s="2"/>
      <c r="B432" s="2"/>
      <c r="C432" s="2"/>
      <c r="D432" s="2"/>
      <c r="E432" s="2"/>
      <c r="F432" s="2"/>
      <c r="G432" s="2"/>
    </row>
    <row r="433" spans="1:7" x14ac:dyDescent="0.3">
      <c r="A433" s="2"/>
      <c r="B433" s="2"/>
      <c r="C433" s="2"/>
      <c r="D433" s="2"/>
      <c r="E433" s="2"/>
      <c r="F433" s="2"/>
      <c r="G433" s="2"/>
    </row>
    <row r="434" spans="1:7" x14ac:dyDescent="0.3">
      <c r="A434" s="2"/>
      <c r="B434" s="2"/>
      <c r="C434" s="2"/>
      <c r="D434" s="2"/>
      <c r="E434" s="2"/>
      <c r="F434" s="2"/>
      <c r="G434" s="2"/>
    </row>
    <row r="435" spans="1:7" x14ac:dyDescent="0.3">
      <c r="A435" s="2"/>
      <c r="B435" s="2"/>
      <c r="C435" s="2"/>
      <c r="D435" s="2"/>
      <c r="E435" s="2"/>
      <c r="F435" s="2"/>
      <c r="G435" s="2"/>
    </row>
    <row r="436" spans="1:7" x14ac:dyDescent="0.3">
      <c r="A436" s="2"/>
      <c r="B436" s="2"/>
      <c r="C436" s="2"/>
      <c r="D436" s="2"/>
      <c r="E436" s="2"/>
      <c r="F436" s="2"/>
      <c r="G436" s="2"/>
    </row>
    <row r="437" spans="1:7" x14ac:dyDescent="0.3">
      <c r="A437" s="2"/>
      <c r="B437" s="2"/>
      <c r="C437" s="2"/>
      <c r="D437" s="2"/>
      <c r="E437" s="2"/>
      <c r="F437" s="2"/>
      <c r="G437" s="2"/>
    </row>
    <row r="438" spans="1:7" x14ac:dyDescent="0.3">
      <c r="A438" s="2"/>
      <c r="B438" s="2"/>
      <c r="C438" s="2"/>
      <c r="D438" s="2"/>
      <c r="E438" s="2"/>
      <c r="F438" s="2"/>
      <c r="G438" s="2"/>
    </row>
    <row r="439" spans="1:7" x14ac:dyDescent="0.3">
      <c r="A439" s="2"/>
      <c r="B439" s="2"/>
      <c r="C439" s="2"/>
      <c r="D439" s="2"/>
      <c r="E439" s="2"/>
      <c r="F439" s="2"/>
      <c r="G439" s="2"/>
    </row>
    <row r="440" spans="1:7" x14ac:dyDescent="0.3">
      <c r="A440" s="2"/>
      <c r="B440" s="2"/>
      <c r="C440" s="2"/>
      <c r="D440" s="2"/>
      <c r="E440" s="2"/>
      <c r="F440" s="2"/>
      <c r="G440" s="2"/>
    </row>
    <row r="441" spans="1:7" x14ac:dyDescent="0.3">
      <c r="A441" s="2"/>
      <c r="B441" s="2"/>
      <c r="C441" s="2"/>
      <c r="D441" s="2"/>
      <c r="E441" s="2"/>
      <c r="F441" s="2"/>
      <c r="G441" s="2"/>
    </row>
    <row r="442" spans="1:7" x14ac:dyDescent="0.3">
      <c r="A442" s="2"/>
      <c r="B442" s="2"/>
      <c r="C442" s="2"/>
      <c r="D442" s="2"/>
      <c r="E442" s="2"/>
      <c r="F442" s="2"/>
      <c r="G442" s="2"/>
    </row>
    <row r="443" spans="1:7" x14ac:dyDescent="0.3">
      <c r="A443" s="2"/>
      <c r="B443" s="2"/>
      <c r="C443" s="2"/>
      <c r="D443" s="2"/>
      <c r="E443" s="2"/>
      <c r="F443" s="2"/>
      <c r="G443" s="2"/>
    </row>
    <row r="444" spans="1:7" x14ac:dyDescent="0.3">
      <c r="A444" s="2"/>
      <c r="B444" s="2"/>
      <c r="C444" s="2"/>
      <c r="D444" s="2"/>
      <c r="E444" s="2"/>
      <c r="F444" s="2"/>
      <c r="G444" s="2"/>
    </row>
    <row r="445" spans="1:7" x14ac:dyDescent="0.3">
      <c r="A445" s="2"/>
      <c r="B445" s="2"/>
      <c r="C445" s="2"/>
      <c r="D445" s="2"/>
      <c r="E445" s="2"/>
      <c r="F445" s="2"/>
      <c r="G445" s="2"/>
    </row>
    <row r="446" spans="1:7" x14ac:dyDescent="0.3">
      <c r="A446" s="2"/>
      <c r="B446" s="2"/>
      <c r="C446" s="2"/>
      <c r="D446" s="2"/>
      <c r="E446" s="2"/>
      <c r="F446" s="2"/>
      <c r="G446" s="2"/>
    </row>
    <row r="447" spans="1:7" x14ac:dyDescent="0.3">
      <c r="A447" s="2"/>
      <c r="B447" s="2"/>
      <c r="C447" s="2"/>
      <c r="D447" s="2"/>
      <c r="E447" s="2"/>
      <c r="F447" s="2"/>
      <c r="G447" s="2"/>
    </row>
    <row r="448" spans="1:7" x14ac:dyDescent="0.3">
      <c r="A448" s="2"/>
      <c r="B448" s="2"/>
      <c r="C448" s="2"/>
      <c r="D448" s="2"/>
      <c r="E448" s="2"/>
      <c r="F448" s="2"/>
      <c r="G448" s="2"/>
    </row>
    <row r="449" spans="1:7" x14ac:dyDescent="0.3">
      <c r="A449" s="2"/>
      <c r="B449" s="2"/>
      <c r="C449" s="2"/>
      <c r="D449" s="2"/>
      <c r="E449" s="2"/>
      <c r="F449" s="2"/>
      <c r="G449" s="2"/>
    </row>
    <row r="450" spans="1:7" x14ac:dyDescent="0.3">
      <c r="A450" s="2"/>
      <c r="B450" s="2"/>
      <c r="C450" s="2"/>
      <c r="D450" s="2"/>
      <c r="E450" s="2"/>
      <c r="F450" s="2"/>
      <c r="G450" s="2"/>
    </row>
    <row r="451" spans="1:7" x14ac:dyDescent="0.3">
      <c r="A451" s="2"/>
      <c r="B451" s="2"/>
      <c r="C451" s="2"/>
      <c r="D451" s="2"/>
      <c r="E451" s="2"/>
      <c r="F451" s="2"/>
      <c r="G451" s="2"/>
    </row>
    <row r="452" spans="1:7" x14ac:dyDescent="0.3">
      <c r="A452" s="2"/>
      <c r="B452" s="2"/>
      <c r="C452" s="2"/>
      <c r="D452" s="2"/>
      <c r="E452" s="2"/>
      <c r="F452" s="2"/>
      <c r="G452" s="2"/>
    </row>
    <row r="453" spans="1:7" x14ac:dyDescent="0.3">
      <c r="A453" s="2"/>
      <c r="B453" s="2"/>
      <c r="C453" s="2"/>
      <c r="D453" s="2"/>
      <c r="E453" s="2"/>
      <c r="F453" s="2"/>
      <c r="G453" s="2"/>
    </row>
    <row r="454" spans="1:7" x14ac:dyDescent="0.3">
      <c r="A454" s="2"/>
      <c r="B454" s="2"/>
      <c r="C454" s="2"/>
      <c r="D454" s="2"/>
      <c r="E454" s="2"/>
      <c r="F454" s="2"/>
      <c r="G454" s="2"/>
    </row>
    <row r="455" spans="1:7" x14ac:dyDescent="0.3">
      <c r="A455" s="2"/>
      <c r="B455" s="2"/>
      <c r="C455" s="2"/>
      <c r="D455" s="2"/>
      <c r="E455" s="2"/>
      <c r="F455" s="2"/>
      <c r="G455" s="2"/>
    </row>
    <row r="456" spans="1:7" x14ac:dyDescent="0.3">
      <c r="A456" s="2"/>
      <c r="B456" s="2"/>
      <c r="C456" s="2"/>
      <c r="D456" s="2"/>
      <c r="E456" s="2"/>
      <c r="F456" s="2"/>
      <c r="G456" s="2"/>
    </row>
    <row r="457" spans="1:7" x14ac:dyDescent="0.3">
      <c r="A457" s="2"/>
      <c r="B457" s="2"/>
      <c r="C457" s="2"/>
      <c r="D457" s="2"/>
      <c r="E457" s="2"/>
      <c r="F457" s="2"/>
      <c r="G457" s="2"/>
    </row>
    <row r="458" spans="1:7" x14ac:dyDescent="0.3">
      <c r="A458" s="2"/>
      <c r="B458" s="2"/>
      <c r="C458" s="2"/>
      <c r="D458" s="2"/>
      <c r="E458" s="2"/>
      <c r="F458" s="2"/>
      <c r="G458" s="2"/>
    </row>
    <row r="459" spans="1:7" x14ac:dyDescent="0.3">
      <c r="A459" s="2"/>
      <c r="B459" s="2"/>
      <c r="C459" s="2"/>
      <c r="D459" s="2"/>
      <c r="E459" s="2"/>
      <c r="F459" s="2"/>
      <c r="G459" s="2"/>
    </row>
    <row r="460" spans="1:7" x14ac:dyDescent="0.3">
      <c r="A460" s="2"/>
      <c r="B460" s="2"/>
      <c r="C460" s="2"/>
      <c r="D460" s="2"/>
      <c r="E460" s="2"/>
      <c r="F460" s="2"/>
      <c r="G460" s="2"/>
    </row>
    <row r="461" spans="1:7" x14ac:dyDescent="0.3">
      <c r="A461" s="2"/>
      <c r="B461" s="2"/>
      <c r="C461" s="2"/>
      <c r="D461" s="2"/>
      <c r="E461" s="2"/>
      <c r="F461" s="2"/>
      <c r="G461" s="2"/>
    </row>
    <row r="462" spans="1:7" x14ac:dyDescent="0.3">
      <c r="A462" s="2"/>
      <c r="B462" s="2"/>
      <c r="C462" s="2"/>
      <c r="D462" s="2"/>
      <c r="E462" s="2"/>
      <c r="F462" s="2"/>
      <c r="G462" s="2"/>
    </row>
    <row r="463" spans="1:7" x14ac:dyDescent="0.3">
      <c r="A463" s="2"/>
      <c r="B463" s="2"/>
      <c r="C463" s="2"/>
      <c r="D463" s="2"/>
      <c r="E463" s="2"/>
      <c r="F463" s="2"/>
      <c r="G463" s="2"/>
    </row>
    <row r="464" spans="1:7" x14ac:dyDescent="0.3">
      <c r="A464" s="2"/>
      <c r="B464" s="2"/>
      <c r="C464" s="2"/>
      <c r="D464" s="2"/>
      <c r="E464" s="2"/>
      <c r="F464" s="2"/>
      <c r="G464" s="2"/>
    </row>
    <row r="465" spans="1:7" x14ac:dyDescent="0.3">
      <c r="A465" s="2"/>
      <c r="B465" s="2"/>
      <c r="C465" s="2"/>
      <c r="D465" s="2"/>
      <c r="E465" s="2"/>
      <c r="F465" s="2"/>
      <c r="G465" s="2"/>
    </row>
    <row r="466" spans="1:7" x14ac:dyDescent="0.3">
      <c r="A466" s="2"/>
      <c r="B466" s="2"/>
      <c r="C466" s="2"/>
      <c r="D466" s="2"/>
      <c r="E466" s="2"/>
      <c r="F466" s="2"/>
      <c r="G466" s="2"/>
    </row>
    <row r="467" spans="1:7" x14ac:dyDescent="0.3">
      <c r="A467" s="2"/>
      <c r="B467" s="2"/>
      <c r="C467" s="2"/>
      <c r="D467" s="2"/>
      <c r="E467" s="2"/>
      <c r="F467" s="2"/>
      <c r="G467" s="2"/>
    </row>
    <row r="468" spans="1:7" x14ac:dyDescent="0.3">
      <c r="A468" s="2"/>
      <c r="B468" s="2"/>
      <c r="C468" s="2"/>
      <c r="D468" s="2"/>
      <c r="E468" s="2"/>
      <c r="F468" s="2"/>
      <c r="G468" s="2"/>
    </row>
    <row r="469" spans="1:7" x14ac:dyDescent="0.3">
      <c r="A469" s="2"/>
      <c r="B469" s="2"/>
      <c r="C469" s="2"/>
      <c r="D469" s="2"/>
      <c r="E469" s="2"/>
      <c r="F469" s="2"/>
      <c r="G469" s="2"/>
    </row>
    <row r="470" spans="1:7" x14ac:dyDescent="0.3">
      <c r="A470" s="2"/>
      <c r="B470" s="2"/>
      <c r="C470" s="2"/>
      <c r="D470" s="2"/>
      <c r="E470" s="2"/>
      <c r="F470" s="2"/>
      <c r="G470" s="2"/>
    </row>
    <row r="471" spans="1:7" x14ac:dyDescent="0.3">
      <c r="A471" s="2"/>
      <c r="B471" s="2"/>
      <c r="C471" s="2"/>
      <c r="D471" s="2"/>
      <c r="E471" s="2"/>
      <c r="F471" s="2"/>
      <c r="G471" s="2"/>
    </row>
    <row r="472" spans="1:7" x14ac:dyDescent="0.3">
      <c r="A472" s="2"/>
      <c r="B472" s="2"/>
      <c r="C472" s="2"/>
      <c r="D472" s="2"/>
      <c r="E472" s="2"/>
      <c r="F472" s="2"/>
      <c r="G472" s="2"/>
    </row>
    <row r="473" spans="1:7" x14ac:dyDescent="0.3">
      <c r="A473" s="2"/>
      <c r="B473" s="2"/>
      <c r="C473" s="2"/>
      <c r="D473" s="2"/>
      <c r="E473" s="2"/>
      <c r="F473" s="2"/>
      <c r="G473" s="2"/>
    </row>
    <row r="474" spans="1:7" x14ac:dyDescent="0.3">
      <c r="A474" s="2"/>
      <c r="B474" s="2"/>
      <c r="C474" s="2"/>
      <c r="D474" s="2"/>
      <c r="E474" s="2"/>
      <c r="F474" s="2"/>
      <c r="G474" s="2"/>
    </row>
    <row r="475" spans="1:7" x14ac:dyDescent="0.3">
      <c r="A475" s="2"/>
      <c r="B475" s="2"/>
      <c r="C475" s="2"/>
      <c r="D475" s="2"/>
      <c r="E475" s="2"/>
      <c r="F475" s="2"/>
      <c r="G475" s="2"/>
    </row>
    <row r="476" spans="1:7" x14ac:dyDescent="0.3">
      <c r="A476" s="2"/>
      <c r="B476" s="2"/>
      <c r="C476" s="2"/>
      <c r="D476" s="2"/>
      <c r="E476" s="2"/>
      <c r="F476" s="2"/>
      <c r="G476" s="2"/>
    </row>
    <row r="477" spans="1:7" x14ac:dyDescent="0.3">
      <c r="A477" s="2"/>
      <c r="B477" s="2"/>
      <c r="C477" s="2"/>
      <c r="D477" s="2"/>
      <c r="E477" s="2"/>
      <c r="F477" s="2"/>
      <c r="G477" s="2"/>
    </row>
    <row r="478" spans="1:7" x14ac:dyDescent="0.3">
      <c r="A478" s="2"/>
      <c r="B478" s="2"/>
      <c r="C478" s="2"/>
      <c r="D478" s="2"/>
      <c r="E478" s="2"/>
      <c r="F478" s="2"/>
      <c r="G478" s="2"/>
    </row>
    <row r="479" spans="1:7" x14ac:dyDescent="0.3">
      <c r="A479" s="2"/>
      <c r="B479" s="2"/>
      <c r="C479" s="2"/>
      <c r="D479" s="2"/>
      <c r="E479" s="2"/>
      <c r="F479" s="2"/>
      <c r="G479" s="2"/>
    </row>
    <row r="480" spans="1:7" x14ac:dyDescent="0.3">
      <c r="A480" s="2"/>
      <c r="B480" s="2"/>
      <c r="C480" s="2"/>
      <c r="D480" s="2"/>
      <c r="E480" s="2"/>
      <c r="F480" s="2"/>
      <c r="G480" s="2"/>
    </row>
    <row r="481" spans="1:7" x14ac:dyDescent="0.3">
      <c r="A481" s="2"/>
      <c r="B481" s="2"/>
      <c r="C481" s="2"/>
      <c r="D481" s="2"/>
      <c r="E481" s="2"/>
      <c r="F481" s="2"/>
      <c r="G481" s="2"/>
    </row>
    <row r="482" spans="1:7" x14ac:dyDescent="0.3">
      <c r="A482" s="2"/>
      <c r="B482" s="2"/>
      <c r="C482" s="2"/>
      <c r="D482" s="2"/>
      <c r="E482" s="2"/>
      <c r="F482" s="2"/>
      <c r="G482" s="2"/>
    </row>
    <row r="483" spans="1:7" x14ac:dyDescent="0.3">
      <c r="A483" s="2"/>
      <c r="B483" s="2"/>
      <c r="C483" s="2"/>
      <c r="D483" s="2"/>
      <c r="E483" s="2"/>
      <c r="F483" s="2"/>
      <c r="G483" s="2"/>
    </row>
    <row r="484" spans="1:7" x14ac:dyDescent="0.3">
      <c r="A484" s="2"/>
      <c r="B484" s="2"/>
      <c r="C484" s="2"/>
      <c r="D484" s="2"/>
      <c r="E484" s="2"/>
      <c r="F484" s="2"/>
      <c r="G484" s="2"/>
    </row>
    <row r="485" spans="1:7" x14ac:dyDescent="0.3">
      <c r="A485" s="2"/>
      <c r="B485" s="2"/>
      <c r="C485" s="2"/>
      <c r="D485" s="2"/>
      <c r="E485" s="2"/>
      <c r="F485" s="2"/>
      <c r="G485" s="2"/>
    </row>
    <row r="486" spans="1:7" x14ac:dyDescent="0.3">
      <c r="A486" s="2"/>
      <c r="B486" s="2"/>
      <c r="C486" s="2"/>
      <c r="D486" s="2"/>
      <c r="E486" s="2"/>
      <c r="F486" s="2"/>
      <c r="G486" s="2"/>
    </row>
    <row r="487" spans="1:7" x14ac:dyDescent="0.3">
      <c r="A487" s="2"/>
      <c r="B487" s="2"/>
      <c r="C487" s="2"/>
      <c r="D487" s="2"/>
      <c r="E487" s="2"/>
      <c r="F487" s="2"/>
      <c r="G487" s="2"/>
    </row>
    <row r="488" spans="1:7" x14ac:dyDescent="0.3">
      <c r="A488" s="2"/>
      <c r="B488" s="2"/>
      <c r="C488" s="2"/>
      <c r="D488" s="2"/>
      <c r="E488" s="2"/>
      <c r="F488" s="2"/>
      <c r="G488" s="2"/>
    </row>
    <row r="489" spans="1:7" x14ac:dyDescent="0.3">
      <c r="A489" s="2"/>
      <c r="B489" s="2"/>
      <c r="C489" s="2"/>
      <c r="D489" s="2"/>
      <c r="E489" s="2"/>
      <c r="F489" s="2"/>
      <c r="G489" s="2"/>
    </row>
    <row r="490" spans="1:7" x14ac:dyDescent="0.3">
      <c r="A490" s="2"/>
      <c r="B490" s="2"/>
      <c r="C490" s="2"/>
      <c r="D490" s="2"/>
      <c r="E490" s="2"/>
      <c r="F490" s="2"/>
      <c r="G490" s="2"/>
    </row>
    <row r="491" spans="1:7" x14ac:dyDescent="0.3">
      <c r="A491" s="2"/>
      <c r="B491" s="2"/>
      <c r="C491" s="2"/>
      <c r="D491" s="2"/>
      <c r="E491" s="2"/>
      <c r="F491" s="2"/>
      <c r="G491" s="2"/>
    </row>
    <row r="492" spans="1:7" x14ac:dyDescent="0.3">
      <c r="A492" s="2"/>
      <c r="B492" s="2"/>
      <c r="C492" s="2"/>
      <c r="D492" s="2"/>
      <c r="E492" s="2"/>
      <c r="F492" s="2"/>
      <c r="G492" s="2"/>
    </row>
    <row r="493" spans="1:7" x14ac:dyDescent="0.3">
      <c r="A493" s="2"/>
      <c r="B493" s="2"/>
      <c r="C493" s="2"/>
      <c r="D493" s="2"/>
      <c r="E493" s="2"/>
      <c r="F493" s="2"/>
      <c r="G493" s="2"/>
    </row>
    <row r="494" spans="1:7" x14ac:dyDescent="0.3">
      <c r="A494" s="2"/>
      <c r="B494" s="2"/>
      <c r="C494" s="2"/>
      <c r="D494" s="2"/>
      <c r="E494" s="2"/>
      <c r="F494" s="2"/>
      <c r="G494" s="2"/>
    </row>
    <row r="495" spans="1:7" x14ac:dyDescent="0.3">
      <c r="A495" s="2"/>
      <c r="B495" s="2"/>
      <c r="C495" s="2"/>
      <c r="D495" s="2"/>
      <c r="E495" s="2"/>
      <c r="F495" s="2"/>
      <c r="G495" s="2"/>
    </row>
    <row r="496" spans="1:7" x14ac:dyDescent="0.3">
      <c r="A496" s="2"/>
      <c r="B496" s="2"/>
      <c r="C496" s="2"/>
      <c r="D496" s="2"/>
      <c r="E496" s="2"/>
      <c r="F496" s="2"/>
      <c r="G496" s="2"/>
    </row>
    <row r="497" spans="1:7" x14ac:dyDescent="0.3">
      <c r="A497" s="2"/>
      <c r="B497" s="2"/>
      <c r="C497" s="2"/>
      <c r="D497" s="2"/>
      <c r="E497" s="2"/>
      <c r="F497" s="2"/>
      <c r="G497" s="2"/>
    </row>
    <row r="498" spans="1:7" x14ac:dyDescent="0.3">
      <c r="A498" s="2"/>
      <c r="B498" s="2"/>
      <c r="C498" s="2"/>
      <c r="D498" s="2"/>
      <c r="E498" s="2"/>
      <c r="F498" s="2"/>
      <c r="G498" s="2"/>
    </row>
    <row r="499" spans="1:7" x14ac:dyDescent="0.3">
      <c r="A499" s="2"/>
      <c r="B499" s="2"/>
      <c r="C499" s="2"/>
      <c r="D499" s="2"/>
      <c r="E499" s="2"/>
      <c r="F499" s="2"/>
      <c r="G499" s="2"/>
    </row>
    <row r="500" spans="1:7" x14ac:dyDescent="0.3">
      <c r="A500" s="2"/>
      <c r="B500" s="2"/>
      <c r="C500" s="2"/>
      <c r="D500" s="2"/>
      <c r="E500" s="2"/>
      <c r="F500" s="2"/>
      <c r="G500" s="2"/>
    </row>
    <row r="501" spans="1:7" x14ac:dyDescent="0.3">
      <c r="A501" s="2"/>
      <c r="B501" s="2"/>
      <c r="C501" s="2"/>
      <c r="D501" s="2"/>
      <c r="E501" s="2"/>
      <c r="F501" s="2"/>
      <c r="G501" s="2"/>
    </row>
    <row r="502" spans="1:7" x14ac:dyDescent="0.3">
      <c r="A502" s="2"/>
      <c r="B502" s="2"/>
      <c r="C502" s="2"/>
      <c r="D502" s="2"/>
      <c r="E502" s="2"/>
      <c r="F502" s="2"/>
      <c r="G502" s="2"/>
    </row>
    <row r="503" spans="1:7" x14ac:dyDescent="0.3">
      <c r="A503" s="2"/>
      <c r="B503" s="2"/>
      <c r="C503" s="2"/>
      <c r="D503" s="2"/>
      <c r="E503" s="2"/>
      <c r="F503" s="2"/>
      <c r="G503" s="2"/>
    </row>
    <row r="504" spans="1:7" x14ac:dyDescent="0.3">
      <c r="A504" s="2"/>
      <c r="B504" s="2"/>
      <c r="C504" s="2"/>
      <c r="D504" s="2"/>
      <c r="E504" s="2"/>
      <c r="F504" s="2"/>
      <c r="G504" s="2"/>
    </row>
    <row r="505" spans="1:7" x14ac:dyDescent="0.3">
      <c r="A505" s="2"/>
      <c r="B505" s="2"/>
      <c r="C505" s="2"/>
      <c r="D505" s="2"/>
      <c r="E505" s="2"/>
      <c r="F505" s="2"/>
      <c r="G505" s="2"/>
    </row>
    <row r="506" spans="1:7" x14ac:dyDescent="0.3">
      <c r="A506" s="2"/>
      <c r="B506" s="2"/>
      <c r="C506" s="2"/>
      <c r="D506" s="2"/>
      <c r="E506" s="2"/>
      <c r="F506" s="2"/>
      <c r="G506" s="2"/>
    </row>
    <row r="507" spans="1:7" x14ac:dyDescent="0.3">
      <c r="A507" s="2"/>
      <c r="B507" s="2"/>
      <c r="C507" s="2"/>
      <c r="D507" s="2"/>
      <c r="E507" s="2"/>
      <c r="F507" s="2"/>
      <c r="G507" s="2"/>
    </row>
    <row r="508" spans="1:7" x14ac:dyDescent="0.3">
      <c r="A508" s="2"/>
      <c r="B508" s="2"/>
      <c r="C508" s="2"/>
      <c r="D508" s="2"/>
      <c r="E508" s="2"/>
      <c r="F508" s="2"/>
      <c r="G508" s="2"/>
    </row>
  </sheetData>
  <mergeCells count="58">
    <mergeCell ref="F29:G29"/>
    <mergeCell ref="F4:G4"/>
    <mergeCell ref="A2:A3"/>
    <mergeCell ref="A1:D1"/>
    <mergeCell ref="F24:G24"/>
    <mergeCell ref="F25:G25"/>
    <mergeCell ref="F26:G26"/>
    <mergeCell ref="F27:G27"/>
    <mergeCell ref="F28:G28"/>
    <mergeCell ref="F38:G38"/>
    <mergeCell ref="F39:G39"/>
    <mergeCell ref="F40:G40"/>
    <mergeCell ref="F41:G41"/>
    <mergeCell ref="F30:G30"/>
    <mergeCell ref="F31:G31"/>
    <mergeCell ref="F32:G32"/>
    <mergeCell ref="F33:G33"/>
    <mergeCell ref="F34:G34"/>
    <mergeCell ref="F35:G35"/>
    <mergeCell ref="F62:G62"/>
    <mergeCell ref="F63:G63"/>
    <mergeCell ref="B2:B3"/>
    <mergeCell ref="C2:C3"/>
    <mergeCell ref="D2:D3"/>
    <mergeCell ref="F5:N5"/>
    <mergeCell ref="L7:M7"/>
    <mergeCell ref="F54:G54"/>
    <mergeCell ref="F55:G55"/>
    <mergeCell ref="F56:G56"/>
    <mergeCell ref="F57:G57"/>
    <mergeCell ref="F58:G58"/>
    <mergeCell ref="F59:G59"/>
    <mergeCell ref="F48:G48"/>
    <mergeCell ref="F49:G49"/>
    <mergeCell ref="F50:G50"/>
    <mergeCell ref="L8:M8"/>
    <mergeCell ref="L9:M9"/>
    <mergeCell ref="K11:M12"/>
    <mergeCell ref="F60:G60"/>
    <mergeCell ref="F61:G61"/>
    <mergeCell ref="F51:G51"/>
    <mergeCell ref="F52:G52"/>
    <mergeCell ref="F53:G53"/>
    <mergeCell ref="F42:G42"/>
    <mergeCell ref="F43:G43"/>
    <mergeCell ref="F44:G44"/>
    <mergeCell ref="F45:G45"/>
    <mergeCell ref="F46:G46"/>
    <mergeCell ref="F47:G47"/>
    <mergeCell ref="F36:G36"/>
    <mergeCell ref="F37:G37"/>
    <mergeCell ref="A51:A56"/>
    <mergeCell ref="A57:A63"/>
    <mergeCell ref="A4:A13"/>
    <mergeCell ref="A14:A27"/>
    <mergeCell ref="A28:A34"/>
    <mergeCell ref="A35:A40"/>
    <mergeCell ref="A41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C470-ACA8-4232-9E37-192259F22001}">
  <dimension ref="B1:P21"/>
  <sheetViews>
    <sheetView workbookViewId="0">
      <selection activeCell="B1" sqref="B1:K10"/>
    </sheetView>
  </sheetViews>
  <sheetFormatPr defaultRowHeight="14.4" x14ac:dyDescent="0.3"/>
  <cols>
    <col min="2" max="2" width="12" bestFit="1" customWidth="1"/>
    <col min="3" max="3" width="12.21875" customWidth="1"/>
    <col min="4" max="4" width="11.6640625" customWidth="1"/>
    <col min="5" max="5" width="14.21875" bestFit="1" customWidth="1"/>
    <col min="6" max="6" width="13.44140625" bestFit="1" customWidth="1"/>
    <col min="7" max="7" width="14" bestFit="1" customWidth="1"/>
    <col min="8" max="8" width="13.44140625" bestFit="1" customWidth="1"/>
    <col min="9" max="9" width="12.77734375" customWidth="1"/>
    <col min="10" max="10" width="10.88671875" bestFit="1" customWidth="1"/>
    <col min="11" max="11" width="13.88671875" bestFit="1" customWidth="1"/>
  </cols>
  <sheetData>
    <row r="1" spans="2:16" x14ac:dyDescent="0.3">
      <c r="B1" s="145" t="s">
        <v>54</v>
      </c>
      <c r="C1" s="146"/>
      <c r="D1" s="146"/>
      <c r="E1" s="146"/>
      <c r="F1" s="146"/>
      <c r="G1" s="146"/>
      <c r="H1" s="146"/>
      <c r="I1" s="146"/>
      <c r="J1" s="146"/>
      <c r="K1" s="147"/>
    </row>
    <row r="2" spans="2:16" ht="15" thickBot="1" x14ac:dyDescent="0.35">
      <c r="B2" s="161"/>
      <c r="C2" s="162"/>
      <c r="D2" s="162"/>
      <c r="E2" s="162"/>
      <c r="F2" s="162"/>
      <c r="G2" s="162"/>
      <c r="H2" s="162"/>
      <c r="I2" s="162"/>
      <c r="J2" s="162"/>
      <c r="K2" s="163"/>
    </row>
    <row r="3" spans="2:16" ht="47.4" customHeight="1" x14ac:dyDescent="0.3">
      <c r="B3" s="133" t="s">
        <v>35</v>
      </c>
      <c r="C3" s="134" t="s">
        <v>36</v>
      </c>
      <c r="D3" s="134" t="s">
        <v>37</v>
      </c>
      <c r="E3" s="134" t="s">
        <v>38</v>
      </c>
      <c r="F3" s="134" t="s">
        <v>39</v>
      </c>
      <c r="G3" s="134" t="s">
        <v>40</v>
      </c>
      <c r="H3" s="134" t="s">
        <v>41</v>
      </c>
      <c r="I3" s="134" t="s">
        <v>42</v>
      </c>
      <c r="J3" s="134" t="s">
        <v>43</v>
      </c>
      <c r="K3" s="135" t="s">
        <v>44</v>
      </c>
      <c r="L3" s="1"/>
      <c r="M3" s="1"/>
      <c r="N3" s="1"/>
      <c r="O3" s="1"/>
      <c r="P3" s="1"/>
    </row>
    <row r="4" spans="2:16" x14ac:dyDescent="0.3">
      <c r="B4" s="123">
        <v>11</v>
      </c>
      <c r="C4" s="125">
        <v>812</v>
      </c>
      <c r="D4" s="125">
        <v>1304</v>
      </c>
      <c r="E4" s="125">
        <v>432</v>
      </c>
      <c r="F4" s="125">
        <v>801</v>
      </c>
      <c r="G4" s="125">
        <v>2</v>
      </c>
      <c r="H4" s="125">
        <v>3</v>
      </c>
      <c r="I4" s="125">
        <f>ROUNDUP(((D4*F4*H4)/(C4*E4*G4)),0)</f>
        <v>5</v>
      </c>
      <c r="J4" s="125">
        <v>485</v>
      </c>
      <c r="K4" s="126">
        <f>J4*I4</f>
        <v>2425</v>
      </c>
      <c r="L4" s="1"/>
      <c r="M4" s="1"/>
      <c r="N4" s="1"/>
      <c r="O4" s="1"/>
      <c r="P4" s="1"/>
    </row>
    <row r="5" spans="2:16" x14ac:dyDescent="0.3">
      <c r="B5" s="123">
        <v>12</v>
      </c>
      <c r="C5" s="125">
        <v>662</v>
      </c>
      <c r="D5" s="125">
        <v>1428</v>
      </c>
      <c r="E5" s="125">
        <v>438</v>
      </c>
      <c r="F5" s="125">
        <v>504</v>
      </c>
      <c r="G5" s="125">
        <v>1</v>
      </c>
      <c r="H5" s="125">
        <v>2</v>
      </c>
      <c r="I5" s="125">
        <f t="shared" ref="I5:I10" si="0">ROUNDUP(((D5*F5*H5)/(C5*E5*G5)),0)</f>
        <v>5</v>
      </c>
      <c r="J5" s="125">
        <v>424</v>
      </c>
      <c r="K5" s="126">
        <f t="shared" ref="K5:K10" si="1">J5*I5</f>
        <v>2120</v>
      </c>
      <c r="L5" s="1"/>
      <c r="M5" s="1"/>
      <c r="N5" s="1"/>
      <c r="O5" s="1"/>
      <c r="P5" s="1"/>
    </row>
    <row r="6" spans="2:16" x14ac:dyDescent="0.3">
      <c r="B6" s="123">
        <v>13</v>
      </c>
      <c r="C6" s="125">
        <v>793</v>
      </c>
      <c r="D6" s="125">
        <v>1373</v>
      </c>
      <c r="E6" s="125">
        <v>401</v>
      </c>
      <c r="F6" s="125">
        <v>816</v>
      </c>
      <c r="G6" s="125">
        <v>1</v>
      </c>
      <c r="H6" s="125">
        <v>2</v>
      </c>
      <c r="I6" s="125">
        <f t="shared" si="0"/>
        <v>8</v>
      </c>
      <c r="J6" s="125">
        <v>298</v>
      </c>
      <c r="K6" s="126">
        <f t="shared" si="1"/>
        <v>2384</v>
      </c>
      <c r="L6" s="1"/>
      <c r="M6" s="1"/>
      <c r="N6" s="1"/>
      <c r="O6" s="1"/>
      <c r="P6" s="1"/>
    </row>
    <row r="7" spans="2:16" x14ac:dyDescent="0.3">
      <c r="B7" s="123">
        <v>14</v>
      </c>
      <c r="C7" s="125">
        <v>552</v>
      </c>
      <c r="D7" s="125">
        <v>1516</v>
      </c>
      <c r="E7" s="125">
        <v>492</v>
      </c>
      <c r="F7" s="125">
        <v>561</v>
      </c>
      <c r="G7" s="125">
        <v>2</v>
      </c>
      <c r="H7" s="125">
        <v>3</v>
      </c>
      <c r="I7" s="125">
        <f t="shared" si="0"/>
        <v>5</v>
      </c>
      <c r="J7" s="125">
        <v>402</v>
      </c>
      <c r="K7" s="126">
        <f t="shared" si="1"/>
        <v>2010</v>
      </c>
      <c r="L7" s="1"/>
      <c r="M7" s="1"/>
      <c r="N7" s="1"/>
      <c r="O7" s="1"/>
      <c r="P7" s="1"/>
    </row>
    <row r="8" spans="2:16" x14ac:dyDescent="0.3">
      <c r="B8" s="123">
        <v>15</v>
      </c>
      <c r="C8" s="125">
        <v>720</v>
      </c>
      <c r="D8" s="125">
        <v>1247</v>
      </c>
      <c r="E8" s="125">
        <v>484</v>
      </c>
      <c r="F8" s="125">
        <v>849</v>
      </c>
      <c r="G8" s="125">
        <v>3</v>
      </c>
      <c r="H8" s="125">
        <v>4</v>
      </c>
      <c r="I8" s="125">
        <f t="shared" si="0"/>
        <v>5</v>
      </c>
      <c r="J8" s="125">
        <v>501</v>
      </c>
      <c r="K8" s="126">
        <f t="shared" si="1"/>
        <v>2505</v>
      </c>
      <c r="L8" s="1"/>
      <c r="M8" s="1"/>
      <c r="N8" s="1"/>
      <c r="O8" s="1"/>
      <c r="P8" s="1"/>
    </row>
    <row r="9" spans="2:16" x14ac:dyDescent="0.3">
      <c r="B9" s="123">
        <v>16</v>
      </c>
      <c r="C9" s="125">
        <v>735</v>
      </c>
      <c r="D9" s="125">
        <v>1351</v>
      </c>
      <c r="E9" s="125">
        <v>334</v>
      </c>
      <c r="F9" s="125">
        <v>480</v>
      </c>
      <c r="G9" s="125">
        <v>2</v>
      </c>
      <c r="H9" s="125">
        <v>3</v>
      </c>
      <c r="I9" s="125">
        <f t="shared" si="0"/>
        <v>4</v>
      </c>
      <c r="J9" s="125">
        <v>398</v>
      </c>
      <c r="K9" s="126">
        <f t="shared" si="1"/>
        <v>1592</v>
      </c>
      <c r="L9" s="1"/>
      <c r="M9" s="1"/>
      <c r="N9" s="1"/>
      <c r="O9" s="1"/>
      <c r="P9" s="1"/>
    </row>
    <row r="10" spans="2:16" ht="15" thickBot="1" x14ac:dyDescent="0.35">
      <c r="B10" s="124">
        <v>17</v>
      </c>
      <c r="C10" s="127">
        <v>801</v>
      </c>
      <c r="D10" s="127">
        <v>1343</v>
      </c>
      <c r="E10" s="127">
        <v>428</v>
      </c>
      <c r="F10" s="127">
        <v>590</v>
      </c>
      <c r="G10" s="127">
        <v>1</v>
      </c>
      <c r="H10" s="127">
        <v>2</v>
      </c>
      <c r="I10" s="127">
        <f t="shared" si="0"/>
        <v>5</v>
      </c>
      <c r="J10" s="127">
        <v>302</v>
      </c>
      <c r="K10" s="128">
        <f t="shared" si="1"/>
        <v>1510</v>
      </c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mergeCells count="1">
    <mergeCell ref="B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41E9-C497-40CF-90D3-F1B85F5B4C7B}">
  <dimension ref="A1:AA90"/>
  <sheetViews>
    <sheetView tabSelected="1" topLeftCell="A63" zoomScale="70" zoomScaleNormal="70" workbookViewId="0">
      <selection activeCell="U62" sqref="U62"/>
    </sheetView>
  </sheetViews>
  <sheetFormatPr defaultRowHeight="14.4" x14ac:dyDescent="0.3"/>
  <cols>
    <col min="2" max="2" width="12.88671875" customWidth="1"/>
    <col min="3" max="3" width="10.33203125" bestFit="1" customWidth="1"/>
    <col min="4" max="4" width="10.5546875" customWidth="1"/>
    <col min="5" max="5" width="9.44140625" bestFit="1" customWidth="1"/>
    <col min="6" max="6" width="9.88671875" customWidth="1"/>
    <col min="24" max="24" width="7.6640625" customWidth="1"/>
  </cols>
  <sheetData>
    <row r="1" spans="1:27" ht="14.4" customHeight="1" x14ac:dyDescent="0.3">
      <c r="A1" s="189" t="s">
        <v>64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1"/>
    </row>
    <row r="2" spans="1:27" ht="14.4" customHeight="1" thickBot="1" x14ac:dyDescent="0.35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4"/>
    </row>
    <row r="3" spans="1:27" ht="15" thickBot="1" x14ac:dyDescent="0.35"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7" ht="15" thickBot="1" x14ac:dyDescent="0.35">
      <c r="B4" s="61" t="s">
        <v>56</v>
      </c>
      <c r="C4" s="42" t="s">
        <v>55</v>
      </c>
      <c r="D4" s="43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7" ht="15" customHeight="1" thickBot="1" x14ac:dyDescent="0.35">
      <c r="B5" s="62" t="s">
        <v>57</v>
      </c>
      <c r="C5" s="55" t="s">
        <v>45</v>
      </c>
      <c r="D5" s="56">
        <v>3</v>
      </c>
      <c r="H5" s="170" t="s">
        <v>65</v>
      </c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2"/>
    </row>
    <row r="6" spans="1:27" ht="15" customHeight="1" thickBot="1" x14ac:dyDescent="0.35">
      <c r="H6" s="179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1"/>
    </row>
    <row r="7" spans="1:27" ht="19.2" customHeight="1" thickBot="1" x14ac:dyDescent="0.35">
      <c r="A7" s="64"/>
      <c r="B7" s="65" t="s">
        <v>5</v>
      </c>
      <c r="C7" s="65" t="s">
        <v>58</v>
      </c>
      <c r="D7" s="65" t="s">
        <v>62</v>
      </c>
      <c r="E7" s="65" t="s">
        <v>59</v>
      </c>
      <c r="F7" s="66" t="s">
        <v>63</v>
      </c>
      <c r="H7" s="84"/>
      <c r="I7" s="90">
        <v>1</v>
      </c>
      <c r="J7" s="90">
        <f>1+I7</f>
        <v>2</v>
      </c>
      <c r="K7" s="90">
        <f t="shared" ref="K7:U7" si="0">1+J7</f>
        <v>3</v>
      </c>
      <c r="L7" s="90">
        <f t="shared" si="0"/>
        <v>4</v>
      </c>
      <c r="M7" s="90">
        <f t="shared" si="0"/>
        <v>5</v>
      </c>
      <c r="N7" s="90">
        <f t="shared" si="0"/>
        <v>6</v>
      </c>
      <c r="O7" s="90">
        <f t="shared" si="0"/>
        <v>7</v>
      </c>
      <c r="P7" s="90">
        <f t="shared" si="0"/>
        <v>8</v>
      </c>
      <c r="Q7" s="90">
        <f t="shared" si="0"/>
        <v>9</v>
      </c>
      <c r="R7" s="90">
        <f t="shared" si="0"/>
        <v>10</v>
      </c>
      <c r="S7" s="90">
        <f>1+R7</f>
        <v>11</v>
      </c>
      <c r="T7" s="73">
        <f t="shared" si="0"/>
        <v>12</v>
      </c>
      <c r="U7" s="105">
        <f t="shared" si="0"/>
        <v>13</v>
      </c>
      <c r="V7" s="106">
        <f>1+U7</f>
        <v>14</v>
      </c>
      <c r="W7" s="107">
        <f>1+V7</f>
        <v>15</v>
      </c>
      <c r="X7" s="69" t="s">
        <v>67</v>
      </c>
      <c r="Y7" s="85" t="s">
        <v>68</v>
      </c>
      <c r="Z7" s="185" t="s">
        <v>69</v>
      </c>
      <c r="AA7" s="186"/>
    </row>
    <row r="8" spans="1:27" x14ac:dyDescent="0.3">
      <c r="A8" s="182" t="s">
        <v>60</v>
      </c>
      <c r="B8" s="40">
        <v>1</v>
      </c>
      <c r="C8" s="40">
        <v>184</v>
      </c>
      <c r="D8" s="157">
        <f>SUM(C8:C22)</f>
        <v>2496</v>
      </c>
      <c r="E8" s="40">
        <v>187</v>
      </c>
      <c r="F8" s="158">
        <f>SUM(E8:E22)</f>
        <v>2496</v>
      </c>
      <c r="H8" s="91">
        <v>1</v>
      </c>
      <c r="I8" s="74">
        <v>9</v>
      </c>
      <c r="J8" s="42">
        <v>20</v>
      </c>
      <c r="K8" s="42">
        <v>11</v>
      </c>
      <c r="L8" s="42">
        <v>23</v>
      </c>
      <c r="M8" s="42">
        <v>19</v>
      </c>
      <c r="N8" s="42">
        <v>11</v>
      </c>
      <c r="O8" s="42">
        <v>20</v>
      </c>
      <c r="P8" s="42">
        <v>24</v>
      </c>
      <c r="Q8" s="42">
        <v>20</v>
      </c>
      <c r="R8" s="42">
        <v>26</v>
      </c>
      <c r="S8" s="42">
        <v>13</v>
      </c>
      <c r="T8" s="42">
        <v>16</v>
      </c>
      <c r="U8" s="37">
        <v>13</v>
      </c>
      <c r="V8" s="42">
        <v>12</v>
      </c>
      <c r="W8" s="43">
        <v>15</v>
      </c>
      <c r="X8" s="68">
        <f>SUM(I8:W8)</f>
        <v>252</v>
      </c>
      <c r="Y8" s="136">
        <v>1</v>
      </c>
      <c r="Z8" s="92" t="s">
        <v>70</v>
      </c>
      <c r="AA8" s="93">
        <f>C8/X8</f>
        <v>0.73015873015873012</v>
      </c>
    </row>
    <row r="9" spans="1:27" x14ac:dyDescent="0.3">
      <c r="A9" s="182"/>
      <c r="B9" s="40">
        <f>1+B8</f>
        <v>2</v>
      </c>
      <c r="C9" s="40">
        <v>201</v>
      </c>
      <c r="D9" s="157"/>
      <c r="E9" s="40">
        <v>199</v>
      </c>
      <c r="F9" s="158"/>
      <c r="H9" s="91">
        <v>2</v>
      </c>
      <c r="I9" s="48">
        <v>11</v>
      </c>
      <c r="J9" s="40">
        <v>11</v>
      </c>
      <c r="K9" s="40">
        <v>10</v>
      </c>
      <c r="L9" s="40">
        <v>25</v>
      </c>
      <c r="M9" s="40">
        <v>27</v>
      </c>
      <c r="N9" s="40">
        <v>16</v>
      </c>
      <c r="O9" s="40">
        <v>15</v>
      </c>
      <c r="P9" s="40">
        <v>14</v>
      </c>
      <c r="Q9" s="40">
        <v>25</v>
      </c>
      <c r="R9" s="40">
        <v>11</v>
      </c>
      <c r="S9" s="40">
        <v>27</v>
      </c>
      <c r="T9" s="40">
        <v>21</v>
      </c>
      <c r="U9" s="48">
        <v>27</v>
      </c>
      <c r="V9" s="40">
        <v>16</v>
      </c>
      <c r="W9" s="53">
        <v>10</v>
      </c>
      <c r="X9" s="68">
        <f t="shared" ref="X9:X22" si="1">SUM(I9:W9)</f>
        <v>266</v>
      </c>
      <c r="Y9" s="136"/>
      <c r="Z9" s="92" t="s">
        <v>71</v>
      </c>
      <c r="AA9" s="80">
        <f t="shared" ref="AA9:AA22" si="2">C9/X9</f>
        <v>0.75563909774436089</v>
      </c>
    </row>
    <row r="10" spans="1:27" x14ac:dyDescent="0.3">
      <c r="A10" s="182"/>
      <c r="B10" s="40">
        <f t="shared" ref="B10:B19" si="3">1+B9</f>
        <v>3</v>
      </c>
      <c r="C10" s="40">
        <v>166</v>
      </c>
      <c r="D10" s="157"/>
      <c r="E10" s="40">
        <v>162</v>
      </c>
      <c r="F10" s="158"/>
      <c r="H10" s="91">
        <v>3</v>
      </c>
      <c r="I10" s="48">
        <v>6</v>
      </c>
      <c r="J10" s="40">
        <v>17</v>
      </c>
      <c r="K10" s="40">
        <v>25</v>
      </c>
      <c r="L10" s="40">
        <v>14</v>
      </c>
      <c r="M10" s="40">
        <v>15</v>
      </c>
      <c r="N10" s="40">
        <v>10</v>
      </c>
      <c r="O10" s="40">
        <v>18</v>
      </c>
      <c r="P10" s="40">
        <v>19</v>
      </c>
      <c r="Q10" s="40">
        <v>11</v>
      </c>
      <c r="R10" s="40">
        <v>14</v>
      </c>
      <c r="S10" s="40">
        <v>13</v>
      </c>
      <c r="T10" s="40">
        <v>22</v>
      </c>
      <c r="U10" s="48">
        <v>17</v>
      </c>
      <c r="V10" s="40">
        <v>21</v>
      </c>
      <c r="W10" s="53">
        <v>26</v>
      </c>
      <c r="X10" s="68">
        <f t="shared" si="1"/>
        <v>248</v>
      </c>
      <c r="Y10" s="136"/>
      <c r="Z10" s="92" t="s">
        <v>72</v>
      </c>
      <c r="AA10" s="80">
        <f t="shared" si="2"/>
        <v>0.66935483870967738</v>
      </c>
    </row>
    <row r="11" spans="1:27" x14ac:dyDescent="0.3">
      <c r="A11" s="182"/>
      <c r="B11" s="40">
        <f t="shared" si="3"/>
        <v>4</v>
      </c>
      <c r="C11" s="40">
        <v>198</v>
      </c>
      <c r="D11" s="157"/>
      <c r="E11" s="40">
        <v>195</v>
      </c>
      <c r="F11" s="158"/>
      <c r="H11" s="91">
        <v>4</v>
      </c>
      <c r="I11" s="48">
        <v>5</v>
      </c>
      <c r="J11" s="40">
        <v>26</v>
      </c>
      <c r="K11" s="40">
        <v>23</v>
      </c>
      <c r="L11" s="40">
        <v>20</v>
      </c>
      <c r="M11" s="40">
        <v>28</v>
      </c>
      <c r="N11" s="40">
        <v>22</v>
      </c>
      <c r="O11" s="40">
        <v>21</v>
      </c>
      <c r="P11" s="40">
        <v>20</v>
      </c>
      <c r="Q11" s="40">
        <v>15</v>
      </c>
      <c r="R11" s="40">
        <v>20</v>
      </c>
      <c r="S11" s="40">
        <v>24</v>
      </c>
      <c r="T11" s="40">
        <v>11</v>
      </c>
      <c r="U11" s="48">
        <v>19</v>
      </c>
      <c r="V11" s="40">
        <v>15</v>
      </c>
      <c r="W11" s="53">
        <v>28</v>
      </c>
      <c r="X11" s="68">
        <f t="shared" si="1"/>
        <v>297</v>
      </c>
      <c r="Y11" s="136"/>
      <c r="Z11" s="92" t="s">
        <v>73</v>
      </c>
      <c r="AA11" s="80">
        <f t="shared" si="2"/>
        <v>0.66666666666666663</v>
      </c>
    </row>
    <row r="12" spans="1:27" x14ac:dyDescent="0.3">
      <c r="A12" s="182"/>
      <c r="B12" s="40">
        <f t="shared" si="3"/>
        <v>5</v>
      </c>
      <c r="C12" s="40">
        <v>199</v>
      </c>
      <c r="D12" s="157"/>
      <c r="E12" s="40">
        <v>197</v>
      </c>
      <c r="F12" s="158"/>
      <c r="H12" s="91">
        <v>5</v>
      </c>
      <c r="I12" s="48">
        <v>12</v>
      </c>
      <c r="J12" s="40">
        <v>5</v>
      </c>
      <c r="K12" s="40">
        <v>5</v>
      </c>
      <c r="L12" s="40">
        <v>6</v>
      </c>
      <c r="M12" s="40">
        <v>5</v>
      </c>
      <c r="N12" s="40">
        <v>14</v>
      </c>
      <c r="O12" s="40">
        <v>15</v>
      </c>
      <c r="P12" s="40">
        <v>13</v>
      </c>
      <c r="Q12" s="40">
        <v>10</v>
      </c>
      <c r="R12" s="40">
        <v>14</v>
      </c>
      <c r="S12" s="40">
        <v>11</v>
      </c>
      <c r="T12" s="40">
        <v>14</v>
      </c>
      <c r="U12" s="48">
        <v>10</v>
      </c>
      <c r="V12" s="40">
        <v>15</v>
      </c>
      <c r="W12" s="53">
        <v>5</v>
      </c>
      <c r="X12" s="68">
        <f t="shared" si="1"/>
        <v>154</v>
      </c>
      <c r="Y12" s="136"/>
      <c r="Z12" s="92" t="s">
        <v>74</v>
      </c>
      <c r="AA12" s="80">
        <f t="shared" si="2"/>
        <v>1.2922077922077921</v>
      </c>
    </row>
    <row r="13" spans="1:27" x14ac:dyDescent="0.3">
      <c r="A13" s="182"/>
      <c r="B13" s="40">
        <f t="shared" si="3"/>
        <v>6</v>
      </c>
      <c r="C13" s="40">
        <v>160</v>
      </c>
      <c r="D13" s="157"/>
      <c r="E13" s="40">
        <v>161</v>
      </c>
      <c r="F13" s="158"/>
      <c r="H13" s="91">
        <v>6</v>
      </c>
      <c r="I13" s="48">
        <v>6</v>
      </c>
      <c r="J13" s="40">
        <v>13</v>
      </c>
      <c r="K13" s="40">
        <v>7</v>
      </c>
      <c r="L13" s="40">
        <v>15</v>
      </c>
      <c r="M13" s="40">
        <v>13</v>
      </c>
      <c r="N13" s="40">
        <v>9</v>
      </c>
      <c r="O13" s="40">
        <v>11</v>
      </c>
      <c r="P13" s="40">
        <v>5</v>
      </c>
      <c r="Q13" s="40">
        <v>13</v>
      </c>
      <c r="R13" s="40">
        <v>7</v>
      </c>
      <c r="S13" s="40">
        <v>16</v>
      </c>
      <c r="T13" s="40">
        <v>7</v>
      </c>
      <c r="U13" s="48">
        <v>15</v>
      </c>
      <c r="V13" s="40">
        <v>10</v>
      </c>
      <c r="W13" s="53">
        <v>11</v>
      </c>
      <c r="X13" s="68">
        <f t="shared" si="1"/>
        <v>158</v>
      </c>
      <c r="Y13" s="136"/>
      <c r="Z13" s="92" t="s">
        <v>75</v>
      </c>
      <c r="AA13" s="80">
        <f t="shared" si="2"/>
        <v>1.0126582278481013</v>
      </c>
    </row>
    <row r="14" spans="1:27" x14ac:dyDescent="0.3">
      <c r="A14" s="182"/>
      <c r="B14" s="40">
        <f t="shared" si="3"/>
        <v>7</v>
      </c>
      <c r="C14" s="40">
        <v>141</v>
      </c>
      <c r="D14" s="157"/>
      <c r="E14" s="40">
        <v>139</v>
      </c>
      <c r="F14" s="158"/>
      <c r="H14" s="91">
        <v>7</v>
      </c>
      <c r="I14" s="48">
        <v>8</v>
      </c>
      <c r="J14" s="40">
        <v>20</v>
      </c>
      <c r="K14" s="40">
        <v>14</v>
      </c>
      <c r="L14" s="40">
        <v>14</v>
      </c>
      <c r="M14" s="40">
        <v>17</v>
      </c>
      <c r="N14" s="40">
        <v>10</v>
      </c>
      <c r="O14" s="40">
        <v>7</v>
      </c>
      <c r="P14" s="40">
        <v>8</v>
      </c>
      <c r="Q14" s="40">
        <v>15</v>
      </c>
      <c r="R14" s="40">
        <v>13</v>
      </c>
      <c r="S14" s="40">
        <v>20</v>
      </c>
      <c r="T14" s="40">
        <v>8</v>
      </c>
      <c r="U14" s="48">
        <v>8</v>
      </c>
      <c r="V14" s="40">
        <v>6</v>
      </c>
      <c r="W14" s="53">
        <v>13</v>
      </c>
      <c r="X14" s="68">
        <f t="shared" si="1"/>
        <v>181</v>
      </c>
      <c r="Y14" s="136"/>
      <c r="Z14" s="92" t="s">
        <v>76</v>
      </c>
      <c r="AA14" s="80">
        <f t="shared" si="2"/>
        <v>0.77900552486187846</v>
      </c>
    </row>
    <row r="15" spans="1:27" x14ac:dyDescent="0.3">
      <c r="A15" s="182"/>
      <c r="B15" s="40">
        <f t="shared" si="3"/>
        <v>8</v>
      </c>
      <c r="C15" s="40">
        <v>120</v>
      </c>
      <c r="D15" s="157"/>
      <c r="E15" s="40">
        <v>123</v>
      </c>
      <c r="F15" s="158"/>
      <c r="H15" s="91">
        <v>8</v>
      </c>
      <c r="I15" s="48">
        <v>10</v>
      </c>
      <c r="J15" s="40">
        <v>16</v>
      </c>
      <c r="K15" s="40">
        <v>11</v>
      </c>
      <c r="L15" s="40">
        <v>26</v>
      </c>
      <c r="M15" s="40">
        <v>15</v>
      </c>
      <c r="N15" s="40">
        <v>18</v>
      </c>
      <c r="O15" s="40">
        <v>15</v>
      </c>
      <c r="P15" s="40">
        <v>13</v>
      </c>
      <c r="Q15" s="40">
        <v>23</v>
      </c>
      <c r="R15" s="40">
        <v>14</v>
      </c>
      <c r="S15" s="40">
        <v>23</v>
      </c>
      <c r="T15" s="40">
        <v>20</v>
      </c>
      <c r="U15" s="48">
        <v>20</v>
      </c>
      <c r="V15" s="40">
        <v>16</v>
      </c>
      <c r="W15" s="53">
        <v>15</v>
      </c>
      <c r="X15" s="68">
        <f t="shared" si="1"/>
        <v>255</v>
      </c>
      <c r="Y15" s="136"/>
      <c r="Z15" s="92" t="s">
        <v>77</v>
      </c>
      <c r="AA15" s="80">
        <f t="shared" si="2"/>
        <v>0.47058823529411764</v>
      </c>
    </row>
    <row r="16" spans="1:27" x14ac:dyDescent="0.3">
      <c r="A16" s="182"/>
      <c r="B16" s="40">
        <f t="shared" si="3"/>
        <v>9</v>
      </c>
      <c r="C16" s="40">
        <v>132</v>
      </c>
      <c r="D16" s="157"/>
      <c r="E16" s="40">
        <v>135</v>
      </c>
      <c r="F16" s="158"/>
      <c r="H16" s="91">
        <v>9</v>
      </c>
      <c r="I16" s="48">
        <v>11</v>
      </c>
      <c r="J16" s="40">
        <v>12</v>
      </c>
      <c r="K16" s="40">
        <v>21</v>
      </c>
      <c r="L16" s="40">
        <v>20</v>
      </c>
      <c r="M16" s="40">
        <v>14</v>
      </c>
      <c r="N16" s="40">
        <v>21</v>
      </c>
      <c r="O16" s="40">
        <v>19</v>
      </c>
      <c r="P16" s="40">
        <v>13</v>
      </c>
      <c r="Q16" s="40">
        <v>22</v>
      </c>
      <c r="R16" s="40">
        <v>12</v>
      </c>
      <c r="S16" s="40">
        <v>25</v>
      </c>
      <c r="T16" s="40">
        <v>16</v>
      </c>
      <c r="U16" s="48">
        <v>22</v>
      </c>
      <c r="V16" s="40">
        <v>14</v>
      </c>
      <c r="W16" s="53">
        <v>19</v>
      </c>
      <c r="X16" s="68">
        <f t="shared" si="1"/>
        <v>261</v>
      </c>
      <c r="Y16" s="136"/>
      <c r="Z16" s="92" t="s">
        <v>78</v>
      </c>
      <c r="AA16" s="80">
        <f t="shared" si="2"/>
        <v>0.50574712643678166</v>
      </c>
    </row>
    <row r="17" spans="1:27" x14ac:dyDescent="0.3">
      <c r="A17" s="182"/>
      <c r="B17" s="40">
        <f t="shared" si="3"/>
        <v>10</v>
      </c>
      <c r="C17" s="40">
        <v>200</v>
      </c>
      <c r="D17" s="157"/>
      <c r="E17" s="40">
        <v>197</v>
      </c>
      <c r="F17" s="158"/>
      <c r="H17" s="91">
        <v>10</v>
      </c>
      <c r="I17" s="48">
        <v>8</v>
      </c>
      <c r="J17" s="40">
        <v>6</v>
      </c>
      <c r="K17" s="40">
        <v>12</v>
      </c>
      <c r="L17" s="40">
        <v>7</v>
      </c>
      <c r="M17" s="40">
        <v>19</v>
      </c>
      <c r="N17" s="40">
        <v>18</v>
      </c>
      <c r="O17" s="40">
        <v>10</v>
      </c>
      <c r="P17" s="40">
        <v>9</v>
      </c>
      <c r="Q17" s="40">
        <v>20</v>
      </c>
      <c r="R17" s="40">
        <v>19</v>
      </c>
      <c r="S17" s="40">
        <v>15</v>
      </c>
      <c r="T17" s="40">
        <v>11</v>
      </c>
      <c r="U17" s="48">
        <v>9</v>
      </c>
      <c r="V17" s="40">
        <v>10</v>
      </c>
      <c r="W17" s="53">
        <v>20</v>
      </c>
      <c r="X17" s="68">
        <f t="shared" si="1"/>
        <v>193</v>
      </c>
      <c r="Y17" s="136"/>
      <c r="Z17" s="92" t="s">
        <v>79</v>
      </c>
      <c r="AA17" s="80">
        <f t="shared" si="2"/>
        <v>1.0362694300518134</v>
      </c>
    </row>
    <row r="18" spans="1:27" x14ac:dyDescent="0.3">
      <c r="A18" s="182"/>
      <c r="B18" s="40">
        <f t="shared" si="3"/>
        <v>11</v>
      </c>
      <c r="C18" s="40">
        <v>177</v>
      </c>
      <c r="D18" s="157"/>
      <c r="E18" s="40">
        <v>182</v>
      </c>
      <c r="F18" s="158"/>
      <c r="H18" s="91">
        <v>11</v>
      </c>
      <c r="I18" s="48">
        <v>8</v>
      </c>
      <c r="J18" s="40">
        <v>13</v>
      </c>
      <c r="K18" s="40">
        <v>12</v>
      </c>
      <c r="L18" s="40">
        <v>12</v>
      </c>
      <c r="M18" s="40">
        <v>7</v>
      </c>
      <c r="N18" s="40">
        <v>14</v>
      </c>
      <c r="O18" s="40">
        <v>12</v>
      </c>
      <c r="P18" s="40">
        <v>9</v>
      </c>
      <c r="Q18" s="40">
        <v>9</v>
      </c>
      <c r="R18" s="40">
        <v>15</v>
      </c>
      <c r="S18" s="40">
        <v>9</v>
      </c>
      <c r="T18" s="40">
        <v>8</v>
      </c>
      <c r="U18" s="48">
        <v>12</v>
      </c>
      <c r="V18" s="40">
        <v>15</v>
      </c>
      <c r="W18" s="53">
        <v>6</v>
      </c>
      <c r="X18" s="68">
        <f t="shared" si="1"/>
        <v>161</v>
      </c>
      <c r="Y18" s="136"/>
      <c r="Z18" s="92" t="s">
        <v>80</v>
      </c>
      <c r="AA18" s="80">
        <f t="shared" si="2"/>
        <v>1.0993788819875776</v>
      </c>
    </row>
    <row r="19" spans="1:27" ht="15" thickBot="1" x14ac:dyDescent="0.35">
      <c r="A19" s="182"/>
      <c r="B19" s="40">
        <f t="shared" si="3"/>
        <v>12</v>
      </c>
      <c r="C19" s="40">
        <v>171</v>
      </c>
      <c r="D19" s="157"/>
      <c r="E19" s="40">
        <v>168</v>
      </c>
      <c r="F19" s="158"/>
      <c r="H19" s="94">
        <v>12</v>
      </c>
      <c r="I19" s="54">
        <v>13</v>
      </c>
      <c r="J19" s="55">
        <v>19</v>
      </c>
      <c r="K19" s="55">
        <v>10</v>
      </c>
      <c r="L19" s="55">
        <v>10</v>
      </c>
      <c r="M19" s="55">
        <v>11</v>
      </c>
      <c r="N19" s="55">
        <v>11</v>
      </c>
      <c r="O19" s="55">
        <v>10</v>
      </c>
      <c r="P19" s="55">
        <v>12</v>
      </c>
      <c r="Q19" s="55">
        <v>7</v>
      </c>
      <c r="R19" s="55">
        <v>6</v>
      </c>
      <c r="S19" s="55">
        <v>9</v>
      </c>
      <c r="T19" s="55">
        <v>16</v>
      </c>
      <c r="U19" s="54">
        <v>6</v>
      </c>
      <c r="V19" s="55">
        <v>17</v>
      </c>
      <c r="W19" s="56">
        <v>19</v>
      </c>
      <c r="X19" s="68">
        <f t="shared" si="1"/>
        <v>176</v>
      </c>
      <c r="Y19" s="136"/>
      <c r="Z19" s="92" t="s">
        <v>81</v>
      </c>
      <c r="AA19" s="80">
        <f t="shared" si="2"/>
        <v>0.97159090909090906</v>
      </c>
    </row>
    <row r="20" spans="1:27" x14ac:dyDescent="0.3">
      <c r="A20" s="183" t="s">
        <v>61</v>
      </c>
      <c r="B20" s="40">
        <f>1+B19</f>
        <v>13</v>
      </c>
      <c r="C20" s="40">
        <v>116</v>
      </c>
      <c r="D20" s="157"/>
      <c r="E20" s="40">
        <v>114</v>
      </c>
      <c r="F20" s="158"/>
      <c r="H20" s="95">
        <v>13</v>
      </c>
      <c r="I20" s="37">
        <v>15</v>
      </c>
      <c r="J20" s="42">
        <v>16</v>
      </c>
      <c r="K20" s="42">
        <v>7</v>
      </c>
      <c r="L20" s="42">
        <v>6</v>
      </c>
      <c r="M20" s="42">
        <v>11</v>
      </c>
      <c r="N20" s="42">
        <v>9</v>
      </c>
      <c r="O20" s="42">
        <v>10</v>
      </c>
      <c r="P20" s="42">
        <v>7</v>
      </c>
      <c r="Q20" s="42">
        <v>12</v>
      </c>
      <c r="R20" s="42">
        <v>10</v>
      </c>
      <c r="S20" s="42">
        <v>13</v>
      </c>
      <c r="T20" s="43">
        <v>13</v>
      </c>
      <c r="U20" s="37">
        <v>10</v>
      </c>
      <c r="V20" s="42">
        <v>5</v>
      </c>
      <c r="W20" s="42">
        <v>10</v>
      </c>
      <c r="X20" s="68">
        <f t="shared" si="1"/>
        <v>154</v>
      </c>
      <c r="Y20" s="136"/>
      <c r="Z20" s="92" t="s">
        <v>82</v>
      </c>
      <c r="AA20" s="80">
        <f t="shared" si="2"/>
        <v>0.75324675324675328</v>
      </c>
    </row>
    <row r="21" spans="1:27" x14ac:dyDescent="0.3">
      <c r="A21" s="183"/>
      <c r="B21" s="40">
        <f t="shared" ref="B21:B22" si="4">1+B20</f>
        <v>14</v>
      </c>
      <c r="C21" s="40">
        <v>137</v>
      </c>
      <c r="D21" s="157"/>
      <c r="E21" s="40">
        <v>140</v>
      </c>
      <c r="F21" s="158"/>
      <c r="H21" s="91">
        <v>14</v>
      </c>
      <c r="I21" s="48">
        <v>5</v>
      </c>
      <c r="J21" s="40">
        <v>18</v>
      </c>
      <c r="K21" s="40">
        <v>18</v>
      </c>
      <c r="L21" s="40">
        <v>13</v>
      </c>
      <c r="M21" s="40">
        <v>6</v>
      </c>
      <c r="N21" s="40">
        <v>15</v>
      </c>
      <c r="O21" s="40">
        <v>16</v>
      </c>
      <c r="P21" s="40">
        <v>19</v>
      </c>
      <c r="Q21" s="40">
        <v>8</v>
      </c>
      <c r="R21" s="40">
        <v>17</v>
      </c>
      <c r="S21" s="40">
        <v>13</v>
      </c>
      <c r="T21" s="53">
        <v>11</v>
      </c>
      <c r="U21" s="48">
        <v>11</v>
      </c>
      <c r="V21" s="40">
        <v>14</v>
      </c>
      <c r="W21" s="40">
        <v>13</v>
      </c>
      <c r="X21" s="68">
        <f t="shared" si="1"/>
        <v>197</v>
      </c>
      <c r="Y21" s="136"/>
      <c r="Z21" s="92" t="s">
        <v>83</v>
      </c>
      <c r="AA21" s="80">
        <f t="shared" si="2"/>
        <v>0.69543147208121825</v>
      </c>
    </row>
    <row r="22" spans="1:27" ht="15" thickBot="1" x14ac:dyDescent="0.35">
      <c r="A22" s="184"/>
      <c r="B22" s="55">
        <f t="shared" si="4"/>
        <v>15</v>
      </c>
      <c r="C22" s="55">
        <v>194</v>
      </c>
      <c r="D22" s="159"/>
      <c r="E22" s="55">
        <v>197</v>
      </c>
      <c r="F22" s="160"/>
      <c r="H22" s="91">
        <v>15</v>
      </c>
      <c r="I22" s="48">
        <v>5</v>
      </c>
      <c r="J22" s="40">
        <v>6</v>
      </c>
      <c r="K22" s="40">
        <v>6</v>
      </c>
      <c r="L22" s="40">
        <v>5</v>
      </c>
      <c r="M22" s="40">
        <v>7</v>
      </c>
      <c r="N22" s="40">
        <v>8</v>
      </c>
      <c r="O22" s="40">
        <v>10</v>
      </c>
      <c r="P22" s="40">
        <v>6</v>
      </c>
      <c r="Q22" s="40">
        <v>16</v>
      </c>
      <c r="R22" s="40">
        <v>6</v>
      </c>
      <c r="S22" s="40">
        <v>14</v>
      </c>
      <c r="T22" s="53">
        <v>15</v>
      </c>
      <c r="U22" s="48">
        <v>6</v>
      </c>
      <c r="V22" s="40">
        <v>16</v>
      </c>
      <c r="W22" s="40">
        <v>9</v>
      </c>
      <c r="X22" s="68">
        <f t="shared" si="1"/>
        <v>135</v>
      </c>
      <c r="Y22" s="136"/>
      <c r="Z22" s="92" t="s">
        <v>84</v>
      </c>
      <c r="AA22" s="80">
        <f t="shared" si="2"/>
        <v>1.4370370370370371</v>
      </c>
    </row>
    <row r="23" spans="1:27" ht="22.2" customHeight="1" thickBot="1" x14ac:dyDescent="0.35">
      <c r="B23" s="63"/>
      <c r="C23" s="1"/>
      <c r="D23" s="1"/>
      <c r="H23" s="69" t="s">
        <v>66</v>
      </c>
      <c r="I23" s="67">
        <f>SUM(I8:I22)</f>
        <v>132</v>
      </c>
      <c r="J23" s="67">
        <f t="shared" ref="J23:W23" si="5">SUM(J8:J22)</f>
        <v>218</v>
      </c>
      <c r="K23" s="67">
        <f t="shared" si="5"/>
        <v>192</v>
      </c>
      <c r="L23" s="67">
        <f t="shared" si="5"/>
        <v>216</v>
      </c>
      <c r="M23" s="67">
        <f t="shared" si="5"/>
        <v>214</v>
      </c>
      <c r="N23" s="67">
        <f t="shared" si="5"/>
        <v>206</v>
      </c>
      <c r="O23" s="67">
        <f t="shared" si="5"/>
        <v>209</v>
      </c>
      <c r="P23" s="67">
        <f t="shared" si="5"/>
        <v>191</v>
      </c>
      <c r="Q23" s="67">
        <f t="shared" si="5"/>
        <v>226</v>
      </c>
      <c r="R23" s="67">
        <f t="shared" si="5"/>
        <v>204</v>
      </c>
      <c r="S23" s="67">
        <f t="shared" si="5"/>
        <v>245</v>
      </c>
      <c r="T23" s="67">
        <f t="shared" si="5"/>
        <v>209</v>
      </c>
      <c r="U23" s="67">
        <f t="shared" si="5"/>
        <v>205</v>
      </c>
      <c r="V23" s="67">
        <f t="shared" si="5"/>
        <v>202</v>
      </c>
      <c r="W23" s="67">
        <f t="shared" si="5"/>
        <v>219</v>
      </c>
      <c r="X23" s="69">
        <f>SUM(X8:X22)</f>
        <v>3088</v>
      </c>
      <c r="Y23" s="88"/>
      <c r="Z23" s="88"/>
      <c r="AA23" s="89"/>
    </row>
    <row r="24" spans="1:27" x14ac:dyDescent="0.3"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7" x14ac:dyDescent="0.3">
      <c r="H25" s="1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AA25" s="70"/>
    </row>
    <row r="26" spans="1:27" x14ac:dyDescent="0.3">
      <c r="H26" s="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AA26" s="70"/>
    </row>
    <row r="27" spans="1:27" ht="15" thickBot="1" x14ac:dyDescent="0.35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AA27" s="70"/>
    </row>
    <row r="28" spans="1:27" x14ac:dyDescent="0.3">
      <c r="H28" s="145" t="s">
        <v>85</v>
      </c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7"/>
      <c r="AA28" s="70"/>
    </row>
    <row r="29" spans="1:27" ht="15" thickBot="1" x14ac:dyDescent="0.35">
      <c r="H29" s="84"/>
      <c r="I29" s="72">
        <v>1</v>
      </c>
      <c r="J29" s="72">
        <v>2</v>
      </c>
      <c r="K29" s="72">
        <v>3</v>
      </c>
      <c r="L29" s="72">
        <v>4</v>
      </c>
      <c r="M29" s="72">
        <v>5</v>
      </c>
      <c r="N29" s="72">
        <v>6</v>
      </c>
      <c r="O29" s="72">
        <v>7</v>
      </c>
      <c r="P29" s="72">
        <v>8</v>
      </c>
      <c r="Q29" s="72">
        <v>9</v>
      </c>
      <c r="R29" s="72">
        <v>10</v>
      </c>
      <c r="S29" s="72">
        <v>11</v>
      </c>
      <c r="T29" s="72">
        <v>12</v>
      </c>
      <c r="U29" s="72">
        <v>13</v>
      </c>
      <c r="V29" s="72">
        <v>14</v>
      </c>
      <c r="W29" s="72">
        <v>15</v>
      </c>
      <c r="X29" s="85" t="s">
        <v>67</v>
      </c>
      <c r="Y29" s="187" t="s">
        <v>68</v>
      </c>
      <c r="Z29" s="188"/>
      <c r="AA29" s="70"/>
    </row>
    <row r="30" spans="1:27" x14ac:dyDescent="0.3">
      <c r="H30" s="86">
        <v>1</v>
      </c>
      <c r="I30" s="75">
        <f>I8*$AA8</f>
        <v>6.5714285714285712</v>
      </c>
      <c r="J30" s="76">
        <f t="shared" ref="J30:W30" si="6">J8*$AA8</f>
        <v>14.603174603174603</v>
      </c>
      <c r="K30" s="76">
        <f t="shared" si="6"/>
        <v>8.0317460317460316</v>
      </c>
      <c r="L30" s="76">
        <f t="shared" si="6"/>
        <v>16.793650793650794</v>
      </c>
      <c r="M30" s="76">
        <f t="shared" si="6"/>
        <v>13.873015873015872</v>
      </c>
      <c r="N30" s="76">
        <f t="shared" si="6"/>
        <v>8.0317460317460316</v>
      </c>
      <c r="O30" s="76">
        <f t="shared" si="6"/>
        <v>14.603174603174603</v>
      </c>
      <c r="P30" s="76">
        <f t="shared" si="6"/>
        <v>17.523809523809522</v>
      </c>
      <c r="Q30" s="76">
        <f t="shared" si="6"/>
        <v>14.603174603174603</v>
      </c>
      <c r="R30" s="76">
        <f t="shared" si="6"/>
        <v>18.984126984126984</v>
      </c>
      <c r="S30" s="76">
        <f t="shared" si="6"/>
        <v>9.4920634920634921</v>
      </c>
      <c r="T30" s="77">
        <f t="shared" si="6"/>
        <v>11.682539682539682</v>
      </c>
      <c r="U30" s="75">
        <f t="shared" si="6"/>
        <v>9.4920634920634921</v>
      </c>
      <c r="V30" s="76">
        <f t="shared" si="6"/>
        <v>8.761904761904761</v>
      </c>
      <c r="W30" s="77">
        <f t="shared" si="6"/>
        <v>10.952380952380953</v>
      </c>
      <c r="X30" s="87">
        <f>SUM(I30:W30)</f>
        <v>184</v>
      </c>
      <c r="Y30" s="40" t="s">
        <v>88</v>
      </c>
      <c r="Z30" s="80">
        <v>1.6697409397051874</v>
      </c>
      <c r="AA30" s="70"/>
    </row>
    <row r="31" spans="1:27" x14ac:dyDescent="0.3">
      <c r="H31" s="86">
        <v>2</v>
      </c>
      <c r="I31" s="78">
        <f t="shared" ref="I31:W44" si="7">I9*$AA9</f>
        <v>8.3120300751879697</v>
      </c>
      <c r="J31" s="79">
        <f t="shared" si="7"/>
        <v>8.3120300751879697</v>
      </c>
      <c r="K31" s="79">
        <f t="shared" si="7"/>
        <v>7.5563909774436091</v>
      </c>
      <c r="L31" s="79">
        <f t="shared" si="7"/>
        <v>18.890977443609021</v>
      </c>
      <c r="M31" s="79">
        <f t="shared" si="7"/>
        <v>20.402255639097746</v>
      </c>
      <c r="N31" s="79">
        <f t="shared" si="7"/>
        <v>12.090225563909774</v>
      </c>
      <c r="O31" s="79">
        <f t="shared" si="7"/>
        <v>11.334586466165414</v>
      </c>
      <c r="P31" s="79">
        <f t="shared" si="7"/>
        <v>10.578947368421053</v>
      </c>
      <c r="Q31" s="79">
        <f t="shared" si="7"/>
        <v>18.890977443609021</v>
      </c>
      <c r="R31" s="79">
        <f t="shared" si="7"/>
        <v>8.3120300751879697</v>
      </c>
      <c r="S31" s="79">
        <f t="shared" si="7"/>
        <v>20.402255639097746</v>
      </c>
      <c r="T31" s="80">
        <f t="shared" si="7"/>
        <v>15.868421052631579</v>
      </c>
      <c r="U31" s="78">
        <f t="shared" si="7"/>
        <v>20.402255639097746</v>
      </c>
      <c r="V31" s="79">
        <f t="shared" si="7"/>
        <v>12.090225563909774</v>
      </c>
      <c r="W31" s="80">
        <f t="shared" si="7"/>
        <v>7.5563909774436091</v>
      </c>
      <c r="X31" s="87">
        <f t="shared" ref="X31:X44" si="8">SUM(I31:W31)</f>
        <v>201</v>
      </c>
      <c r="Y31" s="40" t="s">
        <v>89</v>
      </c>
      <c r="Z31" s="80">
        <v>1.1529991647877782</v>
      </c>
      <c r="AA31" s="70"/>
    </row>
    <row r="32" spans="1:27" x14ac:dyDescent="0.3">
      <c r="H32" s="86">
        <v>3</v>
      </c>
      <c r="I32" s="78">
        <f t="shared" si="7"/>
        <v>4.0161290322580641</v>
      </c>
      <c r="J32" s="79">
        <f t="shared" si="7"/>
        <v>11.379032258064516</v>
      </c>
      <c r="K32" s="79">
        <f t="shared" si="7"/>
        <v>16.733870967741936</v>
      </c>
      <c r="L32" s="79">
        <f t="shared" si="7"/>
        <v>9.370967741935484</v>
      </c>
      <c r="M32" s="79">
        <f t="shared" si="7"/>
        <v>10.04032258064516</v>
      </c>
      <c r="N32" s="79">
        <f t="shared" si="7"/>
        <v>6.693548387096774</v>
      </c>
      <c r="O32" s="79">
        <f t="shared" si="7"/>
        <v>12.048387096774192</v>
      </c>
      <c r="P32" s="79">
        <f t="shared" si="7"/>
        <v>12.71774193548387</v>
      </c>
      <c r="Q32" s="79">
        <f t="shared" si="7"/>
        <v>7.3629032258064511</v>
      </c>
      <c r="R32" s="79">
        <f t="shared" si="7"/>
        <v>9.370967741935484</v>
      </c>
      <c r="S32" s="79">
        <f t="shared" si="7"/>
        <v>8.7016129032258061</v>
      </c>
      <c r="T32" s="80">
        <f t="shared" si="7"/>
        <v>14.725806451612902</v>
      </c>
      <c r="U32" s="78">
        <f t="shared" si="7"/>
        <v>11.379032258064516</v>
      </c>
      <c r="V32" s="79">
        <f t="shared" si="7"/>
        <v>14.056451612903224</v>
      </c>
      <c r="W32" s="80">
        <f t="shared" si="7"/>
        <v>17.403225806451612</v>
      </c>
      <c r="X32" s="87">
        <f t="shared" si="8"/>
        <v>166</v>
      </c>
      <c r="Y32" s="40" t="s">
        <v>90</v>
      </c>
      <c r="Z32" s="80">
        <v>1.0824200727383659</v>
      </c>
      <c r="AA32" s="70"/>
    </row>
    <row r="33" spans="8:27" x14ac:dyDescent="0.3">
      <c r="H33" s="86">
        <v>4</v>
      </c>
      <c r="I33" s="78">
        <f t="shared" si="7"/>
        <v>3.333333333333333</v>
      </c>
      <c r="J33" s="79">
        <f t="shared" si="7"/>
        <v>17.333333333333332</v>
      </c>
      <c r="K33" s="79">
        <f t="shared" si="7"/>
        <v>15.333333333333332</v>
      </c>
      <c r="L33" s="79">
        <f t="shared" si="7"/>
        <v>13.333333333333332</v>
      </c>
      <c r="M33" s="79">
        <f t="shared" si="7"/>
        <v>18.666666666666664</v>
      </c>
      <c r="N33" s="79">
        <f t="shared" si="7"/>
        <v>14.666666666666666</v>
      </c>
      <c r="O33" s="79">
        <f t="shared" si="7"/>
        <v>14</v>
      </c>
      <c r="P33" s="79">
        <f t="shared" si="7"/>
        <v>13.333333333333332</v>
      </c>
      <c r="Q33" s="79">
        <f t="shared" si="7"/>
        <v>10</v>
      </c>
      <c r="R33" s="79">
        <f t="shared" si="7"/>
        <v>13.333333333333332</v>
      </c>
      <c r="S33" s="79">
        <f t="shared" si="7"/>
        <v>16</v>
      </c>
      <c r="T33" s="80">
        <f t="shared" si="7"/>
        <v>7.333333333333333</v>
      </c>
      <c r="U33" s="78">
        <f t="shared" si="7"/>
        <v>12.666666666666666</v>
      </c>
      <c r="V33" s="79">
        <f t="shared" si="7"/>
        <v>10</v>
      </c>
      <c r="W33" s="80">
        <f t="shared" si="7"/>
        <v>18.666666666666664</v>
      </c>
      <c r="X33" s="87">
        <f t="shared" si="8"/>
        <v>198</v>
      </c>
      <c r="Y33" s="40" t="s">
        <v>91</v>
      </c>
      <c r="Z33" s="80">
        <v>1.1782763544731167</v>
      </c>
      <c r="AA33" s="70"/>
    </row>
    <row r="34" spans="8:27" x14ac:dyDescent="0.3">
      <c r="H34" s="86">
        <v>5</v>
      </c>
      <c r="I34" s="78">
        <f t="shared" si="7"/>
        <v>15.506493506493506</v>
      </c>
      <c r="J34" s="79">
        <f t="shared" si="7"/>
        <v>6.4610389610389607</v>
      </c>
      <c r="K34" s="79">
        <f t="shared" si="7"/>
        <v>6.4610389610389607</v>
      </c>
      <c r="L34" s="79">
        <f t="shared" si="7"/>
        <v>7.7532467532467528</v>
      </c>
      <c r="M34" s="79">
        <f t="shared" si="7"/>
        <v>6.4610389610389607</v>
      </c>
      <c r="N34" s="79">
        <f t="shared" si="7"/>
        <v>18.09090909090909</v>
      </c>
      <c r="O34" s="79">
        <f t="shared" si="7"/>
        <v>19.383116883116884</v>
      </c>
      <c r="P34" s="79">
        <f t="shared" si="7"/>
        <v>16.798701298701296</v>
      </c>
      <c r="Q34" s="79">
        <f t="shared" si="7"/>
        <v>12.922077922077921</v>
      </c>
      <c r="R34" s="79">
        <f t="shared" si="7"/>
        <v>18.09090909090909</v>
      </c>
      <c r="S34" s="79">
        <f t="shared" si="7"/>
        <v>14.214285714285714</v>
      </c>
      <c r="T34" s="80">
        <f t="shared" si="7"/>
        <v>18.09090909090909</v>
      </c>
      <c r="U34" s="78">
        <f t="shared" si="7"/>
        <v>12.922077922077921</v>
      </c>
      <c r="V34" s="79">
        <f t="shared" si="7"/>
        <v>19.383116883116884</v>
      </c>
      <c r="W34" s="80">
        <f t="shared" si="7"/>
        <v>6.4610389610389607</v>
      </c>
      <c r="X34" s="87">
        <f t="shared" si="8"/>
        <v>198.99999999999997</v>
      </c>
      <c r="Y34" s="40" t="s">
        <v>92</v>
      </c>
      <c r="Z34" s="80">
        <v>1.1548828813384016</v>
      </c>
      <c r="AA34" s="70"/>
    </row>
    <row r="35" spans="8:27" x14ac:dyDescent="0.3">
      <c r="H35" s="86">
        <v>6</v>
      </c>
      <c r="I35" s="78">
        <f t="shared" si="7"/>
        <v>6.075949367088608</v>
      </c>
      <c r="J35" s="79">
        <f t="shared" si="7"/>
        <v>13.164556962025317</v>
      </c>
      <c r="K35" s="79">
        <f t="shared" si="7"/>
        <v>7.0886075949367093</v>
      </c>
      <c r="L35" s="79">
        <f t="shared" si="7"/>
        <v>15.18987341772152</v>
      </c>
      <c r="M35" s="79">
        <f t="shared" si="7"/>
        <v>13.164556962025317</v>
      </c>
      <c r="N35" s="79">
        <f t="shared" si="7"/>
        <v>9.113924050632912</v>
      </c>
      <c r="O35" s="79">
        <f t="shared" si="7"/>
        <v>11.139240506329115</v>
      </c>
      <c r="P35" s="79">
        <f t="shared" si="7"/>
        <v>5.0632911392405067</v>
      </c>
      <c r="Q35" s="79">
        <f t="shared" si="7"/>
        <v>13.164556962025317</v>
      </c>
      <c r="R35" s="79">
        <f t="shared" si="7"/>
        <v>7.0886075949367093</v>
      </c>
      <c r="S35" s="79">
        <f t="shared" si="7"/>
        <v>16.202531645569621</v>
      </c>
      <c r="T35" s="80">
        <f t="shared" si="7"/>
        <v>7.0886075949367093</v>
      </c>
      <c r="U35" s="78">
        <f t="shared" si="7"/>
        <v>15.18987341772152</v>
      </c>
      <c r="V35" s="79">
        <f t="shared" si="7"/>
        <v>10.126582278481013</v>
      </c>
      <c r="W35" s="80">
        <f t="shared" si="7"/>
        <v>11.139240506329115</v>
      </c>
      <c r="X35" s="87">
        <f t="shared" si="8"/>
        <v>160</v>
      </c>
      <c r="Y35" s="40" t="s">
        <v>93</v>
      </c>
      <c r="Z35" s="80">
        <v>0.95262328568206678</v>
      </c>
      <c r="AA35" s="70"/>
    </row>
    <row r="36" spans="8:27" x14ac:dyDescent="0.3">
      <c r="H36" s="86">
        <v>7</v>
      </c>
      <c r="I36" s="78">
        <f t="shared" si="7"/>
        <v>6.2320441988950277</v>
      </c>
      <c r="J36" s="79">
        <f t="shared" si="7"/>
        <v>15.58011049723757</v>
      </c>
      <c r="K36" s="79">
        <f t="shared" si="7"/>
        <v>10.906077348066299</v>
      </c>
      <c r="L36" s="79">
        <f t="shared" si="7"/>
        <v>10.906077348066299</v>
      </c>
      <c r="M36" s="79">
        <f t="shared" si="7"/>
        <v>13.243093922651934</v>
      </c>
      <c r="N36" s="79">
        <f t="shared" si="7"/>
        <v>7.7900552486187848</v>
      </c>
      <c r="O36" s="79">
        <f t="shared" si="7"/>
        <v>5.4530386740331496</v>
      </c>
      <c r="P36" s="79">
        <f t="shared" si="7"/>
        <v>6.2320441988950277</v>
      </c>
      <c r="Q36" s="79">
        <f t="shared" si="7"/>
        <v>11.685082872928177</v>
      </c>
      <c r="R36" s="79">
        <f t="shared" si="7"/>
        <v>10.127071823204419</v>
      </c>
      <c r="S36" s="79">
        <f t="shared" si="7"/>
        <v>15.58011049723757</v>
      </c>
      <c r="T36" s="80">
        <f t="shared" si="7"/>
        <v>6.2320441988950277</v>
      </c>
      <c r="U36" s="78">
        <f t="shared" si="7"/>
        <v>6.2320441988950277</v>
      </c>
      <c r="V36" s="79">
        <f t="shared" si="7"/>
        <v>4.6740331491712706</v>
      </c>
      <c r="W36" s="80">
        <f t="shared" si="7"/>
        <v>10.127071823204419</v>
      </c>
      <c r="X36" s="87">
        <f t="shared" si="8"/>
        <v>141</v>
      </c>
      <c r="Y36" s="40" t="s">
        <v>94</v>
      </c>
      <c r="Z36" s="80">
        <v>0.81319622258771229</v>
      </c>
      <c r="AA36" s="70"/>
    </row>
    <row r="37" spans="8:27" x14ac:dyDescent="0.3">
      <c r="H37" s="86">
        <v>8</v>
      </c>
      <c r="I37" s="78">
        <f t="shared" si="7"/>
        <v>4.7058823529411766</v>
      </c>
      <c r="J37" s="79">
        <f t="shared" si="7"/>
        <v>7.5294117647058822</v>
      </c>
      <c r="K37" s="79">
        <f t="shared" si="7"/>
        <v>5.1764705882352944</v>
      </c>
      <c r="L37" s="79">
        <f t="shared" si="7"/>
        <v>12.235294117647058</v>
      </c>
      <c r="M37" s="79">
        <f t="shared" si="7"/>
        <v>7.0588235294117645</v>
      </c>
      <c r="N37" s="79">
        <f t="shared" si="7"/>
        <v>8.4705882352941178</v>
      </c>
      <c r="O37" s="79">
        <f t="shared" si="7"/>
        <v>7.0588235294117645</v>
      </c>
      <c r="P37" s="79">
        <f t="shared" si="7"/>
        <v>6.117647058823529</v>
      </c>
      <c r="Q37" s="79">
        <f t="shared" si="7"/>
        <v>10.823529411764707</v>
      </c>
      <c r="R37" s="79">
        <f t="shared" si="7"/>
        <v>6.5882352941176467</v>
      </c>
      <c r="S37" s="79">
        <f t="shared" si="7"/>
        <v>10.823529411764707</v>
      </c>
      <c r="T37" s="80">
        <f t="shared" si="7"/>
        <v>9.4117647058823533</v>
      </c>
      <c r="U37" s="78">
        <f t="shared" si="7"/>
        <v>9.4117647058823533</v>
      </c>
      <c r="V37" s="79">
        <f t="shared" si="7"/>
        <v>7.5294117647058822</v>
      </c>
      <c r="W37" s="80">
        <f t="shared" si="7"/>
        <v>7.0588235294117645</v>
      </c>
      <c r="X37" s="87">
        <f t="shared" si="8"/>
        <v>120</v>
      </c>
      <c r="Y37" s="40" t="s">
        <v>95</v>
      </c>
      <c r="Z37" s="80">
        <v>0.80429847612841476</v>
      </c>
      <c r="AA37" s="70"/>
    </row>
    <row r="38" spans="8:27" x14ac:dyDescent="0.3">
      <c r="H38" s="86">
        <v>9</v>
      </c>
      <c r="I38" s="78">
        <f t="shared" si="7"/>
        <v>5.5632183908045985</v>
      </c>
      <c r="J38" s="79">
        <f t="shared" si="7"/>
        <v>6.0689655172413799</v>
      </c>
      <c r="K38" s="79">
        <f t="shared" si="7"/>
        <v>10.620689655172415</v>
      </c>
      <c r="L38" s="79">
        <f t="shared" si="7"/>
        <v>10.114942528735632</v>
      </c>
      <c r="M38" s="79">
        <f t="shared" si="7"/>
        <v>7.0804597701149437</v>
      </c>
      <c r="N38" s="79">
        <f t="shared" si="7"/>
        <v>10.620689655172415</v>
      </c>
      <c r="O38" s="79">
        <f t="shared" si="7"/>
        <v>9.6091954022988517</v>
      </c>
      <c r="P38" s="79">
        <f t="shared" si="7"/>
        <v>6.5747126436781613</v>
      </c>
      <c r="Q38" s="79">
        <f t="shared" si="7"/>
        <v>11.126436781609197</v>
      </c>
      <c r="R38" s="79">
        <f t="shared" si="7"/>
        <v>6.0689655172413799</v>
      </c>
      <c r="S38" s="79">
        <f t="shared" si="7"/>
        <v>12.643678160919542</v>
      </c>
      <c r="T38" s="80">
        <f t="shared" si="7"/>
        <v>8.0919540229885065</v>
      </c>
      <c r="U38" s="78">
        <f t="shared" si="7"/>
        <v>11.126436781609197</v>
      </c>
      <c r="V38" s="79">
        <f t="shared" si="7"/>
        <v>7.0804597701149437</v>
      </c>
      <c r="W38" s="80">
        <f t="shared" si="7"/>
        <v>9.6091954022988517</v>
      </c>
      <c r="X38" s="87">
        <f t="shared" si="8"/>
        <v>132</v>
      </c>
      <c r="Y38" s="40" t="s">
        <v>96</v>
      </c>
      <c r="Z38" s="80">
        <v>0.72739154128307626</v>
      </c>
      <c r="AA38" s="70"/>
    </row>
    <row r="39" spans="8:27" x14ac:dyDescent="0.3">
      <c r="H39" s="86">
        <v>10</v>
      </c>
      <c r="I39" s="78">
        <f t="shared" si="7"/>
        <v>8.290155440414507</v>
      </c>
      <c r="J39" s="79">
        <f t="shared" si="7"/>
        <v>6.2176165803108798</v>
      </c>
      <c r="K39" s="79">
        <f t="shared" si="7"/>
        <v>12.43523316062176</v>
      </c>
      <c r="L39" s="79">
        <f t="shared" si="7"/>
        <v>7.2538860103626934</v>
      </c>
      <c r="M39" s="79">
        <f t="shared" si="7"/>
        <v>19.689119170984455</v>
      </c>
      <c r="N39" s="79">
        <f t="shared" si="7"/>
        <v>18.652849740932641</v>
      </c>
      <c r="O39" s="79">
        <f t="shared" si="7"/>
        <v>10.362694300518134</v>
      </c>
      <c r="P39" s="79">
        <f t="shared" si="7"/>
        <v>9.3264248704663206</v>
      </c>
      <c r="Q39" s="79">
        <f t="shared" si="7"/>
        <v>20.725388601036268</v>
      </c>
      <c r="R39" s="79">
        <f t="shared" si="7"/>
        <v>19.689119170984455</v>
      </c>
      <c r="S39" s="79">
        <f t="shared" si="7"/>
        <v>15.5440414507772</v>
      </c>
      <c r="T39" s="80">
        <f t="shared" si="7"/>
        <v>11.398963730569948</v>
      </c>
      <c r="U39" s="78">
        <f t="shared" si="7"/>
        <v>9.3264248704663206</v>
      </c>
      <c r="V39" s="79">
        <f t="shared" si="7"/>
        <v>10.362694300518134</v>
      </c>
      <c r="W39" s="80">
        <f t="shared" si="7"/>
        <v>20.725388601036268</v>
      </c>
      <c r="X39" s="87">
        <f t="shared" si="8"/>
        <v>200</v>
      </c>
      <c r="Y39" s="40" t="s">
        <v>97</v>
      </c>
      <c r="Z39" s="80">
        <v>1.1729638145661847</v>
      </c>
      <c r="AA39" s="70"/>
    </row>
    <row r="40" spans="8:27" x14ac:dyDescent="0.3">
      <c r="H40" s="86">
        <v>11</v>
      </c>
      <c r="I40" s="78">
        <f t="shared" si="7"/>
        <v>8.7950310559006208</v>
      </c>
      <c r="J40" s="79">
        <f t="shared" si="7"/>
        <v>14.291925465838508</v>
      </c>
      <c r="K40" s="79">
        <f t="shared" si="7"/>
        <v>13.19254658385093</v>
      </c>
      <c r="L40" s="79">
        <f t="shared" si="7"/>
        <v>13.19254658385093</v>
      </c>
      <c r="M40" s="79">
        <f t="shared" si="7"/>
        <v>7.695652173913043</v>
      </c>
      <c r="N40" s="79">
        <f t="shared" si="7"/>
        <v>15.391304347826086</v>
      </c>
      <c r="O40" s="79">
        <f t="shared" si="7"/>
        <v>13.19254658385093</v>
      </c>
      <c r="P40" s="79">
        <f t="shared" si="7"/>
        <v>9.8944099378881987</v>
      </c>
      <c r="Q40" s="79">
        <f t="shared" si="7"/>
        <v>9.8944099378881987</v>
      </c>
      <c r="R40" s="79">
        <f t="shared" si="7"/>
        <v>16.490683229813666</v>
      </c>
      <c r="S40" s="79">
        <f t="shared" si="7"/>
        <v>9.8944099378881987</v>
      </c>
      <c r="T40" s="80">
        <f t="shared" si="7"/>
        <v>8.7950310559006208</v>
      </c>
      <c r="U40" s="78">
        <f t="shared" si="7"/>
        <v>13.19254658385093</v>
      </c>
      <c r="V40" s="79">
        <f t="shared" si="7"/>
        <v>16.490683229813666</v>
      </c>
      <c r="W40" s="80">
        <f t="shared" si="7"/>
        <v>6.5962732919254652</v>
      </c>
      <c r="X40" s="87">
        <f t="shared" si="8"/>
        <v>177</v>
      </c>
      <c r="Y40" s="40" t="s">
        <v>98</v>
      </c>
      <c r="Z40" s="80">
        <v>0.92294816681875458</v>
      </c>
    </row>
    <row r="41" spans="8:27" ht="15" thickBot="1" x14ac:dyDescent="0.35">
      <c r="H41" s="86">
        <v>12</v>
      </c>
      <c r="I41" s="81">
        <f t="shared" si="7"/>
        <v>12.630681818181818</v>
      </c>
      <c r="J41" s="82">
        <f t="shared" si="7"/>
        <v>18.460227272727273</v>
      </c>
      <c r="K41" s="82">
        <f t="shared" si="7"/>
        <v>9.7159090909090899</v>
      </c>
      <c r="L41" s="82">
        <f t="shared" si="7"/>
        <v>9.7159090909090899</v>
      </c>
      <c r="M41" s="82">
        <f t="shared" si="7"/>
        <v>10.6875</v>
      </c>
      <c r="N41" s="82">
        <f t="shared" si="7"/>
        <v>10.6875</v>
      </c>
      <c r="O41" s="82">
        <f t="shared" si="7"/>
        <v>9.7159090909090899</v>
      </c>
      <c r="P41" s="82">
        <f t="shared" si="7"/>
        <v>11.659090909090908</v>
      </c>
      <c r="Q41" s="82">
        <f t="shared" si="7"/>
        <v>6.8011363636363633</v>
      </c>
      <c r="R41" s="82">
        <f t="shared" si="7"/>
        <v>5.8295454545454541</v>
      </c>
      <c r="S41" s="82">
        <f t="shared" si="7"/>
        <v>8.7443181818181817</v>
      </c>
      <c r="T41" s="83">
        <f t="shared" si="7"/>
        <v>15.545454545454545</v>
      </c>
      <c r="U41" s="81">
        <f t="shared" si="7"/>
        <v>5.8295454545454541</v>
      </c>
      <c r="V41" s="82">
        <f t="shared" si="7"/>
        <v>16.517045454545453</v>
      </c>
      <c r="W41" s="83">
        <f t="shared" si="7"/>
        <v>18.460227272727273</v>
      </c>
      <c r="X41" s="87">
        <f t="shared" si="8"/>
        <v>171.00000000000003</v>
      </c>
      <c r="Y41" s="40" t="s">
        <v>99</v>
      </c>
      <c r="Z41" s="80">
        <v>0.96962791200620146</v>
      </c>
    </row>
    <row r="42" spans="8:27" x14ac:dyDescent="0.3">
      <c r="H42" s="86">
        <v>13</v>
      </c>
      <c r="I42" s="75">
        <f t="shared" si="7"/>
        <v>11.2987012987013</v>
      </c>
      <c r="J42" s="76">
        <f t="shared" si="7"/>
        <v>12.051948051948052</v>
      </c>
      <c r="K42" s="76">
        <f t="shared" si="7"/>
        <v>5.2727272727272734</v>
      </c>
      <c r="L42" s="76">
        <f t="shared" si="7"/>
        <v>4.5194805194805197</v>
      </c>
      <c r="M42" s="76">
        <f t="shared" si="7"/>
        <v>8.2857142857142865</v>
      </c>
      <c r="N42" s="76">
        <f t="shared" si="7"/>
        <v>6.779220779220779</v>
      </c>
      <c r="O42" s="76">
        <f t="shared" si="7"/>
        <v>7.5324675324675328</v>
      </c>
      <c r="P42" s="76">
        <f t="shared" si="7"/>
        <v>5.2727272727272734</v>
      </c>
      <c r="Q42" s="76">
        <f t="shared" si="7"/>
        <v>9.0389610389610393</v>
      </c>
      <c r="R42" s="76">
        <f t="shared" si="7"/>
        <v>7.5324675324675328</v>
      </c>
      <c r="S42" s="76">
        <f t="shared" si="7"/>
        <v>9.7922077922077921</v>
      </c>
      <c r="T42" s="77">
        <f t="shared" si="7"/>
        <v>9.7922077922077921</v>
      </c>
      <c r="U42" s="75">
        <f t="shared" si="7"/>
        <v>7.5324675324675328</v>
      </c>
      <c r="V42" s="76">
        <f t="shared" si="7"/>
        <v>3.7662337662337664</v>
      </c>
      <c r="W42" s="77">
        <f t="shared" si="7"/>
        <v>7.5324675324675328</v>
      </c>
      <c r="X42" s="87">
        <f t="shared" si="8"/>
        <v>116.00000000000001</v>
      </c>
      <c r="Y42" s="40" t="s">
        <v>100</v>
      </c>
      <c r="Z42" s="80">
        <v>0.70818376188019305</v>
      </c>
    </row>
    <row r="43" spans="8:27" x14ac:dyDescent="0.3">
      <c r="H43" s="86">
        <v>14</v>
      </c>
      <c r="I43" s="78">
        <f t="shared" si="7"/>
        <v>3.4771573604060912</v>
      </c>
      <c r="J43" s="79">
        <f t="shared" si="7"/>
        <v>12.517766497461928</v>
      </c>
      <c r="K43" s="79">
        <f t="shared" si="7"/>
        <v>12.517766497461928</v>
      </c>
      <c r="L43" s="79">
        <f t="shared" si="7"/>
        <v>9.0406091370558368</v>
      </c>
      <c r="M43" s="79">
        <f t="shared" si="7"/>
        <v>4.1725888324873095</v>
      </c>
      <c r="N43" s="79">
        <f t="shared" si="7"/>
        <v>10.431472081218274</v>
      </c>
      <c r="O43" s="79">
        <f t="shared" si="7"/>
        <v>11.126903553299492</v>
      </c>
      <c r="P43" s="79">
        <f t="shared" si="7"/>
        <v>13.213197969543147</v>
      </c>
      <c r="Q43" s="79">
        <f t="shared" si="7"/>
        <v>5.563451776649746</v>
      </c>
      <c r="R43" s="79">
        <f t="shared" si="7"/>
        <v>11.82233502538071</v>
      </c>
      <c r="S43" s="79">
        <f t="shared" si="7"/>
        <v>9.0406091370558368</v>
      </c>
      <c r="T43" s="80">
        <f t="shared" si="7"/>
        <v>7.6497461928934012</v>
      </c>
      <c r="U43" s="78">
        <f t="shared" si="7"/>
        <v>7.6497461928934012</v>
      </c>
      <c r="V43" s="79">
        <f t="shared" si="7"/>
        <v>9.7360406091370564</v>
      </c>
      <c r="W43" s="80">
        <f t="shared" si="7"/>
        <v>9.0406091370558368</v>
      </c>
      <c r="X43" s="87">
        <f t="shared" si="8"/>
        <v>137</v>
      </c>
      <c r="Y43" s="40" t="s">
        <v>101</v>
      </c>
      <c r="Z43" s="80">
        <v>0.80660273133208904</v>
      </c>
    </row>
    <row r="44" spans="8:27" ht="15" thickBot="1" x14ac:dyDescent="0.35">
      <c r="H44" s="86">
        <v>15</v>
      </c>
      <c r="I44" s="81">
        <f t="shared" si="7"/>
        <v>7.1851851851851851</v>
      </c>
      <c r="J44" s="82">
        <f t="shared" si="7"/>
        <v>8.6222222222222236</v>
      </c>
      <c r="K44" s="82">
        <f t="shared" si="7"/>
        <v>8.6222222222222236</v>
      </c>
      <c r="L44" s="82">
        <f t="shared" si="7"/>
        <v>7.1851851851851851</v>
      </c>
      <c r="M44" s="82">
        <f t="shared" si="7"/>
        <v>10.05925925925926</v>
      </c>
      <c r="N44" s="82">
        <f t="shared" si="7"/>
        <v>11.496296296296297</v>
      </c>
      <c r="O44" s="82">
        <f t="shared" si="7"/>
        <v>14.37037037037037</v>
      </c>
      <c r="P44" s="82">
        <f t="shared" si="7"/>
        <v>8.6222222222222236</v>
      </c>
      <c r="Q44" s="82">
        <f t="shared" si="7"/>
        <v>22.992592592592594</v>
      </c>
      <c r="R44" s="82">
        <f t="shared" si="7"/>
        <v>8.6222222222222236</v>
      </c>
      <c r="S44" s="82">
        <f t="shared" si="7"/>
        <v>20.11851851851852</v>
      </c>
      <c r="T44" s="83">
        <f t="shared" si="7"/>
        <v>21.555555555555557</v>
      </c>
      <c r="U44" s="81">
        <f t="shared" si="7"/>
        <v>8.6222222222222236</v>
      </c>
      <c r="V44" s="82">
        <f t="shared" si="7"/>
        <v>22.992592592592594</v>
      </c>
      <c r="W44" s="83">
        <f t="shared" si="7"/>
        <v>12.933333333333334</v>
      </c>
      <c r="X44" s="87">
        <f t="shared" si="8"/>
        <v>193.99999999999997</v>
      </c>
      <c r="Y44" s="40" t="s">
        <v>102</v>
      </c>
      <c r="Z44" s="80">
        <v>1.1304795230915299</v>
      </c>
    </row>
    <row r="45" spans="8:27" x14ac:dyDescent="0.3">
      <c r="H45" s="52" t="s">
        <v>87</v>
      </c>
      <c r="I45" s="79">
        <f>SUM(I30:I44)</f>
        <v>111.99342098722038</v>
      </c>
      <c r="J45" s="79">
        <f t="shared" ref="J45:W45" si="9">SUM(J30:J44)</f>
        <v>172.5933600625184</v>
      </c>
      <c r="K45" s="79">
        <f t="shared" si="9"/>
        <v>149.6646302855078</v>
      </c>
      <c r="L45" s="79">
        <f t="shared" si="9"/>
        <v>165.49598000479017</v>
      </c>
      <c r="M45" s="79">
        <f t="shared" si="9"/>
        <v>170.58006762702672</v>
      </c>
      <c r="N45" s="79">
        <f t="shared" si="9"/>
        <v>169.00699617554062</v>
      </c>
      <c r="O45" s="79">
        <f t="shared" si="9"/>
        <v>170.93045459271954</v>
      </c>
      <c r="P45" s="79">
        <f t="shared" si="9"/>
        <v>152.92830168232439</v>
      </c>
      <c r="Q45" s="79">
        <f t="shared" si="9"/>
        <v>185.5946795337596</v>
      </c>
      <c r="R45" s="79">
        <f t="shared" si="9"/>
        <v>167.95062009040709</v>
      </c>
      <c r="S45" s="79">
        <f t="shared" si="9"/>
        <v>197.19417248242993</v>
      </c>
      <c r="T45" s="79">
        <f t="shared" si="9"/>
        <v>173.26233900631104</v>
      </c>
      <c r="U45" s="79">
        <f t="shared" si="9"/>
        <v>160.97516793852432</v>
      </c>
      <c r="V45" s="79">
        <f t="shared" si="9"/>
        <v>173.56747573714841</v>
      </c>
      <c r="W45" s="79">
        <f t="shared" si="9"/>
        <v>174.26233379377169</v>
      </c>
      <c r="X45" s="10"/>
      <c r="Y45" s="10"/>
      <c r="Z45" s="24"/>
    </row>
    <row r="46" spans="8:27" ht="15" thickBot="1" x14ac:dyDescent="0.35">
      <c r="H46" s="45" t="s">
        <v>86</v>
      </c>
      <c r="I46" s="55">
        <v>187</v>
      </c>
      <c r="J46" s="55">
        <v>199</v>
      </c>
      <c r="K46" s="55">
        <v>162</v>
      </c>
      <c r="L46" s="55">
        <v>195</v>
      </c>
      <c r="M46" s="55">
        <v>197</v>
      </c>
      <c r="N46" s="55">
        <v>161</v>
      </c>
      <c r="O46" s="55">
        <v>139</v>
      </c>
      <c r="P46" s="55">
        <v>123</v>
      </c>
      <c r="Q46" s="55">
        <v>135</v>
      </c>
      <c r="R46" s="55">
        <v>197</v>
      </c>
      <c r="S46" s="55">
        <v>182</v>
      </c>
      <c r="T46" s="55">
        <v>168</v>
      </c>
      <c r="U46" s="55">
        <v>114</v>
      </c>
      <c r="V46" s="55">
        <v>140</v>
      </c>
      <c r="W46" s="55">
        <v>197</v>
      </c>
      <c r="X46" s="88"/>
      <c r="Y46" s="88"/>
      <c r="Z46" s="89"/>
    </row>
    <row r="48" spans="8:27" x14ac:dyDescent="0.3"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</row>
    <row r="49" spans="8:26" ht="15" thickBot="1" x14ac:dyDescent="0.35"/>
    <row r="50" spans="8:26" x14ac:dyDescent="0.3">
      <c r="H50" s="145" t="s">
        <v>104</v>
      </c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7"/>
    </row>
    <row r="51" spans="8:26" ht="15" thickBot="1" x14ac:dyDescent="0.35">
      <c r="H51" s="84"/>
      <c r="I51" s="72">
        <v>1</v>
      </c>
      <c r="J51" s="72">
        <v>2</v>
      </c>
      <c r="K51" s="72">
        <v>3</v>
      </c>
      <c r="L51" s="72">
        <v>4</v>
      </c>
      <c r="M51" s="72">
        <v>5</v>
      </c>
      <c r="N51" s="72">
        <v>6</v>
      </c>
      <c r="O51" s="72">
        <v>7</v>
      </c>
      <c r="P51" s="72">
        <v>8</v>
      </c>
      <c r="Q51" s="72">
        <v>9</v>
      </c>
      <c r="R51" s="72">
        <v>10</v>
      </c>
      <c r="S51" s="72">
        <v>11</v>
      </c>
      <c r="T51" s="72">
        <v>12</v>
      </c>
      <c r="U51" s="72">
        <v>13</v>
      </c>
      <c r="V51" s="72">
        <v>14</v>
      </c>
      <c r="W51" s="72">
        <v>15</v>
      </c>
      <c r="X51" s="85" t="s">
        <v>67</v>
      </c>
      <c r="Y51" s="85" t="s">
        <v>103</v>
      </c>
      <c r="Z51" s="96" t="s">
        <v>105</v>
      </c>
    </row>
    <row r="52" spans="8:26" x14ac:dyDescent="0.3">
      <c r="H52" s="86">
        <v>1</v>
      </c>
      <c r="I52" s="75">
        <f>I30*I$67</f>
        <v>10.972583318062659</v>
      </c>
      <c r="J52" s="76">
        <f t="shared" ref="J52:W52" si="10">J30*J$67</f>
        <v>16.837448120710413</v>
      </c>
      <c r="K52" s="76">
        <f t="shared" si="10"/>
        <v>8.6937231238986215</v>
      </c>
      <c r="L52" s="76">
        <f t="shared" si="10"/>
        <v>19.78756163543742</v>
      </c>
      <c r="M52" s="76">
        <f t="shared" si="10"/>
        <v>16.02170854428195</v>
      </c>
      <c r="N52" s="76">
        <f t="shared" si="10"/>
        <v>7.6512282945258061</v>
      </c>
      <c r="O52" s="76">
        <f t="shared" si="10"/>
        <v>11.875246425090401</v>
      </c>
      <c r="P52" s="76">
        <f t="shared" si="10"/>
        <v>14.0943732959646</v>
      </c>
      <c r="Q52" s="76">
        <f t="shared" si="10"/>
        <v>10.62222568222905</v>
      </c>
      <c r="R52" s="76">
        <f t="shared" si="10"/>
        <v>22.267694003510428</v>
      </c>
      <c r="S52" s="76">
        <f t="shared" si="10"/>
        <v>8.7606825993272253</v>
      </c>
      <c r="T52" s="77">
        <f t="shared" si="10"/>
        <v>11.327716559310543</v>
      </c>
      <c r="U52" s="75">
        <f t="shared" si="10"/>
        <v>6.7221252318151654</v>
      </c>
      <c r="V52" s="76">
        <f t="shared" si="10"/>
        <v>7.0673763126240177</v>
      </c>
      <c r="W52" s="77">
        <f t="shared" si="10"/>
        <v>12.381442395764376</v>
      </c>
      <c r="X52" s="87">
        <f>SUM(I52:W52)</f>
        <v>185.08313554255267</v>
      </c>
      <c r="Y52" s="40">
        <v>184</v>
      </c>
      <c r="Z52" s="80">
        <f>Y52/X52</f>
        <v>0.99414784313342452</v>
      </c>
    </row>
    <row r="53" spans="8:26" x14ac:dyDescent="0.3">
      <c r="H53" s="86">
        <v>2</v>
      </c>
      <c r="I53" s="78">
        <f t="shared" ref="I53:W53" si="11">I31*I$67</f>
        <v>13.878936908602141</v>
      </c>
      <c r="J53" s="79">
        <f t="shared" si="11"/>
        <v>9.5837637343826216</v>
      </c>
      <c r="K53" s="79">
        <f t="shared" si="11"/>
        <v>8.1791892714440433</v>
      </c>
      <c r="L53" s="79">
        <f t="shared" si="11"/>
        <v>22.258792034689517</v>
      </c>
      <c r="M53" s="79">
        <f t="shared" si="11"/>
        <v>23.562215778283857</v>
      </c>
      <c r="N53" s="79">
        <f t="shared" si="11"/>
        <v>11.517430401329047</v>
      </c>
      <c r="O53" s="79">
        <f t="shared" si="11"/>
        <v>9.2172428988795208</v>
      </c>
      <c r="P53" s="79">
        <f t="shared" si="11"/>
        <v>8.5086312474637573</v>
      </c>
      <c r="Q53" s="79">
        <f t="shared" si="11"/>
        <v>13.741137199050593</v>
      </c>
      <c r="R53" s="79">
        <f t="shared" si="11"/>
        <v>9.7497105037813316</v>
      </c>
      <c r="S53" s="79">
        <f t="shared" si="11"/>
        <v>18.830224441072861</v>
      </c>
      <c r="T53" s="80">
        <f t="shared" si="11"/>
        <v>15.386463972098408</v>
      </c>
      <c r="U53" s="78">
        <f t="shared" si="11"/>
        <v>14.448546149337623</v>
      </c>
      <c r="V53" s="79">
        <f t="shared" si="11"/>
        <v>9.7520089622706703</v>
      </c>
      <c r="W53" s="80">
        <f t="shared" si="11"/>
        <v>8.542345268473591</v>
      </c>
      <c r="X53" s="87">
        <f t="shared" ref="X53:X66" si="12">SUM(I53:W53)</f>
        <v>197.15663877115958</v>
      </c>
      <c r="Y53" s="40">
        <v>201</v>
      </c>
      <c r="Z53" s="80">
        <f t="shared" ref="Z53:Z66" si="13">Y53/X53</f>
        <v>1.0194939478213636</v>
      </c>
    </row>
    <row r="54" spans="8:26" x14ac:dyDescent="0.3">
      <c r="H54" s="86">
        <v>3</v>
      </c>
      <c r="I54" s="78">
        <f t="shared" ref="I54:W54" si="14">I32*I$67</f>
        <v>6.7058950642998649</v>
      </c>
      <c r="J54" s="79">
        <f t="shared" si="14"/>
        <v>13.120014689641573</v>
      </c>
      <c r="K54" s="79">
        <f t="shared" si="14"/>
        <v>18.113077830097655</v>
      </c>
      <c r="L54" s="79">
        <f t="shared" si="14"/>
        <v>11.041589708852916</v>
      </c>
      <c r="M54" s="79">
        <f t="shared" si="14"/>
        <v>11.595396671502499</v>
      </c>
      <c r="N54" s="79">
        <f t="shared" si="14"/>
        <v>6.3764300573880277</v>
      </c>
      <c r="O54" s="79">
        <f t="shared" si="14"/>
        <v>9.7977028753713071</v>
      </c>
      <c r="P54" s="79">
        <f t="shared" si="14"/>
        <v>10.228860458504112</v>
      </c>
      <c r="Q54" s="79">
        <f t="shared" si="14"/>
        <v>5.3557135257374888</v>
      </c>
      <c r="R54" s="79">
        <f t="shared" si="14"/>
        <v>10.991806068757311</v>
      </c>
      <c r="S54" s="79">
        <f t="shared" si="14"/>
        <v>8.0311376773986787</v>
      </c>
      <c r="T54" s="80">
        <f t="shared" si="14"/>
        <v>14.278552962284868</v>
      </c>
      <c r="U54" s="78">
        <f t="shared" si="14"/>
        <v>8.0584458710721965</v>
      </c>
      <c r="V54" s="79">
        <f t="shared" si="14"/>
        <v>11.337972263805089</v>
      </c>
      <c r="W54" s="80">
        <f t="shared" si="14"/>
        <v>19.673990409931623</v>
      </c>
      <c r="X54" s="87">
        <f t="shared" si="12"/>
        <v>164.70658613464522</v>
      </c>
      <c r="Y54" s="40">
        <v>166</v>
      </c>
      <c r="Z54" s="80">
        <f t="shared" si="13"/>
        <v>1.0078528363419386</v>
      </c>
    </row>
    <row r="55" spans="8:26" x14ac:dyDescent="0.3">
      <c r="H55" s="86">
        <v>4</v>
      </c>
      <c r="I55" s="78">
        <f t="shared" ref="I55:W55" si="15">I33*I$67</f>
        <v>5.5658031323506245</v>
      </c>
      <c r="J55" s="79">
        <f t="shared" si="15"/>
        <v>19.985318856321488</v>
      </c>
      <c r="K55" s="79">
        <f t="shared" si="15"/>
        <v>16.597107781988278</v>
      </c>
      <c r="L55" s="79">
        <f t="shared" si="15"/>
        <v>15.710351392974889</v>
      </c>
      <c r="M55" s="79">
        <f t="shared" si="15"/>
        <v>21.557813784983495</v>
      </c>
      <c r="N55" s="79">
        <f t="shared" si="15"/>
        <v>13.971808190003646</v>
      </c>
      <c r="O55" s="79">
        <f t="shared" si="15"/>
        <v>11.384747116227972</v>
      </c>
      <c r="P55" s="79">
        <f t="shared" si="15"/>
        <v>10.723979681712196</v>
      </c>
      <c r="Q55" s="79">
        <f t="shared" si="15"/>
        <v>7.2739154128307622</v>
      </c>
      <c r="R55" s="79">
        <f t="shared" si="15"/>
        <v>15.639517527549128</v>
      </c>
      <c r="S55" s="79">
        <f t="shared" si="15"/>
        <v>14.767170669100073</v>
      </c>
      <c r="T55" s="80">
        <f t="shared" si="15"/>
        <v>7.110604688045477</v>
      </c>
      <c r="U55" s="78">
        <f t="shared" si="15"/>
        <v>8.9703276504824441</v>
      </c>
      <c r="V55" s="79">
        <f t="shared" si="15"/>
        <v>8.0660273133208911</v>
      </c>
      <c r="W55" s="80">
        <f t="shared" si="15"/>
        <v>21.102284431041888</v>
      </c>
      <c r="X55" s="87">
        <f t="shared" si="12"/>
        <v>198.42677762893319</v>
      </c>
      <c r="Y55" s="40">
        <v>198</v>
      </c>
      <c r="Z55" s="80">
        <f t="shared" si="13"/>
        <v>0.99784919336980171</v>
      </c>
    </row>
    <row r="56" spans="8:26" x14ac:dyDescent="0.3">
      <c r="H56" s="86">
        <v>5</v>
      </c>
      <c r="I56" s="78">
        <f t="shared" ref="I56:W56" si="16">I34*I$67</f>
        <v>25.891827039064854</v>
      </c>
      <c r="J56" s="79">
        <f t="shared" si="16"/>
        <v>7.4495725257392156</v>
      </c>
      <c r="K56" s="79">
        <f t="shared" si="16"/>
        <v>6.9935582621732078</v>
      </c>
      <c r="L56" s="79">
        <f t="shared" si="16"/>
        <v>9.1354673197461125</v>
      </c>
      <c r="M56" s="79">
        <f t="shared" si="16"/>
        <v>7.4617432917643471</v>
      </c>
      <c r="N56" s="79">
        <f t="shared" si="16"/>
        <v>17.233821259157388</v>
      </c>
      <c r="O56" s="79">
        <f t="shared" si="16"/>
        <v>15.762277431326762</v>
      </c>
      <c r="P56" s="79">
        <f t="shared" si="16"/>
        <v>13.511169855481874</v>
      </c>
      <c r="Q56" s="79">
        <f t="shared" si="16"/>
        <v>9.39941017632027</v>
      </c>
      <c r="R56" s="79">
        <f t="shared" si="16"/>
        <v>21.219981736242794</v>
      </c>
      <c r="S56" s="79">
        <f t="shared" si="16"/>
        <v>13.119048942638011</v>
      </c>
      <c r="T56" s="80">
        <f t="shared" si="16"/>
        <v>17.54145040811219</v>
      </c>
      <c r="U56" s="78">
        <f t="shared" si="16"/>
        <v>9.1512057541661314</v>
      </c>
      <c r="V56" s="79">
        <f t="shared" si="16"/>
        <v>15.634475019651207</v>
      </c>
      <c r="W56" s="80">
        <f t="shared" si="16"/>
        <v>7.3040722433511176</v>
      </c>
      <c r="X56" s="87">
        <f t="shared" si="12"/>
        <v>196.80908126493551</v>
      </c>
      <c r="Y56" s="40">
        <v>198.99999999999997</v>
      </c>
      <c r="Z56" s="80">
        <f t="shared" si="13"/>
        <v>1.0111322034582091</v>
      </c>
    </row>
    <row r="57" spans="8:26" x14ac:dyDescent="0.3">
      <c r="H57" s="86">
        <v>6</v>
      </c>
      <c r="I57" s="78">
        <f t="shared" ref="I57:W57" si="17">I35*I$67</f>
        <v>10.145261405803671</v>
      </c>
      <c r="J57" s="79">
        <f t="shared" si="17"/>
        <v>15.178723182016322</v>
      </c>
      <c r="K57" s="79">
        <f t="shared" si="17"/>
        <v>7.6728511485251261</v>
      </c>
      <c r="L57" s="79">
        <f t="shared" si="17"/>
        <v>17.897868675541016</v>
      </c>
      <c r="M57" s="79">
        <f t="shared" si="17"/>
        <v>15.203521475847312</v>
      </c>
      <c r="N57" s="79">
        <f t="shared" si="17"/>
        <v>8.6821362745707358</v>
      </c>
      <c r="O57" s="79">
        <f t="shared" si="17"/>
        <v>9.0583883022428715</v>
      </c>
      <c r="P57" s="79">
        <f t="shared" si="17"/>
        <v>4.0723973474856443</v>
      </c>
      <c r="Q57" s="79">
        <f t="shared" si="17"/>
        <v>9.5757873789164467</v>
      </c>
      <c r="R57" s="79">
        <f t="shared" si="17"/>
        <v>8.3146802045197905</v>
      </c>
      <c r="S57" s="79">
        <f t="shared" si="17"/>
        <v>14.954096880101341</v>
      </c>
      <c r="T57" s="80">
        <f t="shared" si="17"/>
        <v>6.8733117813097833</v>
      </c>
      <c r="U57" s="78">
        <f t="shared" si="17"/>
        <v>10.757221699445971</v>
      </c>
      <c r="V57" s="79">
        <f t="shared" si="17"/>
        <v>8.1681289248819144</v>
      </c>
      <c r="W57" s="80">
        <f t="shared" si="17"/>
        <v>12.592683295196789</v>
      </c>
      <c r="X57" s="87">
        <f t="shared" si="12"/>
        <v>159.14705797640477</v>
      </c>
      <c r="Y57" s="40">
        <v>160</v>
      </c>
      <c r="Z57" s="80">
        <f t="shared" si="13"/>
        <v>1.0053594583176126</v>
      </c>
    </row>
    <row r="58" spans="8:26" x14ac:dyDescent="0.3">
      <c r="H58" s="86">
        <v>7</v>
      </c>
      <c r="I58" s="78">
        <f t="shared" ref="I58:W58" si="18">I36*I$67</f>
        <v>10.405899336947245</v>
      </c>
      <c r="J58" s="79">
        <f t="shared" si="18"/>
        <v>17.963854390616213</v>
      </c>
      <c r="K58" s="79">
        <f t="shared" si="18"/>
        <v>11.804957036384168</v>
      </c>
      <c r="L58" s="79">
        <f t="shared" si="18"/>
        <v>12.850373059281395</v>
      </c>
      <c r="M58" s="79">
        <f t="shared" si="18"/>
        <v>15.294222467227339</v>
      </c>
      <c r="N58" s="79">
        <f t="shared" si="18"/>
        <v>7.4209880265840562</v>
      </c>
      <c r="O58" s="79">
        <f t="shared" si="18"/>
        <v>4.4343904513484649</v>
      </c>
      <c r="P58" s="79">
        <f t="shared" si="18"/>
        <v>5.0124236523361985</v>
      </c>
      <c r="Q58" s="79">
        <f t="shared" si="18"/>
        <v>8.4996304409597041</v>
      </c>
      <c r="R58" s="79">
        <f t="shared" si="18"/>
        <v>11.878688796131582</v>
      </c>
      <c r="S58" s="79">
        <f t="shared" si="18"/>
        <v>14.37963442225905</v>
      </c>
      <c r="T58" s="80">
        <f t="shared" si="18"/>
        <v>6.0427640041049466</v>
      </c>
      <c r="U58" s="78">
        <f t="shared" si="18"/>
        <v>4.4134325049771146</v>
      </c>
      <c r="V58" s="79">
        <f t="shared" si="18"/>
        <v>3.7700879044582725</v>
      </c>
      <c r="W58" s="80">
        <f t="shared" si="18"/>
        <v>11.448447325009802</v>
      </c>
      <c r="X58" s="87">
        <f t="shared" si="12"/>
        <v>145.61979381862554</v>
      </c>
      <c r="Y58" s="40">
        <v>141</v>
      </c>
      <c r="Z58" s="80">
        <f t="shared" si="13"/>
        <v>0.9682749597600746</v>
      </c>
    </row>
    <row r="59" spans="8:26" x14ac:dyDescent="0.3">
      <c r="H59" s="86">
        <v>8</v>
      </c>
      <c r="I59" s="78">
        <f t="shared" ref="I59:W59" si="19">I37*I$67</f>
        <v>7.8576044221420585</v>
      </c>
      <c r="J59" s="79">
        <f t="shared" si="19"/>
        <v>8.6814054760491537</v>
      </c>
      <c r="K59" s="79">
        <f t="shared" si="19"/>
        <v>5.6031156706456589</v>
      </c>
      <c r="L59" s="79">
        <f t="shared" si="19"/>
        <v>14.416557748847545</v>
      </c>
      <c r="M59" s="79">
        <f t="shared" si="19"/>
        <v>8.1521144565063643</v>
      </c>
      <c r="N59" s="79">
        <f t="shared" si="19"/>
        <v>8.0692795963657424</v>
      </c>
      <c r="O59" s="79">
        <f t="shared" si="19"/>
        <v>5.7402086300309101</v>
      </c>
      <c r="P59" s="79">
        <f t="shared" si="19"/>
        <v>4.920414206903243</v>
      </c>
      <c r="Q59" s="79">
        <f t="shared" si="19"/>
        <v>7.8729437409462379</v>
      </c>
      <c r="R59" s="79">
        <f t="shared" si="19"/>
        <v>7.7277616018478046</v>
      </c>
      <c r="S59" s="79">
        <f t="shared" si="19"/>
        <v>9.989556629097109</v>
      </c>
      <c r="T59" s="80">
        <f t="shared" si="19"/>
        <v>9.1259097600583665</v>
      </c>
      <c r="U59" s="78">
        <f t="shared" si="19"/>
        <v>6.6652589353429939</v>
      </c>
      <c r="V59" s="79">
        <f t="shared" si="19"/>
        <v>6.0732440947357293</v>
      </c>
      <c r="W59" s="80">
        <f t="shared" si="19"/>
        <v>7.9798554571166811</v>
      </c>
      <c r="X59" s="87">
        <f t="shared" si="12"/>
        <v>118.8752304266356</v>
      </c>
      <c r="Y59" s="40">
        <v>120</v>
      </c>
      <c r="Z59" s="80">
        <f t="shared" si="13"/>
        <v>1.0094617656624318</v>
      </c>
    </row>
    <row r="60" spans="8:26" x14ac:dyDescent="0.3">
      <c r="H60" s="86">
        <v>9</v>
      </c>
      <c r="I60" s="78">
        <f t="shared" ref="I60:W60" si="20">I38*I$67</f>
        <v>9.2891335036472515</v>
      </c>
      <c r="J60" s="79">
        <f t="shared" si="20"/>
        <v>6.9975121725051377</v>
      </c>
      <c r="K60" s="79">
        <f t="shared" si="20"/>
        <v>11.496047669083335</v>
      </c>
      <c r="L60" s="79">
        <f t="shared" si="20"/>
        <v>11.918197608463709</v>
      </c>
      <c r="M60" s="79">
        <f t="shared" si="20"/>
        <v>8.1771017805109825</v>
      </c>
      <c r="N60" s="79">
        <f t="shared" si="20"/>
        <v>10.117516275519883</v>
      </c>
      <c r="O60" s="79">
        <f t="shared" si="20"/>
        <v>7.8141614032566382</v>
      </c>
      <c r="P60" s="79">
        <f t="shared" si="20"/>
        <v>5.2880313602925666</v>
      </c>
      <c r="Q60" s="79">
        <f t="shared" si="20"/>
        <v>8.0932759995634243</v>
      </c>
      <c r="R60" s="79">
        <f t="shared" si="20"/>
        <v>7.1186769435740871</v>
      </c>
      <c r="S60" s="79">
        <f t="shared" si="20"/>
        <v>11.669459580467013</v>
      </c>
      <c r="T60" s="80">
        <f t="shared" si="20"/>
        <v>7.8461844833605277</v>
      </c>
      <c r="U60" s="78">
        <f t="shared" si="20"/>
        <v>7.879561856322149</v>
      </c>
      <c r="V60" s="79">
        <f t="shared" si="20"/>
        <v>5.7111181896616889</v>
      </c>
      <c r="W60" s="80">
        <f t="shared" si="20"/>
        <v>10.862998635684127</v>
      </c>
      <c r="X60" s="87">
        <f t="shared" si="12"/>
        <v>130.27897746191255</v>
      </c>
      <c r="Y60" s="40">
        <v>132</v>
      </c>
      <c r="Z60" s="80">
        <f t="shared" si="13"/>
        <v>1.0132102858927534</v>
      </c>
    </row>
    <row r="61" spans="8:26" x14ac:dyDescent="0.3">
      <c r="H61" s="86">
        <v>10</v>
      </c>
      <c r="I61" s="78">
        <f t="shared" ref="I61:W61" si="21">I39*I$67</f>
        <v>13.842411935379792</v>
      </c>
      <c r="J61" s="79">
        <f t="shared" si="21"/>
        <v>7.1689067240690862</v>
      </c>
      <c r="K61" s="79">
        <f t="shared" si="21"/>
        <v>13.460145982238744</v>
      </c>
      <c r="L61" s="79">
        <f t="shared" si="21"/>
        <v>8.5470823640536953</v>
      </c>
      <c r="M61" s="79">
        <f t="shared" si="21"/>
        <v>22.738626679201687</v>
      </c>
      <c r="N61" s="79">
        <f t="shared" si="21"/>
        <v>17.769139007541142</v>
      </c>
      <c r="O61" s="79">
        <f t="shared" si="21"/>
        <v>8.4269038610125619</v>
      </c>
      <c r="P61" s="79">
        <f t="shared" si="21"/>
        <v>7.5012293110422101</v>
      </c>
      <c r="Q61" s="79">
        <f t="shared" si="21"/>
        <v>15.075472358198471</v>
      </c>
      <c r="R61" s="79">
        <f t="shared" si="21"/>
        <v>23.094624328246123</v>
      </c>
      <c r="S61" s="79">
        <f t="shared" si="21"/>
        <v>14.346344561949552</v>
      </c>
      <c r="T61" s="80">
        <f t="shared" si="21"/>
        <v>11.05275340110696</v>
      </c>
      <c r="U61" s="78">
        <f t="shared" si="21"/>
        <v>6.6048226496598312</v>
      </c>
      <c r="V61" s="79">
        <f t="shared" si="21"/>
        <v>8.358577526757399</v>
      </c>
      <c r="W61" s="80">
        <f t="shared" si="21"/>
        <v>23.429627421586112</v>
      </c>
      <c r="X61" s="87">
        <f t="shared" si="12"/>
        <v>201.41666811204337</v>
      </c>
      <c r="Y61" s="40">
        <v>200</v>
      </c>
      <c r="Z61" s="80">
        <f t="shared" si="13"/>
        <v>0.99296648025547063</v>
      </c>
    </row>
    <row r="62" spans="8:26" x14ac:dyDescent="0.3">
      <c r="H62" s="86">
        <v>11</v>
      </c>
      <c r="I62" s="78">
        <f t="shared" ref="I62:W62" si="22">I40*I$67</f>
        <v>14.685423420015809</v>
      </c>
      <c r="J62" s="79">
        <f t="shared" si="22"/>
        <v>16.478578125320979</v>
      </c>
      <c r="K62" s="79">
        <f t="shared" si="22"/>
        <v>14.279877232896204</v>
      </c>
      <c r="L62" s="79">
        <f t="shared" si="22"/>
        <v>15.544465695036644</v>
      </c>
      <c r="M62" s="79">
        <f t="shared" si="22"/>
        <v>8.8875769563868285</v>
      </c>
      <c r="N62" s="79">
        <f t="shared" si="22"/>
        <v>14.662114918758766</v>
      </c>
      <c r="O62" s="79">
        <f t="shared" si="22"/>
        <v>10.728129048300005</v>
      </c>
      <c r="P62" s="79">
        <f t="shared" si="22"/>
        <v>7.958058835233321</v>
      </c>
      <c r="Q62" s="79">
        <f t="shared" si="22"/>
        <v>7.1971100948070834</v>
      </c>
      <c r="R62" s="79">
        <f t="shared" si="22"/>
        <v>19.342974706044849</v>
      </c>
      <c r="S62" s="79">
        <f t="shared" si="22"/>
        <v>9.1320275139271807</v>
      </c>
      <c r="T62" s="80">
        <f t="shared" si="22"/>
        <v>8.5279075987626172</v>
      </c>
      <c r="U62" s="78">
        <f t="shared" si="22"/>
        <v>9.3427472685312409</v>
      </c>
      <c r="V62" s="79">
        <f t="shared" si="22"/>
        <v>13.301430134699979</v>
      </c>
      <c r="W62" s="80">
        <f t="shared" si="22"/>
        <v>7.456951885237296</v>
      </c>
      <c r="X62" s="87">
        <f t="shared" si="12"/>
        <v>177.52537343395878</v>
      </c>
      <c r="Y62" s="40">
        <v>177</v>
      </c>
      <c r="Z62" s="80">
        <f t="shared" si="13"/>
        <v>0.99704057271478308</v>
      </c>
    </row>
    <row r="63" spans="8:26" ht="15" thickBot="1" x14ac:dyDescent="0.35">
      <c r="H63" s="86">
        <v>12</v>
      </c>
      <c r="I63" s="81">
        <f t="shared" ref="I63:W63" si="23">I41*I$67</f>
        <v>21.089966528208134</v>
      </c>
      <c r="J63" s="82">
        <f t="shared" si="23"/>
        <v>21.284626627247111</v>
      </c>
      <c r="K63" s="82">
        <f t="shared" si="23"/>
        <v>10.516695024901168</v>
      </c>
      <c r="L63" s="82">
        <f t="shared" si="23"/>
        <v>11.448025944028576</v>
      </c>
      <c r="M63" s="82">
        <f t="shared" si="23"/>
        <v>12.342810794304167</v>
      </c>
      <c r="N63" s="82">
        <f t="shared" si="23"/>
        <v>10.181161365727089</v>
      </c>
      <c r="O63" s="82">
        <f t="shared" si="23"/>
        <v>7.9009405717328853</v>
      </c>
      <c r="P63" s="82">
        <f t="shared" si="23"/>
        <v>9.3773890512244709</v>
      </c>
      <c r="Q63" s="82">
        <f t="shared" si="23"/>
        <v>4.9470890620218313</v>
      </c>
      <c r="R63" s="82">
        <f t="shared" si="23"/>
        <v>6.8378458735505987</v>
      </c>
      <c r="S63" s="82">
        <f t="shared" si="23"/>
        <v>8.0705524359889953</v>
      </c>
      <c r="T63" s="83">
        <f t="shared" si="23"/>
        <v>15.073306632096404</v>
      </c>
      <c r="U63" s="81">
        <f t="shared" si="23"/>
        <v>4.1283894300515795</v>
      </c>
      <c r="V63" s="82">
        <f t="shared" si="23"/>
        <v>13.322693977172628</v>
      </c>
      <c r="W63" s="83">
        <f t="shared" si="23"/>
        <v>20.868908923433981</v>
      </c>
      <c r="X63" s="87">
        <f t="shared" si="12"/>
        <v>177.39040224168966</v>
      </c>
      <c r="Y63" s="40">
        <v>171.00000000000003</v>
      </c>
      <c r="Z63" s="80">
        <f t="shared" si="13"/>
        <v>0.96397549043841235</v>
      </c>
    </row>
    <row r="64" spans="8:26" x14ac:dyDescent="0.3">
      <c r="H64" s="86">
        <v>13</v>
      </c>
      <c r="I64" s="75">
        <f t="shared" ref="I64:W64" si="24">I42*I$67</f>
        <v>18.865904123941728</v>
      </c>
      <c r="J64" s="76">
        <f t="shared" si="24"/>
        <v>13.895886037961795</v>
      </c>
      <c r="K64" s="76">
        <f t="shared" si="24"/>
        <v>5.7073058380750208</v>
      </c>
      <c r="L64" s="76">
        <f t="shared" si="24"/>
        <v>5.325197030605775</v>
      </c>
      <c r="M64" s="76">
        <f t="shared" si="24"/>
        <v>9.5690295882324712</v>
      </c>
      <c r="N64" s="76">
        <f t="shared" si="24"/>
        <v>6.4580435730654395</v>
      </c>
      <c r="O64" s="76">
        <f t="shared" si="24"/>
        <v>6.1253741441671838</v>
      </c>
      <c r="P64" s="76">
        <f t="shared" si="24"/>
        <v>4.2408465104952784</v>
      </c>
      <c r="Q64" s="76">
        <f t="shared" si="24"/>
        <v>6.5748638017275471</v>
      </c>
      <c r="R64" s="76">
        <f t="shared" si="24"/>
        <v>8.8353118499790533</v>
      </c>
      <c r="S64" s="76">
        <f t="shared" si="24"/>
        <v>9.0377002309265055</v>
      </c>
      <c r="T64" s="77">
        <f t="shared" si="24"/>
        <v>9.4947979954892983</v>
      </c>
      <c r="U64" s="75">
        <f t="shared" si="24"/>
        <v>5.3343711933832729</v>
      </c>
      <c r="V64" s="76">
        <f t="shared" si="24"/>
        <v>3.0378544426792966</v>
      </c>
      <c r="W64" s="77">
        <f t="shared" si="24"/>
        <v>8.5153003038063293</v>
      </c>
      <c r="X64" s="87">
        <f t="shared" si="12"/>
        <v>121.01778666453596</v>
      </c>
      <c r="Y64" s="40">
        <v>116.00000000000001</v>
      </c>
      <c r="Z64" s="80">
        <f t="shared" si="13"/>
        <v>0.95853678370068551</v>
      </c>
    </row>
    <row r="65" spans="8:27" x14ac:dyDescent="0.3">
      <c r="H65" s="86">
        <v>14</v>
      </c>
      <c r="I65" s="78">
        <f t="shared" ref="I65:W65" si="25">I43*I$67</f>
        <v>5.8059519984672763</v>
      </c>
      <c r="J65" s="79">
        <f t="shared" si="25"/>
        <v>14.432974316582035</v>
      </c>
      <c r="K65" s="79">
        <f t="shared" si="25"/>
        <v>13.54948172270462</v>
      </c>
      <c r="L65" s="79">
        <f t="shared" si="25"/>
        <v>10.652335976226501</v>
      </c>
      <c r="M65" s="79">
        <f t="shared" si="25"/>
        <v>4.8188514135033813</v>
      </c>
      <c r="N65" s="79">
        <f t="shared" si="25"/>
        <v>9.9372632085108989</v>
      </c>
      <c r="O65" s="79">
        <f t="shared" si="25"/>
        <v>9.04835593864094</v>
      </c>
      <c r="P65" s="79">
        <f t="shared" si="25"/>
        <v>10.627354991686618</v>
      </c>
      <c r="Q65" s="79">
        <f t="shared" si="25"/>
        <v>4.0468077626713272</v>
      </c>
      <c r="R65" s="79">
        <f t="shared" si="25"/>
        <v>13.867171188449969</v>
      </c>
      <c r="S65" s="79">
        <f t="shared" si="25"/>
        <v>8.3440136299705667</v>
      </c>
      <c r="T65" s="80">
        <f t="shared" si="25"/>
        <v>7.4174074283926172</v>
      </c>
      <c r="U65" s="78">
        <f t="shared" si="25"/>
        <v>5.4174260363119338</v>
      </c>
      <c r="V65" s="79">
        <f t="shared" si="25"/>
        <v>7.8531169476900855</v>
      </c>
      <c r="W65" s="80">
        <f t="shared" si="25"/>
        <v>10.22022350571581</v>
      </c>
      <c r="X65" s="87">
        <f t="shared" si="12"/>
        <v>136.03873606552457</v>
      </c>
      <c r="Y65" s="40">
        <v>137</v>
      </c>
      <c r="Z65" s="80">
        <f t="shared" si="13"/>
        <v>1.0070661045690135</v>
      </c>
    </row>
    <row r="66" spans="8:27" ht="15" thickBot="1" x14ac:dyDescent="0.35">
      <c r="H66" s="86">
        <v>15</v>
      </c>
      <c r="I66" s="81">
        <f t="shared" ref="I66:W66" si="26">I44*I$67</f>
        <v>11.997397863066903</v>
      </c>
      <c r="J66" s="82">
        <f t="shared" si="26"/>
        <v>9.9414150208368444</v>
      </c>
      <c r="K66" s="82">
        <f t="shared" si="26"/>
        <v>9.3328664049441343</v>
      </c>
      <c r="L66" s="82">
        <f t="shared" si="26"/>
        <v>8.4661338062142466</v>
      </c>
      <c r="M66" s="82">
        <f t="shared" si="26"/>
        <v>11.617266317463329</v>
      </c>
      <c r="N66" s="82">
        <f t="shared" si="26"/>
        <v>10.951639550952354</v>
      </c>
      <c r="O66" s="82">
        <f t="shared" si="26"/>
        <v>11.685930902371569</v>
      </c>
      <c r="P66" s="82">
        <f t="shared" si="26"/>
        <v>6.934840194173888</v>
      </c>
      <c r="Q66" s="82">
        <f t="shared" si="26"/>
        <v>16.724617364019768</v>
      </c>
      <c r="R66" s="82">
        <f t="shared" si="26"/>
        <v>10.113554667815105</v>
      </c>
      <c r="S66" s="82">
        <f t="shared" si="26"/>
        <v>18.568349785775833</v>
      </c>
      <c r="T66" s="83">
        <f t="shared" si="26"/>
        <v>20.900868325467012</v>
      </c>
      <c r="U66" s="81">
        <f t="shared" si="26"/>
        <v>6.1061177691003321</v>
      </c>
      <c r="V66" s="82">
        <f t="shared" si="26"/>
        <v>18.545887985591143</v>
      </c>
      <c r="W66" s="83">
        <f t="shared" si="26"/>
        <v>14.620868498650454</v>
      </c>
      <c r="X66" s="87">
        <f t="shared" si="12"/>
        <v>186.50775445644291</v>
      </c>
      <c r="Y66" s="40">
        <v>193.99999999999997</v>
      </c>
      <c r="Z66" s="80">
        <f t="shared" si="13"/>
        <v>1.0401712280832098</v>
      </c>
    </row>
    <row r="67" spans="8:27" x14ac:dyDescent="0.3">
      <c r="H67" s="52" t="s">
        <v>68</v>
      </c>
      <c r="I67" s="79">
        <v>1.6697409397051874</v>
      </c>
      <c r="J67" s="79">
        <v>1.1529991647877782</v>
      </c>
      <c r="K67" s="79">
        <v>1.0824200727383659</v>
      </c>
      <c r="L67" s="79">
        <v>1.1782763544731167</v>
      </c>
      <c r="M67" s="79">
        <v>1.1548828813384016</v>
      </c>
      <c r="N67" s="79">
        <v>0.95262328568206678</v>
      </c>
      <c r="O67" s="79">
        <v>0.81319622258771229</v>
      </c>
      <c r="P67" s="79">
        <v>0.80429847612841476</v>
      </c>
      <c r="Q67" s="79">
        <v>0.72739154128307626</v>
      </c>
      <c r="R67" s="79">
        <v>1.1729638145661847</v>
      </c>
      <c r="S67" s="79">
        <v>0.92294816681875458</v>
      </c>
      <c r="T67" s="79">
        <v>0.96962791200620146</v>
      </c>
      <c r="U67" s="79">
        <v>0.70818376188019305</v>
      </c>
      <c r="V67" s="79">
        <v>0.80660273133208904</v>
      </c>
      <c r="W67" s="79">
        <v>1.1304795230915299</v>
      </c>
      <c r="X67" s="10"/>
      <c r="Y67" s="10"/>
      <c r="Z67" s="24"/>
    </row>
    <row r="68" spans="8:27" ht="15" thickBot="1" x14ac:dyDescent="0.35">
      <c r="H68" s="45" t="s">
        <v>86</v>
      </c>
      <c r="I68" s="55">
        <v>187</v>
      </c>
      <c r="J68" s="55">
        <v>199</v>
      </c>
      <c r="K68" s="55">
        <v>162</v>
      </c>
      <c r="L68" s="55">
        <v>195</v>
      </c>
      <c r="M68" s="55">
        <v>197</v>
      </c>
      <c r="N68" s="55">
        <v>161</v>
      </c>
      <c r="O68" s="55">
        <v>139</v>
      </c>
      <c r="P68" s="55">
        <v>123</v>
      </c>
      <c r="Q68" s="55">
        <v>135</v>
      </c>
      <c r="R68" s="55">
        <v>197</v>
      </c>
      <c r="S68" s="55">
        <v>182</v>
      </c>
      <c r="T68" s="55">
        <v>168</v>
      </c>
      <c r="U68" s="55">
        <v>114</v>
      </c>
      <c r="V68" s="55">
        <v>140</v>
      </c>
      <c r="W68" s="55">
        <v>197</v>
      </c>
      <c r="X68" s="88"/>
      <c r="Y68" s="88"/>
      <c r="Z68" s="89"/>
    </row>
    <row r="71" spans="8:27" ht="15" thickBot="1" x14ac:dyDescent="0.35"/>
    <row r="72" spans="8:27" x14ac:dyDescent="0.3">
      <c r="H72" s="145" t="s">
        <v>106</v>
      </c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7"/>
      <c r="Z72" s="145" t="s">
        <v>109</v>
      </c>
      <c r="AA72" s="147"/>
    </row>
    <row r="73" spans="8:27" ht="15" thickBot="1" x14ac:dyDescent="0.35">
      <c r="H73" s="84"/>
      <c r="I73" s="72">
        <v>1</v>
      </c>
      <c r="J73" s="72">
        <v>2</v>
      </c>
      <c r="K73" s="72">
        <v>3</v>
      </c>
      <c r="L73" s="72">
        <v>4</v>
      </c>
      <c r="M73" s="72">
        <v>5</v>
      </c>
      <c r="N73" s="72">
        <v>6</v>
      </c>
      <c r="O73" s="72">
        <v>7</v>
      </c>
      <c r="P73" s="72">
        <v>8</v>
      </c>
      <c r="Q73" s="72">
        <v>9</v>
      </c>
      <c r="R73" s="72">
        <v>10</v>
      </c>
      <c r="S73" s="72">
        <v>11</v>
      </c>
      <c r="T73" s="72">
        <v>12</v>
      </c>
      <c r="U73" s="72">
        <v>13</v>
      </c>
      <c r="V73" s="72">
        <v>14</v>
      </c>
      <c r="W73" s="72">
        <v>15</v>
      </c>
      <c r="X73" s="98" t="s">
        <v>108</v>
      </c>
      <c r="Y73" s="96" t="s">
        <v>103</v>
      </c>
      <c r="Z73" s="161"/>
      <c r="AA73" s="163"/>
    </row>
    <row r="74" spans="8:27" x14ac:dyDescent="0.3">
      <c r="H74" s="86">
        <v>1</v>
      </c>
      <c r="I74" s="75">
        <f>I52*$Z52</f>
        <v>10.908370039253787</v>
      </c>
      <c r="J74" s="76">
        <f t="shared" ref="J74:W74" si="27">J52*$Z52</f>
        <v>16.738912733075189</v>
      </c>
      <c r="K74" s="76">
        <f t="shared" si="27"/>
        <v>8.6428460924229924</v>
      </c>
      <c r="L74" s="76">
        <f t="shared" si="27"/>
        <v>19.671761720739809</v>
      </c>
      <c r="M74" s="76">
        <f t="shared" si="27"/>
        <v>15.927946992610259</v>
      </c>
      <c r="N74" s="76">
        <f t="shared" si="27"/>
        <v>7.6064521063242605</v>
      </c>
      <c r="O74" s="76">
        <f t="shared" si="27"/>
        <v>11.805750620181533</v>
      </c>
      <c r="P74" s="76">
        <f t="shared" si="27"/>
        <v>14.011890812500543</v>
      </c>
      <c r="Q74" s="76">
        <f t="shared" si="27"/>
        <v>10.560062751264478</v>
      </c>
      <c r="R74" s="76">
        <f t="shared" si="27"/>
        <v>22.137379965144984</v>
      </c>
      <c r="S74" s="76">
        <f t="shared" si="27"/>
        <v>8.7094137104976834</v>
      </c>
      <c r="T74" s="77">
        <f t="shared" si="27"/>
        <v>11.261424985065354</v>
      </c>
      <c r="U74" s="75">
        <f t="shared" si="27"/>
        <v>6.6827863004818182</v>
      </c>
      <c r="V74" s="76">
        <f t="shared" si="27"/>
        <v>7.0260169178074223</v>
      </c>
      <c r="W74" s="77">
        <f t="shared" si="27"/>
        <v>12.308984252629894</v>
      </c>
      <c r="X74" s="99">
        <f>SUM(I74:W74)</f>
        <v>183.99999999999997</v>
      </c>
      <c r="Y74" s="100">
        <v>183.99999999999997</v>
      </c>
      <c r="Z74" s="173">
        <f>(I90-I89)+(J90-J89)+(K90-K89)+(L89-L90)+(M90-M89)+(N89-N90)+(O89-O90)+(P89-P90)+(Q89-Q90)+(R90-R89)+(S89-S90)+(T89-T90)+(U89-U90)+(V89-V90)+(W90-W89)</f>
        <v>5.3304373513849015</v>
      </c>
      <c r="AA74" s="174"/>
    </row>
    <row r="75" spans="8:27" x14ac:dyDescent="0.3">
      <c r="H75" s="86">
        <v>2</v>
      </c>
      <c r="I75" s="78">
        <f t="shared" ref="I75:W75" si="28">I53*$Z53</f>
        <v>14.149492180514429</v>
      </c>
      <c r="J75" s="79">
        <f t="shared" si="28"/>
        <v>9.7705891245529539</v>
      </c>
      <c r="K75" s="79">
        <f t="shared" si="28"/>
        <v>8.33863396032263</v>
      </c>
      <c r="L75" s="79">
        <f t="shared" si="28"/>
        <v>22.692703765180337</v>
      </c>
      <c r="M75" s="79">
        <f t="shared" si="28"/>
        <v>24.021536383221434</v>
      </c>
      <c r="N75" s="79">
        <f t="shared" si="28"/>
        <v>11.741950588608743</v>
      </c>
      <c r="O75" s="79">
        <f t="shared" si="28"/>
        <v>9.3969233510071124</v>
      </c>
      <c r="P75" s="79">
        <f t="shared" si="28"/>
        <v>8.6744980610330398</v>
      </c>
      <c r="Q75" s="79">
        <f t="shared" si="28"/>
        <v>14.009006210615084</v>
      </c>
      <c r="R75" s="79">
        <f t="shared" si="28"/>
        <v>9.9397708516154459</v>
      </c>
      <c r="S75" s="79">
        <f t="shared" si="28"/>
        <v>19.197299853791701</v>
      </c>
      <c r="T75" s="80">
        <f t="shared" si="28"/>
        <v>15.686406897925785</v>
      </c>
      <c r="U75" s="78">
        <f t="shared" si="28"/>
        <v>14.730205354067374</v>
      </c>
      <c r="V75" s="79">
        <f t="shared" si="28"/>
        <v>9.9421141161346451</v>
      </c>
      <c r="W75" s="80">
        <f t="shared" si="28"/>
        <v>8.7088693014092868</v>
      </c>
      <c r="X75" s="99">
        <f t="shared" ref="X75:X88" si="29">SUM(I75:W75)</f>
        <v>201</v>
      </c>
      <c r="Y75" s="100">
        <v>201</v>
      </c>
      <c r="Z75" s="175"/>
      <c r="AA75" s="176"/>
    </row>
    <row r="76" spans="8:27" x14ac:dyDescent="0.3">
      <c r="H76" s="86">
        <v>3</v>
      </c>
      <c r="I76" s="78">
        <f t="shared" ref="I76:W76" si="30">I54*$Z54</f>
        <v>6.7585553607660254</v>
      </c>
      <c r="J76" s="79">
        <f t="shared" si="30"/>
        <v>13.223044017803158</v>
      </c>
      <c r="K76" s="79">
        <f t="shared" si="30"/>
        <v>18.255316865946206</v>
      </c>
      <c r="L76" s="79">
        <f t="shared" si="30"/>
        <v>11.128297505791371</v>
      </c>
      <c r="M76" s="79">
        <f t="shared" si="30"/>
        <v>11.686453423883668</v>
      </c>
      <c r="N76" s="79">
        <f t="shared" si="30"/>
        <v>6.4265031190745141</v>
      </c>
      <c r="O76" s="79">
        <f t="shared" si="30"/>
        <v>9.8746426325785386</v>
      </c>
      <c r="P76" s="79">
        <f t="shared" si="30"/>
        <v>10.309186025649272</v>
      </c>
      <c r="Q76" s="79">
        <f t="shared" si="30"/>
        <v>5.3977710675494119</v>
      </c>
      <c r="R76" s="79">
        <f t="shared" si="30"/>
        <v>11.07812292291759</v>
      </c>
      <c r="S76" s="79">
        <f t="shared" si="30"/>
        <v>8.0942048872188668</v>
      </c>
      <c r="T76" s="80">
        <f t="shared" si="30"/>
        <v>14.390680101897393</v>
      </c>
      <c r="U76" s="78">
        <f t="shared" si="30"/>
        <v>8.1217275276680976</v>
      </c>
      <c r="V76" s="79">
        <f t="shared" si="30"/>
        <v>11.427007504442189</v>
      </c>
      <c r="W76" s="80">
        <f t="shared" si="30"/>
        <v>19.828487036813684</v>
      </c>
      <c r="X76" s="99">
        <f t="shared" si="29"/>
        <v>166</v>
      </c>
      <c r="Y76" s="100">
        <v>166</v>
      </c>
      <c r="Z76" s="175"/>
      <c r="AA76" s="176"/>
    </row>
    <row r="77" spans="8:27" x14ac:dyDescent="0.3">
      <c r="H77" s="86">
        <v>4</v>
      </c>
      <c r="I77" s="78">
        <f t="shared" ref="I77:W77" si="31">I55*$Z55</f>
        <v>5.553832166071186</v>
      </c>
      <c r="J77" s="79">
        <f t="shared" si="31"/>
        <v>19.942334300018686</v>
      </c>
      <c r="K77" s="79">
        <f t="shared" si="31"/>
        <v>16.561410612528661</v>
      </c>
      <c r="L77" s="79">
        <f t="shared" si="31"/>
        <v>15.676561465036134</v>
      </c>
      <c r="M77" s="79">
        <f t="shared" si="31"/>
        <v>21.511447096162172</v>
      </c>
      <c r="N77" s="79">
        <f t="shared" si="31"/>
        <v>13.941757532312728</v>
      </c>
      <c r="O77" s="79">
        <f t="shared" si="31"/>
        <v>11.360260726647258</v>
      </c>
      <c r="P77" s="79">
        <f t="shared" si="31"/>
        <v>10.700914475110658</v>
      </c>
      <c r="Q77" s="79">
        <f t="shared" si="31"/>
        <v>7.2582706273333439</v>
      </c>
      <c r="R77" s="79">
        <f t="shared" si="31"/>
        <v>15.605879949557773</v>
      </c>
      <c r="S77" s="79">
        <f t="shared" si="31"/>
        <v>14.735409340515703</v>
      </c>
      <c r="T77" s="80">
        <f t="shared" si="31"/>
        <v>7.0953111523377101</v>
      </c>
      <c r="U77" s="78">
        <f t="shared" si="31"/>
        <v>8.9510342102967346</v>
      </c>
      <c r="V77" s="79">
        <f t="shared" si="31"/>
        <v>8.0486788482960403</v>
      </c>
      <c r="W77" s="80">
        <f t="shared" si="31"/>
        <v>21.056897497775271</v>
      </c>
      <c r="X77" s="99">
        <f t="shared" si="29"/>
        <v>198.00000000000009</v>
      </c>
      <c r="Y77" s="100">
        <v>198.00000000000009</v>
      </c>
      <c r="Z77" s="175"/>
      <c r="AA77" s="176"/>
    </row>
    <row r="78" spans="8:27" x14ac:dyDescent="0.3">
      <c r="H78" s="86">
        <v>5</v>
      </c>
      <c r="I78" s="78">
        <f t="shared" ref="I78:W78" si="32">I56*$Z56</f>
        <v>26.180060125568485</v>
      </c>
      <c r="J78" s="79">
        <f t="shared" si="32"/>
        <v>7.5325026827724288</v>
      </c>
      <c r="K78" s="79">
        <f t="shared" si="32"/>
        <v>7.0714119756445593</v>
      </c>
      <c r="L78" s="79">
        <f t="shared" si="32"/>
        <v>9.2371652006353457</v>
      </c>
      <c r="M78" s="79">
        <f t="shared" si="32"/>
        <v>7.5448089362411945</v>
      </c>
      <c r="N78" s="79">
        <f t="shared" si="32"/>
        <v>17.425671663776736</v>
      </c>
      <c r="O78" s="79">
        <f t="shared" si="32"/>
        <v>15.93774631065703</v>
      </c>
      <c r="P78" s="79">
        <f t="shared" si="32"/>
        <v>13.66157894727152</v>
      </c>
      <c r="Q78" s="79">
        <f t="shared" si="32"/>
        <v>9.504046322790229</v>
      </c>
      <c r="R78" s="79">
        <f t="shared" si="32"/>
        <v>21.456206890310128</v>
      </c>
      <c r="S78" s="79">
        <f t="shared" si="32"/>
        <v>13.265092864645661</v>
      </c>
      <c r="T78" s="80">
        <f t="shared" si="32"/>
        <v>17.73672540300738</v>
      </c>
      <c r="U78" s="78">
        <f t="shared" si="32"/>
        <v>9.2530788385094418</v>
      </c>
      <c r="V78" s="79">
        <f t="shared" si="32"/>
        <v>15.808521176532253</v>
      </c>
      <c r="W78" s="80">
        <f t="shared" si="32"/>
        <v>7.3853826616375597</v>
      </c>
      <c r="X78" s="99">
        <f t="shared" si="29"/>
        <v>198.99999999999994</v>
      </c>
      <c r="Y78" s="100">
        <v>198.99999999999994</v>
      </c>
      <c r="Z78" s="175"/>
      <c r="AA78" s="176"/>
    </row>
    <row r="79" spans="8:27" x14ac:dyDescent="0.3">
      <c r="H79" s="86">
        <v>6</v>
      </c>
      <c r="I79" s="78">
        <f t="shared" ref="I79:W79" si="33">I57*$Z57</f>
        <v>10.199634511429361</v>
      </c>
      <c r="J79" s="79">
        <f t="shared" si="33"/>
        <v>15.260072916224919</v>
      </c>
      <c r="K79" s="79">
        <f t="shared" si="33"/>
        <v>7.7139734744328932</v>
      </c>
      <c r="L79" s="79">
        <f t="shared" si="33"/>
        <v>17.993791556681682</v>
      </c>
      <c r="M79" s="79">
        <f t="shared" si="33"/>
        <v>15.285004115478044</v>
      </c>
      <c r="N79" s="79">
        <f t="shared" si="33"/>
        <v>8.7286678220421301</v>
      </c>
      <c r="O79" s="79">
        <f t="shared" si="33"/>
        <v>9.1069363567734918</v>
      </c>
      <c r="P79" s="79">
        <f t="shared" si="33"/>
        <v>4.09422319132225</v>
      </c>
      <c r="Q79" s="79">
        <f t="shared" si="33"/>
        <v>9.6271084122320705</v>
      </c>
      <c r="R79" s="79">
        <f t="shared" si="33"/>
        <v>8.3592423865001937</v>
      </c>
      <c r="S79" s="79">
        <f t="shared" si="33"/>
        <v>15.034242739007786</v>
      </c>
      <c r="T79" s="80">
        <f t="shared" si="33"/>
        <v>6.9101490093056688</v>
      </c>
      <c r="U79" s="78">
        <f t="shared" si="33"/>
        <v>10.81487458075747</v>
      </c>
      <c r="V79" s="79">
        <f t="shared" si="33"/>
        <v>8.2119056713877061</v>
      </c>
      <c r="W79" s="80">
        <f t="shared" si="33"/>
        <v>12.660173256424294</v>
      </c>
      <c r="X79" s="99">
        <f t="shared" si="29"/>
        <v>159.99999999999997</v>
      </c>
      <c r="Y79" s="100">
        <v>159.99999999999997</v>
      </c>
      <c r="Z79" s="175"/>
      <c r="AA79" s="176"/>
    </row>
    <row r="80" spans="8:27" x14ac:dyDescent="0.3">
      <c r="H80" s="86">
        <v>7</v>
      </c>
      <c r="I80" s="78">
        <f t="shared" ref="I80:W80" si="34">I58*$Z58</f>
        <v>10.07577176174998</v>
      </c>
      <c r="J80" s="79">
        <f t="shared" si="34"/>
        <v>17.393950387209753</v>
      </c>
      <c r="K80" s="79">
        <f t="shared" si="34"/>
        <v>11.43044429937429</v>
      </c>
      <c r="L80" s="79">
        <f t="shared" si="34"/>
        <v>12.442694456877639</v>
      </c>
      <c r="M80" s="79">
        <f t="shared" si="34"/>
        <v>14.80901264401618</v>
      </c>
      <c r="N80" s="79">
        <f t="shared" si="34"/>
        <v>7.1855568828206726</v>
      </c>
      <c r="O80" s="79">
        <f t="shared" si="34"/>
        <v>4.2937092358398941</v>
      </c>
      <c r="P80" s="79">
        <f t="shared" si="34"/>
        <v>4.8534043102662787</v>
      </c>
      <c r="Q80" s="79">
        <f t="shared" si="34"/>
        <v>8.2299793231957619</v>
      </c>
      <c r="R80" s="79">
        <f t="shared" si="34"/>
        <v>11.501836916076757</v>
      </c>
      <c r="S80" s="79">
        <f t="shared" si="34"/>
        <v>13.923439941577465</v>
      </c>
      <c r="T80" s="80">
        <f t="shared" si="34"/>
        <v>5.8510570729143447</v>
      </c>
      <c r="U80" s="78">
        <f t="shared" si="34"/>
        <v>4.2734161811605205</v>
      </c>
      <c r="V80" s="79">
        <f t="shared" si="34"/>
        <v>3.6504817139812777</v>
      </c>
      <c r="W80" s="80">
        <f t="shared" si="34"/>
        <v>11.085244872939199</v>
      </c>
      <c r="X80" s="99">
        <f t="shared" si="29"/>
        <v>141.00000000000003</v>
      </c>
      <c r="Y80" s="100">
        <v>141.00000000000003</v>
      </c>
      <c r="Z80" s="175"/>
      <c r="AA80" s="176"/>
    </row>
    <row r="81" spans="8:27" x14ac:dyDescent="0.3">
      <c r="H81" s="86">
        <v>8</v>
      </c>
      <c r="I81" s="78">
        <f t="shared" ref="I81:W81" si="35">I59*$Z59</f>
        <v>7.9319512338524545</v>
      </c>
      <c r="J81" s="79">
        <f t="shared" si="35"/>
        <v>8.7635469002840836</v>
      </c>
      <c r="K81" s="79">
        <f t="shared" si="35"/>
        <v>5.6561310381008081</v>
      </c>
      <c r="L81" s="79">
        <f t="shared" si="35"/>
        <v>14.552963839926056</v>
      </c>
      <c r="M81" s="79">
        <f t="shared" si="35"/>
        <v>8.2292478531471502</v>
      </c>
      <c r="N81" s="79">
        <f t="shared" si="35"/>
        <v>8.1456292289711971</v>
      </c>
      <c r="O81" s="79">
        <f t="shared" si="35"/>
        <v>5.7945211389417315</v>
      </c>
      <c r="P81" s="79">
        <f t="shared" si="35"/>
        <v>4.9669700130910623</v>
      </c>
      <c r="Q81" s="79">
        <f t="shared" si="35"/>
        <v>7.9474356896965803</v>
      </c>
      <c r="R81" s="79">
        <f t="shared" si="35"/>
        <v>7.8008798712196272</v>
      </c>
      <c r="S81" s="79">
        <f t="shared" si="35"/>
        <v>10.084075472993218</v>
      </c>
      <c r="T81" s="80">
        <f t="shared" si="35"/>
        <v>9.2122569796645379</v>
      </c>
      <c r="U81" s="78">
        <f t="shared" si="35"/>
        <v>6.728324053468639</v>
      </c>
      <c r="V81" s="79">
        <f t="shared" si="35"/>
        <v>6.1307077071708669</v>
      </c>
      <c r="W81" s="80">
        <f t="shared" si="35"/>
        <v>8.0553589794719969</v>
      </c>
      <c r="X81" s="99">
        <f t="shared" si="29"/>
        <v>120</v>
      </c>
      <c r="Y81" s="100">
        <v>120</v>
      </c>
      <c r="Z81" s="175"/>
      <c r="AA81" s="176"/>
    </row>
    <row r="82" spans="8:27" x14ac:dyDescent="0.3">
      <c r="H82" s="86">
        <v>9</v>
      </c>
      <c r="I82" s="78">
        <f t="shared" ref="I82:W82" si="36">I60*$Z60</f>
        <v>9.4118456129263866</v>
      </c>
      <c r="J82" s="79">
        <f t="shared" si="36"/>
        <v>7.089951308841953</v>
      </c>
      <c r="K82" s="79">
        <f t="shared" si="36"/>
        <v>11.647913745428648</v>
      </c>
      <c r="L82" s="79">
        <f t="shared" si="36"/>
        <v>12.075640406197845</v>
      </c>
      <c r="M82" s="79">
        <f t="shared" si="36"/>
        <v>8.285123632805675</v>
      </c>
      <c r="N82" s="79">
        <f t="shared" si="36"/>
        <v>10.251171558044087</v>
      </c>
      <c r="O82" s="79">
        <f t="shared" si="36"/>
        <v>7.9173887094057775</v>
      </c>
      <c r="P82" s="79">
        <f t="shared" si="36"/>
        <v>5.3578877663718769</v>
      </c>
      <c r="Q82" s="79">
        <f t="shared" si="36"/>
        <v>8.2001904893266175</v>
      </c>
      <c r="R82" s="79">
        <f t="shared" si="36"/>
        <v>7.2127167011768529</v>
      </c>
      <c r="S82" s="79">
        <f t="shared" si="36"/>
        <v>11.823616477738913</v>
      </c>
      <c r="T82" s="80">
        <f t="shared" si="36"/>
        <v>7.9498348235530063</v>
      </c>
      <c r="U82" s="78">
        <f t="shared" si="36"/>
        <v>7.9836531211537993</v>
      </c>
      <c r="V82" s="79">
        <f t="shared" si="36"/>
        <v>5.7865636937144238</v>
      </c>
      <c r="W82" s="80">
        <f t="shared" si="36"/>
        <v>11.006501953314105</v>
      </c>
      <c r="X82" s="99">
        <f t="shared" si="29"/>
        <v>131.99999999999997</v>
      </c>
      <c r="Y82" s="100">
        <v>131.99999999999997</v>
      </c>
      <c r="Z82" s="175"/>
      <c r="AA82" s="176"/>
    </row>
    <row r="83" spans="8:27" x14ac:dyDescent="0.3">
      <c r="H83" s="86">
        <v>10</v>
      </c>
      <c r="I83" s="78">
        <f t="shared" ref="I83:W83" si="37">I61*$Z61</f>
        <v>13.745051057720389</v>
      </c>
      <c r="J83" s="79">
        <f t="shared" si="37"/>
        <v>7.1184840770786568</v>
      </c>
      <c r="K83" s="79">
        <f t="shared" si="37"/>
        <v>13.36547377970842</v>
      </c>
      <c r="L83" s="79">
        <f t="shared" si="37"/>
        <v>8.4869662914880042</v>
      </c>
      <c r="M83" s="79">
        <f t="shared" si="37"/>
        <v>22.57869409949004</v>
      </c>
      <c r="N83" s="79">
        <f t="shared" si="37"/>
        <v>17.644159417488314</v>
      </c>
      <c r="O83" s="79">
        <f t="shared" si="37"/>
        <v>8.3676330663208791</v>
      </c>
      <c r="P83" s="79">
        <f t="shared" si="37"/>
        <v>7.4484692665747527</v>
      </c>
      <c r="Q83" s="79">
        <f t="shared" si="37"/>
        <v>14.969438725708976</v>
      </c>
      <c r="R83" s="79">
        <f t="shared" si="37"/>
        <v>22.932187832040917</v>
      </c>
      <c r="S83" s="79">
        <f t="shared" si="37"/>
        <v>14.245439264211258</v>
      </c>
      <c r="T83" s="80">
        <f t="shared" si="37"/>
        <v>10.975013641828861</v>
      </c>
      <c r="U83" s="78">
        <f t="shared" si="37"/>
        <v>6.5583674991443344</v>
      </c>
      <c r="V83" s="79">
        <f t="shared" si="37"/>
        <v>8.2997873066867704</v>
      </c>
      <c r="W83" s="80">
        <f t="shared" si="37"/>
        <v>23.264834674509419</v>
      </c>
      <c r="X83" s="99">
        <f t="shared" si="29"/>
        <v>199.99999999999997</v>
      </c>
      <c r="Y83" s="100">
        <v>199.99999999999997</v>
      </c>
      <c r="Z83" s="175"/>
      <c r="AA83" s="176"/>
    </row>
    <row r="84" spans="8:27" x14ac:dyDescent="0.3">
      <c r="H84" s="86">
        <v>11</v>
      </c>
      <c r="I84" s="78">
        <f t="shared" ref="I84:W84" si="38">I62*$Z62</f>
        <v>14.64196297725165</v>
      </c>
      <c r="J84" s="79">
        <f t="shared" si="38"/>
        <v>16.429810971595327</v>
      </c>
      <c r="K84" s="79">
        <f t="shared" si="38"/>
        <v>14.237616974583624</v>
      </c>
      <c r="L84" s="79">
        <f t="shared" si="38"/>
        <v>15.498462979124634</v>
      </c>
      <c r="M84" s="79">
        <f t="shared" si="38"/>
        <v>8.8612748186426327</v>
      </c>
      <c r="N84" s="79">
        <f t="shared" si="38"/>
        <v>14.618723455809205</v>
      </c>
      <c r="O84" s="79">
        <f t="shared" si="38"/>
        <v>10.696379930475137</v>
      </c>
      <c r="P84" s="79">
        <f t="shared" si="38"/>
        <v>7.9345075387789699</v>
      </c>
      <c r="Q84" s="79">
        <f t="shared" si="38"/>
        <v>7.1758107708178009</v>
      </c>
      <c r="R84" s="79">
        <f t="shared" si="38"/>
        <v>19.285730578922518</v>
      </c>
      <c r="S84" s="79">
        <f t="shared" si="38"/>
        <v>9.1050019425331126</v>
      </c>
      <c r="T84" s="80">
        <f t="shared" si="38"/>
        <v>8.5026698763290298</v>
      </c>
      <c r="U84" s="78">
        <f t="shared" si="38"/>
        <v>9.3150980873458629</v>
      </c>
      <c r="V84" s="79">
        <f t="shared" si="38"/>
        <v>13.262065519426942</v>
      </c>
      <c r="W84" s="80">
        <f t="shared" si="38"/>
        <v>7.4348835783635749</v>
      </c>
      <c r="X84" s="99">
        <f t="shared" si="29"/>
        <v>177.00000000000003</v>
      </c>
      <c r="Y84" s="100">
        <v>177.00000000000003</v>
      </c>
      <c r="Z84" s="175"/>
      <c r="AA84" s="176"/>
    </row>
    <row r="85" spans="8:27" ht="15" thickBot="1" x14ac:dyDescent="0.35">
      <c r="H85" s="86">
        <v>12</v>
      </c>
      <c r="I85" s="81">
        <f t="shared" ref="I85:W85" si="39">I63*$Z63</f>
        <v>20.330210827359135</v>
      </c>
      <c r="J85" s="82">
        <f t="shared" si="39"/>
        <v>20.517858391799024</v>
      </c>
      <c r="K85" s="82">
        <f t="shared" si="39"/>
        <v>10.137836244420315</v>
      </c>
      <c r="L85" s="82">
        <f t="shared" si="39"/>
        <v>11.035616423946614</v>
      </c>
      <c r="M85" s="82">
        <f t="shared" si="39"/>
        <v>11.89816708882789</v>
      </c>
      <c r="N85" s="82">
        <f t="shared" si="39"/>
        <v>9.8143900207593866</v>
      </c>
      <c r="O85" s="82">
        <f t="shared" si="39"/>
        <v>7.6163130625609581</v>
      </c>
      <c r="P85" s="82">
        <f t="shared" si="39"/>
        <v>9.0395732096859067</v>
      </c>
      <c r="Q85" s="82">
        <f t="shared" si="39"/>
        <v>4.7688726048049999</v>
      </c>
      <c r="R85" s="82">
        <f t="shared" si="39"/>
        <v>6.5915158294982126</v>
      </c>
      <c r="S85" s="82">
        <f t="shared" si="39"/>
        <v>7.779814742591415</v>
      </c>
      <c r="T85" s="83">
        <f t="shared" si="39"/>
        <v>14.530298153203704</v>
      </c>
      <c r="U85" s="81">
        <f t="shared" si="39"/>
        <v>3.979666225554729</v>
      </c>
      <c r="V85" s="82">
        <f t="shared" si="39"/>
        <v>12.842750460605867</v>
      </c>
      <c r="W85" s="83">
        <f t="shared" si="39"/>
        <v>20.117116714381833</v>
      </c>
      <c r="X85" s="99">
        <f t="shared" si="29"/>
        <v>170.99999999999997</v>
      </c>
      <c r="Y85" s="100">
        <v>170.99999999999997</v>
      </c>
      <c r="Z85" s="175"/>
      <c r="AA85" s="176"/>
    </row>
    <row r="86" spans="8:27" x14ac:dyDescent="0.3">
      <c r="H86" s="86">
        <v>13</v>
      </c>
      <c r="I86" s="75">
        <f t="shared" ref="I86:W86" si="40">I64*$Z64</f>
        <v>18.083663060568604</v>
      </c>
      <c r="J86" s="76">
        <f t="shared" si="40"/>
        <v>13.319717909499161</v>
      </c>
      <c r="K86" s="76">
        <f t="shared" si="40"/>
        <v>5.470662581624576</v>
      </c>
      <c r="L86" s="76">
        <f t="shared" si="40"/>
        <v>5.1043972342893005</v>
      </c>
      <c r="M86" s="76">
        <f t="shared" si="40"/>
        <v>9.1722668446410474</v>
      </c>
      <c r="N86" s="76">
        <f t="shared" si="40"/>
        <v>6.1902723155250294</v>
      </c>
      <c r="O86" s="76">
        <f t="shared" si="40"/>
        <v>5.871396431113352</v>
      </c>
      <c r="P86" s="76">
        <f t="shared" si="40"/>
        <v>4.0650073743384194</v>
      </c>
      <c r="Q86" s="76">
        <f t="shared" si="40"/>
        <v>6.302248801777985</v>
      </c>
      <c r="R86" s="76">
        <f t="shared" si="40"/>
        <v>8.4689714036714747</v>
      </c>
      <c r="S86" s="76">
        <f t="shared" si="40"/>
        <v>8.6629681114032362</v>
      </c>
      <c r="T86" s="77">
        <f t="shared" si="40"/>
        <v>9.1011131324840271</v>
      </c>
      <c r="U86" s="75">
        <f t="shared" si="40"/>
        <v>5.1131910067711903</v>
      </c>
      <c r="V86" s="76">
        <f t="shared" si="40"/>
        <v>2.9118952268366516</v>
      </c>
      <c r="W86" s="77">
        <f t="shared" si="40"/>
        <v>8.1622285654559885</v>
      </c>
      <c r="X86" s="99">
        <f t="shared" si="29"/>
        <v>116.00000000000004</v>
      </c>
      <c r="Y86" s="100">
        <v>116.00000000000004</v>
      </c>
      <c r="Z86" s="175"/>
      <c r="AA86" s="176"/>
    </row>
    <row r="87" spans="8:27" x14ac:dyDescent="0.3">
      <c r="H87" s="86">
        <v>14</v>
      </c>
      <c r="I87" s="78">
        <f t="shared" ref="I87:W87" si="41">I65*$Z65</f>
        <v>5.846977462411119</v>
      </c>
      <c r="J87" s="79">
        <f t="shared" si="41"/>
        <v>14.53495922234489</v>
      </c>
      <c r="K87" s="79">
        <f t="shared" si="41"/>
        <v>13.645223777413188</v>
      </c>
      <c r="L87" s="79">
        <f t="shared" si="41"/>
        <v>10.727606496138781</v>
      </c>
      <c r="M87" s="79">
        <f t="shared" si="41"/>
        <v>4.8529019214937348</v>
      </c>
      <c r="N87" s="79">
        <f t="shared" si="41"/>
        <v>10.007480949472047</v>
      </c>
      <c r="O87" s="79">
        <f t="shared" si="41"/>
        <v>9.1122925678810311</v>
      </c>
      <c r="P87" s="79">
        <f t="shared" si="41"/>
        <v>10.702448993349902</v>
      </c>
      <c r="Q87" s="79">
        <f t="shared" si="41"/>
        <v>4.075402929493058</v>
      </c>
      <c r="R87" s="79">
        <f t="shared" si="41"/>
        <v>13.965158070143968</v>
      </c>
      <c r="S87" s="79">
        <f t="shared" si="41"/>
        <v>8.4029733028052132</v>
      </c>
      <c r="T87" s="80">
        <f t="shared" si="41"/>
        <v>7.4698196049126171</v>
      </c>
      <c r="U87" s="78">
        <f t="shared" si="41"/>
        <v>5.4557061351794101</v>
      </c>
      <c r="V87" s="79">
        <f t="shared" si="41"/>
        <v>7.9086078932351551</v>
      </c>
      <c r="W87" s="80">
        <f t="shared" si="41"/>
        <v>10.292440673725887</v>
      </c>
      <c r="X87" s="99">
        <f t="shared" si="29"/>
        <v>137</v>
      </c>
      <c r="Y87" s="100">
        <v>137</v>
      </c>
      <c r="Z87" s="175"/>
      <c r="AA87" s="176"/>
    </row>
    <row r="88" spans="8:27" ht="15" thickBot="1" x14ac:dyDescent="0.35">
      <c r="H88" s="86">
        <v>15</v>
      </c>
      <c r="I88" s="81">
        <f t="shared" ref="I88:W88" si="42">I66*$Z66</f>
        <v>12.479348069029177</v>
      </c>
      <c r="J88" s="82">
        <f t="shared" si="42"/>
        <v>10.340773871108729</v>
      </c>
      <c r="K88" s="82">
        <f t="shared" si="42"/>
        <v>9.7077791099672712</v>
      </c>
      <c r="L88" s="82">
        <f t="shared" si="42"/>
        <v>8.8062287983266518</v>
      </c>
      <c r="M88" s="82">
        <f t="shared" si="42"/>
        <v>12.08394617240554</v>
      </c>
      <c r="N88" s="82">
        <f t="shared" si="42"/>
        <v>11.391580361238763</v>
      </c>
      <c r="O88" s="82">
        <f t="shared" si="42"/>
        <v>12.155369098015367</v>
      </c>
      <c r="P88" s="82">
        <f t="shared" si="42"/>
        <v>7.2134212413346583</v>
      </c>
      <c r="Q88" s="82">
        <f t="shared" si="42"/>
        <v>17.396465782754216</v>
      </c>
      <c r="R88" s="82">
        <f t="shared" si="42"/>
        <v>10.519828579107918</v>
      </c>
      <c r="S88" s="82">
        <f t="shared" si="42"/>
        <v>19.314263200149053</v>
      </c>
      <c r="T88" s="83">
        <f t="shared" si="42"/>
        <v>21.740481874106482</v>
      </c>
      <c r="U88" s="81">
        <f t="shared" si="42"/>
        <v>6.3514080187058015</v>
      </c>
      <c r="V88" s="82">
        <f t="shared" si="42"/>
        <v>19.290899081865987</v>
      </c>
      <c r="W88" s="83">
        <f t="shared" si="42"/>
        <v>15.208206741884359</v>
      </c>
      <c r="X88" s="99">
        <f t="shared" si="29"/>
        <v>193.99999999999997</v>
      </c>
      <c r="Y88" s="100">
        <v>193.99999999999997</v>
      </c>
      <c r="Z88" s="175"/>
      <c r="AA88" s="176"/>
    </row>
    <row r="89" spans="8:27" x14ac:dyDescent="0.3">
      <c r="H89" s="60" t="s">
        <v>107</v>
      </c>
      <c r="I89" s="79">
        <f>SUM(I74:I88)</f>
        <v>186.29672644647218</v>
      </c>
      <c r="J89" s="79">
        <f t="shared" ref="J89:W89" si="43">SUM(J74:J88)</f>
        <v>197.9765088142089</v>
      </c>
      <c r="K89" s="79">
        <f t="shared" si="43"/>
        <v>161.88267453191909</v>
      </c>
      <c r="L89" s="79">
        <f t="shared" si="43"/>
        <v>195.13085814038024</v>
      </c>
      <c r="M89" s="79">
        <f t="shared" si="43"/>
        <v>196.74783202306671</v>
      </c>
      <c r="N89" s="79">
        <f t="shared" si="43"/>
        <v>161.11996702226782</v>
      </c>
      <c r="O89" s="79">
        <f t="shared" si="43"/>
        <v>139.30726323839909</v>
      </c>
      <c r="P89" s="79">
        <f t="shared" si="43"/>
        <v>123.03398122667912</v>
      </c>
      <c r="Q89" s="79">
        <f t="shared" si="43"/>
        <v>135.42211050936061</v>
      </c>
      <c r="R89" s="79">
        <f t="shared" si="43"/>
        <v>196.85542874790434</v>
      </c>
      <c r="S89" s="79">
        <f t="shared" si="43"/>
        <v>182.37725585168027</v>
      </c>
      <c r="T89" s="79">
        <f t="shared" si="43"/>
        <v>168.41324270853593</v>
      </c>
      <c r="U89" s="79">
        <f t="shared" si="43"/>
        <v>114.31253714026521</v>
      </c>
      <c r="V89" s="79">
        <f t="shared" si="43"/>
        <v>140.54800283812421</v>
      </c>
      <c r="W89" s="79">
        <f t="shared" si="43"/>
        <v>196.57561076073637</v>
      </c>
      <c r="X89" s="10"/>
      <c r="Y89" s="24"/>
      <c r="Z89" s="175"/>
      <c r="AA89" s="176"/>
    </row>
    <row r="90" spans="8:27" ht="15" thickBot="1" x14ac:dyDescent="0.35">
      <c r="H90" s="45" t="s">
        <v>86</v>
      </c>
      <c r="I90" s="59">
        <v>187</v>
      </c>
      <c r="J90" s="59">
        <v>199</v>
      </c>
      <c r="K90" s="59">
        <v>162</v>
      </c>
      <c r="L90" s="59">
        <v>195</v>
      </c>
      <c r="M90" s="59">
        <v>197</v>
      </c>
      <c r="N90" s="59">
        <v>161</v>
      </c>
      <c r="O90" s="59">
        <v>139</v>
      </c>
      <c r="P90" s="59">
        <v>123</v>
      </c>
      <c r="Q90" s="59">
        <v>135</v>
      </c>
      <c r="R90" s="59">
        <v>197</v>
      </c>
      <c r="S90" s="59">
        <v>182</v>
      </c>
      <c r="T90" s="59">
        <v>168</v>
      </c>
      <c r="U90" s="59">
        <v>114</v>
      </c>
      <c r="V90" s="59">
        <v>140</v>
      </c>
      <c r="W90" s="59">
        <v>197</v>
      </c>
      <c r="X90" s="88"/>
      <c r="Y90" s="89"/>
      <c r="Z90" s="177"/>
      <c r="AA90" s="178"/>
    </row>
  </sheetData>
  <mergeCells count="14">
    <mergeCell ref="A1:AA2"/>
    <mergeCell ref="Z74:AA90"/>
    <mergeCell ref="H72:Y72"/>
    <mergeCell ref="Z72:AA73"/>
    <mergeCell ref="H5:AA6"/>
    <mergeCell ref="A8:A19"/>
    <mergeCell ref="A20:A22"/>
    <mergeCell ref="D8:D22"/>
    <mergeCell ref="F8:F22"/>
    <mergeCell ref="H50:Z50"/>
    <mergeCell ref="Y8:Y22"/>
    <mergeCell ref="Z7:AA7"/>
    <mergeCell ref="Y29:Z29"/>
    <mergeCell ref="H28:Z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D5A1-1E31-49C2-87BA-C337292E645C}">
  <dimension ref="B1:AN249"/>
  <sheetViews>
    <sheetView topLeftCell="A24" zoomScaleNormal="60" workbookViewId="0">
      <selection activeCell="V24" sqref="V24:AK40"/>
    </sheetView>
  </sheetViews>
  <sheetFormatPr defaultRowHeight="14.4" x14ac:dyDescent="0.3"/>
  <cols>
    <col min="6" max="6" width="11.109375" customWidth="1"/>
    <col min="7" max="7" width="9.88671875" customWidth="1"/>
    <col min="8" max="8" width="10.5546875" customWidth="1"/>
    <col min="9" max="9" width="11.109375" bestFit="1" customWidth="1"/>
    <col min="14" max="14" width="11.109375" customWidth="1"/>
    <col min="18" max="18" width="10.6640625" customWidth="1"/>
    <col min="19" max="19" width="11.77734375" customWidth="1"/>
    <col min="38" max="38" width="11.6640625" customWidth="1"/>
  </cols>
  <sheetData>
    <row r="1" spans="2:35" ht="31.2" customHeight="1" x14ac:dyDescent="0.3">
      <c r="B1" s="207" t="s">
        <v>126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3" spans="2:35" ht="14.4" customHeight="1" x14ac:dyDescent="0.3">
      <c r="B3" s="206" t="s">
        <v>110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33"/>
      <c r="P3" s="33"/>
      <c r="Q3" s="33"/>
    </row>
    <row r="4" spans="2:35" ht="14.4" customHeight="1" x14ac:dyDescent="0.3"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33"/>
      <c r="P4" s="33"/>
      <c r="Q4" s="33"/>
    </row>
    <row r="5" spans="2:35" x14ac:dyDescent="0.3">
      <c r="C5" s="63">
        <v>1</v>
      </c>
      <c r="D5" s="63">
        <f t="shared" ref="D5:N5" si="0">1+C5</f>
        <v>2</v>
      </c>
      <c r="E5" s="63">
        <f t="shared" si="0"/>
        <v>3</v>
      </c>
      <c r="F5" s="63">
        <f t="shared" si="0"/>
        <v>4</v>
      </c>
      <c r="G5" s="63">
        <f t="shared" si="0"/>
        <v>5</v>
      </c>
      <c r="H5" s="63">
        <f t="shared" si="0"/>
        <v>6</v>
      </c>
      <c r="I5" s="63">
        <f t="shared" si="0"/>
        <v>7</v>
      </c>
      <c r="J5" s="63">
        <f t="shared" si="0"/>
        <v>8</v>
      </c>
      <c r="K5" s="63">
        <f t="shared" si="0"/>
        <v>9</v>
      </c>
      <c r="L5" s="63">
        <f t="shared" si="0"/>
        <v>10</v>
      </c>
      <c r="M5" s="63">
        <f t="shared" si="0"/>
        <v>11</v>
      </c>
      <c r="N5" s="63">
        <f t="shared" si="0"/>
        <v>12</v>
      </c>
      <c r="O5" s="63"/>
      <c r="P5" s="63"/>
      <c r="Q5" s="63"/>
    </row>
    <row r="6" spans="2:35" x14ac:dyDescent="0.3">
      <c r="B6" s="63">
        <v>1</v>
      </c>
      <c r="C6" s="102">
        <v>1.2</v>
      </c>
      <c r="D6" s="102">
        <v>1.4</v>
      </c>
      <c r="E6" s="102">
        <v>1.2</v>
      </c>
      <c r="F6" s="102">
        <v>1.2</v>
      </c>
      <c r="G6" s="102">
        <v>1</v>
      </c>
      <c r="H6" s="102">
        <v>1.8</v>
      </c>
      <c r="I6" s="102">
        <v>1.2</v>
      </c>
      <c r="J6" s="102">
        <v>1.4</v>
      </c>
      <c r="K6" s="102">
        <v>1.2</v>
      </c>
      <c r="L6" s="102">
        <v>1.4</v>
      </c>
      <c r="M6" s="102">
        <v>1.1000000000000001</v>
      </c>
      <c r="N6" s="102">
        <v>1.5</v>
      </c>
      <c r="O6" s="102"/>
      <c r="P6" s="102"/>
      <c r="Q6" s="103"/>
      <c r="U6" s="102">
        <v>1.2</v>
      </c>
      <c r="V6" s="102">
        <v>1</v>
      </c>
      <c r="W6" s="102">
        <v>1.8</v>
      </c>
      <c r="X6" s="102">
        <v>1.4</v>
      </c>
      <c r="Y6" s="102">
        <v>1</v>
      </c>
      <c r="Z6" s="102">
        <v>1.8</v>
      </c>
      <c r="AA6" s="102">
        <v>1.8</v>
      </c>
      <c r="AB6" s="102">
        <v>1.4</v>
      </c>
      <c r="AC6" s="102">
        <v>1</v>
      </c>
      <c r="AD6" s="102">
        <v>1.8</v>
      </c>
      <c r="AE6" s="102">
        <v>1.4</v>
      </c>
      <c r="AF6" s="102">
        <v>1</v>
      </c>
      <c r="AG6" s="102"/>
      <c r="AH6" s="102"/>
      <c r="AI6" s="101"/>
    </row>
    <row r="7" spans="2:35" x14ac:dyDescent="0.3">
      <c r="B7" s="63">
        <f>1+B6</f>
        <v>2</v>
      </c>
      <c r="C7" s="102">
        <v>1</v>
      </c>
      <c r="D7" s="102">
        <v>1.3</v>
      </c>
      <c r="E7" s="102">
        <v>1.6</v>
      </c>
      <c r="F7" s="102">
        <v>1.4</v>
      </c>
      <c r="G7" s="102">
        <v>1.3</v>
      </c>
      <c r="H7" s="102">
        <v>1.1000000000000001</v>
      </c>
      <c r="I7" s="102">
        <v>1</v>
      </c>
      <c r="J7" s="102">
        <v>1.3</v>
      </c>
      <c r="K7" s="102">
        <v>1.6</v>
      </c>
      <c r="L7" s="102">
        <v>1</v>
      </c>
      <c r="M7" s="102">
        <v>1</v>
      </c>
      <c r="N7" s="102">
        <v>1.2</v>
      </c>
      <c r="O7" s="102"/>
      <c r="P7" s="102"/>
      <c r="Q7" s="1"/>
      <c r="U7" s="102">
        <v>1.4</v>
      </c>
      <c r="V7" s="102">
        <v>1.3</v>
      </c>
      <c r="W7" s="102">
        <v>1.1000000000000001</v>
      </c>
      <c r="X7" s="102">
        <v>1.1000000000000001</v>
      </c>
      <c r="Y7" s="102">
        <v>1</v>
      </c>
      <c r="Z7" s="102">
        <v>1.6</v>
      </c>
      <c r="AA7" s="102">
        <v>1.1000000000000001</v>
      </c>
      <c r="AB7" s="102">
        <v>1.1000000000000001</v>
      </c>
      <c r="AC7" s="102">
        <v>1</v>
      </c>
      <c r="AD7" s="102">
        <v>1.1000000000000001</v>
      </c>
      <c r="AE7" s="102">
        <v>1.1000000000000001</v>
      </c>
      <c r="AF7" s="102">
        <v>1</v>
      </c>
      <c r="AG7" s="102"/>
      <c r="AH7" s="102"/>
      <c r="AI7" s="101"/>
    </row>
    <row r="8" spans="2:35" x14ac:dyDescent="0.3">
      <c r="B8" s="63">
        <f t="shared" ref="B8:B17" si="1">1+B7</f>
        <v>3</v>
      </c>
      <c r="C8" s="102">
        <v>1.8</v>
      </c>
      <c r="D8" s="102">
        <v>1.1000000000000001</v>
      </c>
      <c r="E8" s="102">
        <v>1</v>
      </c>
      <c r="F8" s="102">
        <v>1.2</v>
      </c>
      <c r="G8" s="102">
        <v>1.6</v>
      </c>
      <c r="H8" s="102">
        <v>1</v>
      </c>
      <c r="I8" s="102">
        <v>1.8</v>
      </c>
      <c r="J8" s="102">
        <v>1.1000000000000001</v>
      </c>
      <c r="K8" s="102">
        <v>1</v>
      </c>
      <c r="L8" s="102">
        <v>1.8</v>
      </c>
      <c r="M8" s="102">
        <v>1.6</v>
      </c>
      <c r="N8" s="102">
        <v>1</v>
      </c>
      <c r="O8" s="102"/>
      <c r="P8" s="102"/>
      <c r="Q8" s="1"/>
      <c r="U8" s="102">
        <v>1.2</v>
      </c>
      <c r="V8" s="102">
        <v>1.6</v>
      </c>
      <c r="W8" s="102">
        <v>1</v>
      </c>
      <c r="X8" s="102">
        <v>1.5</v>
      </c>
      <c r="Y8" s="102">
        <v>1.2</v>
      </c>
      <c r="Z8" s="102">
        <v>1</v>
      </c>
      <c r="AA8" s="102">
        <v>1</v>
      </c>
      <c r="AB8" s="102">
        <v>1.5</v>
      </c>
      <c r="AC8" s="102">
        <v>1.2</v>
      </c>
      <c r="AD8" s="102">
        <v>1</v>
      </c>
      <c r="AE8" s="102">
        <v>1.5</v>
      </c>
      <c r="AF8" s="102">
        <v>1.2</v>
      </c>
      <c r="AG8" s="102"/>
      <c r="AH8" s="102"/>
      <c r="AI8" s="101"/>
    </row>
    <row r="9" spans="2:35" x14ac:dyDescent="0.3">
      <c r="B9" s="63">
        <f t="shared" si="1"/>
        <v>4</v>
      </c>
      <c r="C9" s="102">
        <v>1.4</v>
      </c>
      <c r="D9" s="102">
        <v>1.1000000000000001</v>
      </c>
      <c r="E9" s="102">
        <v>1.5</v>
      </c>
      <c r="F9" s="102">
        <v>1.2</v>
      </c>
      <c r="G9" s="102">
        <v>1</v>
      </c>
      <c r="H9" s="102">
        <v>1.8</v>
      </c>
      <c r="I9" s="102">
        <v>1.2</v>
      </c>
      <c r="J9" s="102">
        <v>1</v>
      </c>
      <c r="K9" s="102">
        <v>1.8</v>
      </c>
      <c r="L9" s="102">
        <v>1.4</v>
      </c>
      <c r="M9" s="102">
        <v>1</v>
      </c>
      <c r="N9" s="102">
        <v>1.8</v>
      </c>
      <c r="O9" s="102"/>
      <c r="P9" s="102"/>
      <c r="Q9" s="1"/>
      <c r="U9" s="102">
        <v>1.2</v>
      </c>
      <c r="V9" s="102">
        <v>1.4</v>
      </c>
      <c r="W9" s="102">
        <v>1.2</v>
      </c>
      <c r="X9" s="102">
        <v>1.2</v>
      </c>
      <c r="Y9" s="102">
        <v>1.4</v>
      </c>
      <c r="Z9" s="102">
        <v>1.2</v>
      </c>
      <c r="AA9" s="102">
        <v>1.8</v>
      </c>
      <c r="AB9" s="102">
        <v>1.4</v>
      </c>
      <c r="AC9" s="102">
        <v>1.1000000000000001</v>
      </c>
      <c r="AD9" s="102">
        <v>1.8</v>
      </c>
      <c r="AE9" s="102">
        <v>1.4</v>
      </c>
      <c r="AF9" s="102">
        <v>1.1000000000000001</v>
      </c>
      <c r="AG9" s="102"/>
      <c r="AH9" s="102"/>
      <c r="AI9" s="101"/>
    </row>
    <row r="10" spans="2:35" x14ac:dyDescent="0.3">
      <c r="B10" s="63">
        <f t="shared" si="1"/>
        <v>5</v>
      </c>
      <c r="C10" s="102">
        <v>1</v>
      </c>
      <c r="D10" s="102">
        <v>1</v>
      </c>
      <c r="E10" s="102">
        <v>1.2</v>
      </c>
      <c r="F10" s="102">
        <v>1.4</v>
      </c>
      <c r="G10" s="102">
        <v>1.3</v>
      </c>
      <c r="H10" s="102">
        <v>1.1000000000000001</v>
      </c>
      <c r="I10" s="102">
        <v>1.4</v>
      </c>
      <c r="J10" s="102">
        <v>1.3</v>
      </c>
      <c r="K10" s="102">
        <v>1.1000000000000001</v>
      </c>
      <c r="L10" s="102">
        <v>1.1000000000000001</v>
      </c>
      <c r="M10" s="102">
        <v>1</v>
      </c>
      <c r="N10" s="102">
        <v>1.6</v>
      </c>
      <c r="O10" s="102"/>
      <c r="P10" s="102"/>
      <c r="Q10" s="1"/>
      <c r="U10" s="102">
        <v>1</v>
      </c>
      <c r="V10" s="102">
        <v>1.3</v>
      </c>
      <c r="W10" s="102">
        <v>1.6</v>
      </c>
      <c r="X10" s="102">
        <v>1</v>
      </c>
      <c r="Y10" s="102">
        <v>1.3</v>
      </c>
      <c r="Z10" s="102">
        <v>1.6</v>
      </c>
      <c r="AA10" s="102">
        <v>1</v>
      </c>
      <c r="AB10" s="102">
        <v>1.3</v>
      </c>
      <c r="AC10" s="102">
        <v>1.6</v>
      </c>
      <c r="AD10" s="102">
        <v>1.8</v>
      </c>
      <c r="AE10" s="102">
        <v>1.1000000000000001</v>
      </c>
      <c r="AF10" s="102">
        <v>1</v>
      </c>
      <c r="AG10" s="102"/>
      <c r="AH10" s="102"/>
      <c r="AI10" s="102"/>
    </row>
    <row r="11" spans="2:35" x14ac:dyDescent="0.3">
      <c r="B11" s="63">
        <f t="shared" si="1"/>
        <v>6</v>
      </c>
      <c r="C11" s="102">
        <v>1.8</v>
      </c>
      <c r="D11" s="102">
        <v>1.6</v>
      </c>
      <c r="E11" s="102">
        <v>1</v>
      </c>
      <c r="F11" s="102">
        <v>1.2</v>
      </c>
      <c r="G11" s="102">
        <v>1.6</v>
      </c>
      <c r="H11" s="102">
        <v>1</v>
      </c>
      <c r="I11" s="102">
        <v>1.2</v>
      </c>
      <c r="J11" s="102">
        <v>1.6</v>
      </c>
      <c r="K11" s="102">
        <v>1</v>
      </c>
      <c r="L11" s="102">
        <v>1.5</v>
      </c>
      <c r="M11" s="102">
        <v>1.2</v>
      </c>
      <c r="N11" s="102">
        <v>1</v>
      </c>
      <c r="O11" s="102"/>
      <c r="P11" s="102"/>
      <c r="Q11" s="102"/>
      <c r="U11" s="102">
        <v>1.8</v>
      </c>
      <c r="V11" s="102">
        <v>1.1000000000000001</v>
      </c>
      <c r="W11" s="102">
        <v>1</v>
      </c>
      <c r="X11" s="102">
        <v>1.8</v>
      </c>
      <c r="Y11" s="102">
        <v>1.1000000000000001</v>
      </c>
      <c r="Z11" s="102">
        <v>1</v>
      </c>
      <c r="AA11" s="102">
        <v>1.8</v>
      </c>
      <c r="AB11" s="102">
        <v>1.1000000000000001</v>
      </c>
      <c r="AC11" s="102">
        <v>1</v>
      </c>
      <c r="AD11" s="102">
        <v>1.4</v>
      </c>
      <c r="AE11" s="102">
        <v>1.1000000000000001</v>
      </c>
      <c r="AF11" s="102">
        <v>1.5</v>
      </c>
      <c r="AG11" s="102"/>
      <c r="AH11" s="102"/>
      <c r="AI11" s="102"/>
    </row>
    <row r="12" spans="2:35" x14ac:dyDescent="0.3">
      <c r="B12" s="63">
        <f t="shared" si="1"/>
        <v>7</v>
      </c>
      <c r="C12" s="102">
        <v>1.8</v>
      </c>
      <c r="D12" s="102">
        <v>1.1000000000000001</v>
      </c>
      <c r="E12" s="102">
        <v>1</v>
      </c>
      <c r="F12" s="102">
        <v>1.8</v>
      </c>
      <c r="G12" s="102">
        <v>1</v>
      </c>
      <c r="H12" s="102">
        <v>1.8</v>
      </c>
      <c r="I12" s="102">
        <v>1.2</v>
      </c>
      <c r="J12" s="102">
        <v>1</v>
      </c>
      <c r="K12" s="102">
        <v>1.8</v>
      </c>
      <c r="L12" s="102">
        <v>1.4</v>
      </c>
      <c r="M12" s="102">
        <v>1.1000000000000001</v>
      </c>
      <c r="N12" s="102">
        <v>1.5</v>
      </c>
      <c r="O12" s="102"/>
      <c r="P12" s="102"/>
      <c r="Q12" s="102"/>
      <c r="U12" s="102">
        <v>1.2</v>
      </c>
      <c r="V12" s="102">
        <v>1</v>
      </c>
      <c r="W12" s="102">
        <v>1.8</v>
      </c>
      <c r="X12" s="102">
        <v>1.2</v>
      </c>
      <c r="Y12" s="102">
        <v>1.4</v>
      </c>
      <c r="Z12" s="102">
        <v>1.2</v>
      </c>
      <c r="AA12" s="102">
        <v>1.2</v>
      </c>
      <c r="AB12" s="102">
        <v>1.4</v>
      </c>
      <c r="AC12" s="102">
        <v>1.2</v>
      </c>
      <c r="AD12" s="102">
        <v>1</v>
      </c>
      <c r="AE12" s="102">
        <v>1</v>
      </c>
      <c r="AF12" s="102">
        <v>1.2</v>
      </c>
      <c r="AG12" s="102"/>
      <c r="AH12" s="102"/>
      <c r="AI12" s="102"/>
    </row>
    <row r="13" spans="2:35" x14ac:dyDescent="0.3">
      <c r="B13" s="63">
        <f t="shared" si="1"/>
        <v>8</v>
      </c>
      <c r="C13" s="102">
        <v>1.4</v>
      </c>
      <c r="D13" s="102">
        <v>1.1000000000000001</v>
      </c>
      <c r="E13" s="102">
        <v>1.5</v>
      </c>
      <c r="F13" s="102">
        <v>1.4</v>
      </c>
      <c r="G13" s="102">
        <v>1.3</v>
      </c>
      <c r="H13" s="102">
        <v>1.1000000000000001</v>
      </c>
      <c r="I13" s="102">
        <v>1.4</v>
      </c>
      <c r="J13" s="102">
        <v>1.3</v>
      </c>
      <c r="K13" s="102">
        <v>1.1000000000000001</v>
      </c>
      <c r="L13" s="102">
        <v>1</v>
      </c>
      <c r="M13" s="102">
        <v>1</v>
      </c>
      <c r="N13" s="102">
        <v>1.2</v>
      </c>
      <c r="O13" s="102"/>
      <c r="P13" s="102"/>
      <c r="Q13" s="102"/>
      <c r="U13" s="102">
        <v>1.4</v>
      </c>
      <c r="V13" s="102">
        <v>1.3</v>
      </c>
      <c r="W13" s="102">
        <v>1.1000000000000001</v>
      </c>
      <c r="X13" s="102">
        <v>1</v>
      </c>
      <c r="Y13" s="102">
        <v>1.3</v>
      </c>
      <c r="Z13" s="102">
        <v>1.6</v>
      </c>
      <c r="AA13" s="102">
        <v>1</v>
      </c>
      <c r="AB13" s="102">
        <v>1.3</v>
      </c>
      <c r="AC13" s="102">
        <v>1.6</v>
      </c>
      <c r="AD13" s="102">
        <v>1.2</v>
      </c>
      <c r="AE13" s="102">
        <v>1.4</v>
      </c>
      <c r="AF13" s="102">
        <v>1</v>
      </c>
      <c r="AG13" s="102"/>
      <c r="AH13" s="102"/>
      <c r="AI13" s="102"/>
    </row>
    <row r="14" spans="2:35" x14ac:dyDescent="0.3">
      <c r="B14" s="63">
        <f t="shared" si="1"/>
        <v>9</v>
      </c>
      <c r="C14" s="102">
        <v>1</v>
      </c>
      <c r="D14" s="102">
        <v>1</v>
      </c>
      <c r="E14" s="102">
        <v>1.2</v>
      </c>
      <c r="F14" s="102">
        <v>1.1000000000000001</v>
      </c>
      <c r="G14" s="102">
        <v>1.6</v>
      </c>
      <c r="H14" s="102">
        <v>1</v>
      </c>
      <c r="I14" s="102">
        <v>1.2</v>
      </c>
      <c r="J14" s="102">
        <v>1.6</v>
      </c>
      <c r="K14" s="102">
        <v>1</v>
      </c>
      <c r="L14" s="102">
        <v>1.8</v>
      </c>
      <c r="M14" s="102">
        <v>1.6</v>
      </c>
      <c r="N14" s="102">
        <v>1</v>
      </c>
      <c r="O14" s="102"/>
      <c r="P14" s="102"/>
      <c r="Q14" s="1"/>
      <c r="U14" s="102">
        <v>1.2</v>
      </c>
      <c r="V14" s="102">
        <v>1.6</v>
      </c>
      <c r="W14" s="102">
        <v>1</v>
      </c>
      <c r="X14" s="102">
        <v>1.8</v>
      </c>
      <c r="Y14" s="102">
        <v>1.1000000000000001</v>
      </c>
      <c r="Z14" s="102">
        <v>1</v>
      </c>
      <c r="AA14" s="102">
        <v>1.8</v>
      </c>
      <c r="AB14" s="102">
        <v>1.1000000000000001</v>
      </c>
      <c r="AC14" s="102">
        <v>1</v>
      </c>
      <c r="AD14" s="102">
        <v>1</v>
      </c>
      <c r="AE14" s="102">
        <v>1.3</v>
      </c>
      <c r="AF14" s="102">
        <v>1.2</v>
      </c>
      <c r="AG14" s="102"/>
      <c r="AH14" s="102"/>
      <c r="AI14" s="102"/>
    </row>
    <row r="15" spans="2:35" x14ac:dyDescent="0.3">
      <c r="B15" s="63">
        <f t="shared" si="1"/>
        <v>10</v>
      </c>
      <c r="C15" s="102">
        <v>1.8</v>
      </c>
      <c r="D15" s="102">
        <v>1.1000000000000001</v>
      </c>
      <c r="E15" s="102">
        <v>1</v>
      </c>
      <c r="F15" s="102">
        <v>1.8</v>
      </c>
      <c r="G15" s="102">
        <v>1.8</v>
      </c>
      <c r="H15" s="102">
        <v>1.4</v>
      </c>
      <c r="I15" s="102">
        <v>1</v>
      </c>
      <c r="J15" s="102">
        <v>1.2</v>
      </c>
      <c r="K15" s="102">
        <v>1</v>
      </c>
      <c r="L15" s="102">
        <v>1.8</v>
      </c>
      <c r="M15" s="102">
        <v>1.2</v>
      </c>
      <c r="N15" s="102">
        <v>1</v>
      </c>
      <c r="O15" s="102"/>
      <c r="P15" s="102"/>
      <c r="Q15" s="102"/>
      <c r="U15" s="102">
        <v>1.4</v>
      </c>
      <c r="V15" s="102">
        <v>1</v>
      </c>
      <c r="W15" s="102">
        <v>1.8</v>
      </c>
      <c r="X15" s="102">
        <v>1.4</v>
      </c>
      <c r="Y15" s="102">
        <v>1.1000000000000001</v>
      </c>
      <c r="Z15" s="102">
        <v>1.5</v>
      </c>
      <c r="AA15" s="102">
        <v>1.4</v>
      </c>
      <c r="AB15" s="102">
        <v>1</v>
      </c>
      <c r="AC15" s="102">
        <v>1.8</v>
      </c>
      <c r="AD15" s="102">
        <v>1.8</v>
      </c>
      <c r="AE15" s="102">
        <v>1.1000000000000001</v>
      </c>
      <c r="AF15" s="102">
        <v>1.6</v>
      </c>
      <c r="AG15" s="102"/>
      <c r="AH15" s="102"/>
      <c r="AI15" s="102"/>
    </row>
    <row r="16" spans="2:35" x14ac:dyDescent="0.3">
      <c r="B16" s="63">
        <f t="shared" si="1"/>
        <v>11</v>
      </c>
      <c r="C16" s="102">
        <v>1.4</v>
      </c>
      <c r="D16" s="102">
        <v>1.1000000000000001</v>
      </c>
      <c r="E16" s="102">
        <v>1.5</v>
      </c>
      <c r="F16" s="102">
        <v>1.4</v>
      </c>
      <c r="G16" s="102">
        <v>1.1000000000000001</v>
      </c>
      <c r="H16" s="102">
        <v>1.1000000000000001</v>
      </c>
      <c r="I16" s="102">
        <v>1</v>
      </c>
      <c r="J16" s="102">
        <v>1.4</v>
      </c>
      <c r="K16" s="102">
        <v>1.3</v>
      </c>
      <c r="L16" s="102">
        <v>1.1000000000000001</v>
      </c>
      <c r="M16" s="102">
        <v>1.4</v>
      </c>
      <c r="N16" s="102">
        <v>1.3</v>
      </c>
      <c r="O16" s="102"/>
      <c r="P16" s="102"/>
      <c r="Q16" s="102"/>
      <c r="U16" s="102">
        <v>1.1000000000000001</v>
      </c>
      <c r="V16" s="102">
        <v>1</v>
      </c>
      <c r="W16" s="102">
        <v>1.6</v>
      </c>
      <c r="X16" s="102">
        <v>1</v>
      </c>
      <c r="Y16" s="102">
        <v>1</v>
      </c>
      <c r="Z16" s="102">
        <v>1.2</v>
      </c>
      <c r="AA16" s="102">
        <v>1.1000000000000001</v>
      </c>
      <c r="AB16" s="102">
        <v>1</v>
      </c>
      <c r="AC16" s="102">
        <v>1.6</v>
      </c>
      <c r="AD16" s="102">
        <v>1.2</v>
      </c>
      <c r="AE16" s="102">
        <v>1.4</v>
      </c>
      <c r="AF16" s="102">
        <v>1</v>
      </c>
      <c r="AG16" s="102"/>
      <c r="AH16" s="102"/>
      <c r="AI16" s="102"/>
    </row>
    <row r="17" spans="2:40" x14ac:dyDescent="0.3">
      <c r="B17" s="63">
        <f t="shared" si="1"/>
        <v>12</v>
      </c>
      <c r="C17" s="102">
        <v>1</v>
      </c>
      <c r="D17" s="102">
        <v>1</v>
      </c>
      <c r="E17" s="102">
        <v>1.2</v>
      </c>
      <c r="F17" s="102">
        <v>1.1000000000000001</v>
      </c>
      <c r="G17" s="102">
        <v>1</v>
      </c>
      <c r="H17" s="102">
        <v>1.5</v>
      </c>
      <c r="I17" s="102">
        <v>1.2</v>
      </c>
      <c r="J17" s="102">
        <v>1</v>
      </c>
      <c r="K17" s="102">
        <v>1.2</v>
      </c>
      <c r="L17" s="102">
        <v>1.6</v>
      </c>
      <c r="M17" s="102">
        <v>1</v>
      </c>
      <c r="N17" s="102">
        <v>1.6</v>
      </c>
      <c r="O17" s="102"/>
      <c r="P17" s="102"/>
      <c r="Q17" s="102"/>
      <c r="U17" s="102">
        <v>1.5</v>
      </c>
      <c r="V17" s="102">
        <v>1.2</v>
      </c>
      <c r="W17" s="102">
        <v>1</v>
      </c>
      <c r="X17" s="102">
        <v>1.8</v>
      </c>
      <c r="Y17" s="102">
        <v>1.6</v>
      </c>
      <c r="Z17" s="102">
        <v>1</v>
      </c>
      <c r="AA17" s="102">
        <v>1.5</v>
      </c>
      <c r="AB17" s="102">
        <v>1.2</v>
      </c>
      <c r="AC17" s="102">
        <v>1</v>
      </c>
      <c r="AD17" s="102">
        <v>1</v>
      </c>
      <c r="AE17" s="102">
        <v>1.3</v>
      </c>
      <c r="AF17" s="102">
        <v>1.6</v>
      </c>
      <c r="AG17" s="102"/>
      <c r="AH17" s="102"/>
      <c r="AI17" s="102"/>
    </row>
    <row r="18" spans="2:40" x14ac:dyDescent="0.3">
      <c r="B18" s="63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</row>
    <row r="19" spans="2:40" x14ac:dyDescent="0.3">
      <c r="B19" s="63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</row>
    <row r="20" spans="2:40" x14ac:dyDescent="0.3">
      <c r="B20" s="63"/>
      <c r="C20" s="101"/>
      <c r="D20" s="101"/>
      <c r="E20" s="101"/>
      <c r="F20" s="101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U20" s="102"/>
      <c r="V20" s="1"/>
      <c r="W20" s="1"/>
      <c r="X20" s="1"/>
      <c r="Y20" s="1"/>
      <c r="Z20" s="102"/>
      <c r="AA20" s="102"/>
      <c r="AB20" s="102"/>
      <c r="AC20" s="1"/>
      <c r="AD20" s="102"/>
      <c r="AE20" s="102"/>
      <c r="AF20" s="102"/>
      <c r="AG20" s="102"/>
      <c r="AH20" s="102"/>
      <c r="AI20" s="102"/>
    </row>
    <row r="22" spans="2:40" ht="15" thickBot="1" x14ac:dyDescent="0.35"/>
    <row r="23" spans="2:40" ht="32.4" customHeight="1" thickBot="1" x14ac:dyDescent="0.35">
      <c r="B23" s="210" t="s">
        <v>125</v>
      </c>
      <c r="C23" s="211"/>
      <c r="D23" s="211"/>
      <c r="E23" s="211"/>
      <c r="F23" s="211"/>
      <c r="G23" s="211"/>
      <c r="H23" s="211"/>
      <c r="I23" s="212"/>
      <c r="L23" s="210" t="s">
        <v>124</v>
      </c>
      <c r="M23" s="211"/>
      <c r="N23" s="211"/>
      <c r="O23" s="211"/>
      <c r="P23" s="211"/>
      <c r="Q23" s="211"/>
      <c r="R23" s="211"/>
      <c r="S23" s="212"/>
    </row>
    <row r="24" spans="2:40" ht="37.200000000000003" customHeight="1" thickBot="1" x14ac:dyDescent="0.35">
      <c r="B24" s="109" t="s">
        <v>111</v>
      </c>
      <c r="C24" s="110" t="s">
        <v>112</v>
      </c>
      <c r="D24" s="110" t="s">
        <v>113</v>
      </c>
      <c r="E24" s="110" t="s">
        <v>114</v>
      </c>
      <c r="F24" s="111" t="s">
        <v>118</v>
      </c>
      <c r="G24" s="110" t="s">
        <v>115</v>
      </c>
      <c r="H24" s="110" t="s">
        <v>116</v>
      </c>
      <c r="I24" s="112" t="s">
        <v>117</v>
      </c>
      <c r="L24" s="109" t="s">
        <v>111</v>
      </c>
      <c r="M24" s="110" t="s">
        <v>112</v>
      </c>
      <c r="N24" s="110" t="s">
        <v>119</v>
      </c>
      <c r="O24" s="110" t="s">
        <v>120</v>
      </c>
      <c r="P24" s="111" t="s">
        <v>118</v>
      </c>
      <c r="Q24" s="110" t="s">
        <v>121</v>
      </c>
      <c r="R24" s="110" t="s">
        <v>122</v>
      </c>
      <c r="S24" s="112" t="s">
        <v>123</v>
      </c>
      <c r="V24" s="162" t="s">
        <v>128</v>
      </c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</row>
    <row r="25" spans="2:40" ht="15" thickBot="1" x14ac:dyDescent="0.35">
      <c r="B25" s="209">
        <v>1</v>
      </c>
      <c r="C25" s="97">
        <v>1</v>
      </c>
      <c r="D25" s="113">
        <v>1</v>
      </c>
      <c r="E25" s="97">
        <v>187</v>
      </c>
      <c r="F25" s="79">
        <f>1/($U6)^2</f>
        <v>0.69444444444444442</v>
      </c>
      <c r="G25" s="79">
        <f>D25*E25*F25</f>
        <v>129.86111111111111</v>
      </c>
      <c r="H25" s="195">
        <f>SUM(G25:G39)</f>
        <v>1304.6227217547566</v>
      </c>
      <c r="I25" s="197">
        <f>1/H25</f>
        <v>7.6650512314776337E-4</v>
      </c>
      <c r="L25" s="209">
        <v>1</v>
      </c>
      <c r="M25" s="97">
        <v>1</v>
      </c>
      <c r="N25" s="115">
        <v>6.2553242432597837E-4</v>
      </c>
      <c r="O25" s="97">
        <v>184</v>
      </c>
      <c r="P25" s="79">
        <v>0.69444444444444442</v>
      </c>
      <c r="Q25" s="114">
        <f>N25*O25*P25</f>
        <v>7.9929143108319459E-2</v>
      </c>
      <c r="R25" s="201">
        <f>SUM(Q25:Q39)</f>
        <v>0.78129969908005736</v>
      </c>
      <c r="S25" s="203">
        <f>1/R25</f>
        <v>1.2799185782068669</v>
      </c>
      <c r="V25" s="129"/>
      <c r="W25" s="130">
        <v>1</v>
      </c>
      <c r="X25" s="130">
        <v>2</v>
      </c>
      <c r="Y25" s="130">
        <v>3</v>
      </c>
      <c r="Z25" s="130">
        <v>4</v>
      </c>
      <c r="AA25" s="130">
        <v>5</v>
      </c>
      <c r="AB25" s="130">
        <v>6</v>
      </c>
      <c r="AC25" s="130">
        <v>7</v>
      </c>
      <c r="AD25" s="130">
        <v>8</v>
      </c>
      <c r="AE25" s="130">
        <v>9</v>
      </c>
      <c r="AF25" s="130">
        <v>10</v>
      </c>
      <c r="AG25" s="130">
        <v>11</v>
      </c>
      <c r="AH25" s="131">
        <v>12</v>
      </c>
      <c r="AI25" s="65" t="s">
        <v>119</v>
      </c>
      <c r="AJ25" s="65" t="s">
        <v>120</v>
      </c>
      <c r="AK25" s="66" t="s">
        <v>108</v>
      </c>
    </row>
    <row r="26" spans="2:40" x14ac:dyDescent="0.3">
      <c r="B26" s="205"/>
      <c r="C26" s="97">
        <f>1+C25</f>
        <v>2</v>
      </c>
      <c r="D26" s="113">
        <v>1</v>
      </c>
      <c r="E26" s="97">
        <v>199</v>
      </c>
      <c r="F26" s="79">
        <f t="shared" ref="F26:F36" si="2">1/($U7)^2</f>
        <v>0.51020408163265318</v>
      </c>
      <c r="G26" s="79">
        <f t="shared" ref="G26:G89" si="3">D26*E26*F26</f>
        <v>101.53061224489798</v>
      </c>
      <c r="H26" s="196"/>
      <c r="I26" s="198"/>
      <c r="L26" s="205"/>
      <c r="M26" s="97">
        <f>1+M25</f>
        <v>2</v>
      </c>
      <c r="N26" s="115">
        <v>5.9901509990170653E-4</v>
      </c>
      <c r="O26" s="97">
        <v>201</v>
      </c>
      <c r="P26" s="79">
        <v>0.51020408163265318</v>
      </c>
      <c r="Q26" s="114">
        <f t="shared" ref="Q26:Q89" si="4">N26*O26*P26</f>
        <v>6.1429609734817876E-2</v>
      </c>
      <c r="R26" s="202"/>
      <c r="S26" s="204"/>
      <c r="V26" s="86">
        <v>1</v>
      </c>
      <c r="W26" s="75">
        <f>W38*AM26*AI26*AL26*P25</f>
        <v>23.441982766666314</v>
      </c>
      <c r="X26" s="122">
        <f>AL26*AM27*AI26*X38*P26</f>
        <v>17.557772040317701</v>
      </c>
      <c r="Y26" s="122">
        <f>AL26*AM28*AI26*Y38*P27</f>
        <v>20.8974111265657</v>
      </c>
      <c r="Z26" s="122">
        <f>AL26*AM29*AI26*Z38*P28</f>
        <v>25.157934393151969</v>
      </c>
      <c r="AA26" s="122">
        <f>AI26*AA38*AL26*AM30*P29</f>
        <v>31.29117670582005</v>
      </c>
      <c r="AB26" s="122">
        <f>AL26*AM31*AB38*AI26*P30</f>
        <v>8.9051622535951527</v>
      </c>
      <c r="AC26" s="122">
        <f>AC38*AI26*AL26*AM32*P31</f>
        <v>18.42974386408083</v>
      </c>
      <c r="AD26" s="122">
        <f>AI26*AD38*AL26*AM33*P32</f>
        <v>10.221883645598691</v>
      </c>
      <c r="AE26" s="122">
        <f>AE38*AI26*AL26*AM34*P33</f>
        <v>14.874023575368996</v>
      </c>
      <c r="AF26" s="122">
        <f>AI26*AF38*AL26*AM35*P34</f>
        <v>18.917803794256766</v>
      </c>
      <c r="AG26" s="122">
        <f>AI26*AG38*AL26*AM36*P35</f>
        <v>25.493419327611928</v>
      </c>
      <c r="AH26" s="77">
        <f>AI26*AL26*AM37*P36</f>
        <v>10.893570810176014</v>
      </c>
      <c r="AI26" s="115">
        <v>7.6650512314776337E-4</v>
      </c>
      <c r="AJ26" s="10">
        <v>184</v>
      </c>
      <c r="AK26" s="132">
        <f>SUM(W26:AH26)</f>
        <v>226.0818843032101</v>
      </c>
      <c r="AL26">
        <v>187</v>
      </c>
      <c r="AM26">
        <v>184</v>
      </c>
      <c r="AN26" s="104">
        <v>1.2799185782068669</v>
      </c>
    </row>
    <row r="27" spans="2:40" x14ac:dyDescent="0.3">
      <c r="B27" s="205"/>
      <c r="C27" s="97">
        <f t="shared" ref="C27:C36" si="5">1+C26</f>
        <v>3</v>
      </c>
      <c r="D27" s="113">
        <v>1</v>
      </c>
      <c r="E27" s="97">
        <v>162</v>
      </c>
      <c r="F27" s="79">
        <f t="shared" si="2"/>
        <v>0.69444444444444442</v>
      </c>
      <c r="G27" s="79">
        <f t="shared" si="3"/>
        <v>112.5</v>
      </c>
      <c r="H27" s="196"/>
      <c r="I27" s="198"/>
      <c r="L27" s="205"/>
      <c r="M27" s="97">
        <f t="shared" ref="M27:M36" si="6">1+M26</f>
        <v>3</v>
      </c>
      <c r="N27" s="115">
        <v>6.0301417741738918E-4</v>
      </c>
      <c r="O27" s="97">
        <v>166</v>
      </c>
      <c r="P27" s="79">
        <v>0.69444444444444442</v>
      </c>
      <c r="Q27" s="114">
        <f t="shared" si="4"/>
        <v>6.9514134341171249E-2</v>
      </c>
      <c r="R27" s="202"/>
      <c r="S27" s="204"/>
      <c r="V27" s="86">
        <v>2</v>
      </c>
      <c r="W27" s="78">
        <f>$AL$27*W44*W43*$AI$27*W38</f>
        <v>18.530886573589662</v>
      </c>
      <c r="X27" s="79">
        <f t="shared" ref="X27:AH27" si="7">$AL$27*X44*X43*$AI$27*X38</f>
        <v>21.909587829592027</v>
      </c>
      <c r="Y27" s="79">
        <f t="shared" si="7"/>
        <v>12.647667752904477</v>
      </c>
      <c r="Z27" s="79">
        <f t="shared" si="7"/>
        <v>19.887346275513352</v>
      </c>
      <c r="AA27" s="79">
        <f t="shared" si="7"/>
        <v>19.921894009857766</v>
      </c>
      <c r="AB27" s="79">
        <f t="shared" si="7"/>
        <v>25.6564705058288</v>
      </c>
      <c r="AC27" s="79">
        <f t="shared" si="7"/>
        <v>28.554675310059217</v>
      </c>
      <c r="AD27" s="79">
        <f t="shared" si="7"/>
        <v>12.75544852745807</v>
      </c>
      <c r="AE27" s="79">
        <f t="shared" si="7"/>
        <v>9.0021537687501834</v>
      </c>
      <c r="AF27" s="79">
        <f t="shared" si="7"/>
        <v>39.895344806181413</v>
      </c>
      <c r="AG27" s="79">
        <f t="shared" si="7"/>
        <v>33.19012549549953</v>
      </c>
      <c r="AH27" s="80">
        <f t="shared" si="7"/>
        <v>19.565849851382509</v>
      </c>
      <c r="AI27" s="115">
        <v>7.7499522512342305E-4</v>
      </c>
      <c r="AJ27" s="10">
        <v>201</v>
      </c>
      <c r="AK27" s="132">
        <f t="shared" ref="AK27:AK37" si="8">SUM(W27:AH27)</f>
        <v>261.51745070661701</v>
      </c>
      <c r="AL27">
        <v>199</v>
      </c>
      <c r="AM27">
        <v>201</v>
      </c>
      <c r="AN27" s="104">
        <v>1.1944631378000405</v>
      </c>
    </row>
    <row r="28" spans="2:40" x14ac:dyDescent="0.3">
      <c r="B28" s="205"/>
      <c r="C28" s="97">
        <f t="shared" si="5"/>
        <v>4</v>
      </c>
      <c r="D28" s="113">
        <v>1</v>
      </c>
      <c r="E28" s="97">
        <v>195</v>
      </c>
      <c r="F28" s="79">
        <f t="shared" si="2"/>
        <v>0.69444444444444442</v>
      </c>
      <c r="G28" s="79">
        <f t="shared" si="3"/>
        <v>135.41666666666666</v>
      </c>
      <c r="H28" s="196"/>
      <c r="I28" s="198"/>
      <c r="L28" s="205"/>
      <c r="M28" s="97">
        <f t="shared" si="6"/>
        <v>4</v>
      </c>
      <c r="N28" s="115">
        <v>6.2361598941000846E-4</v>
      </c>
      <c r="O28" s="97">
        <v>198</v>
      </c>
      <c r="P28" s="79">
        <v>0.69444444444444442</v>
      </c>
      <c r="Q28" s="114">
        <f t="shared" si="4"/>
        <v>8.5747198543876163E-2</v>
      </c>
      <c r="R28" s="202"/>
      <c r="S28" s="204"/>
      <c r="V28" s="86">
        <v>3</v>
      </c>
      <c r="W28" s="78">
        <f>$AL$28*W44*$AI$28*W38*W45</f>
        <v>8.8072249447290734</v>
      </c>
      <c r="X28" s="79">
        <f t="shared" ref="X28:AH28" si="9">$AL$28*X44*$AI$28*X38*X45</f>
        <v>24.041821683032552</v>
      </c>
      <c r="Y28" s="79">
        <f t="shared" si="9"/>
        <v>25.437957860944323</v>
      </c>
      <c r="Z28" s="79">
        <f t="shared" si="9"/>
        <v>21.266804795866438</v>
      </c>
      <c r="AA28" s="79">
        <f t="shared" si="9"/>
        <v>10.332589941423368</v>
      </c>
      <c r="AB28" s="79">
        <f t="shared" si="9"/>
        <v>24.390129799076718</v>
      </c>
      <c r="AC28" s="79">
        <f t="shared" si="9"/>
        <v>6.9241113902492266</v>
      </c>
      <c r="AD28" s="79">
        <f t="shared" si="9"/>
        <v>13.99680456654019</v>
      </c>
      <c r="AE28" s="79">
        <f t="shared" si="9"/>
        <v>18.10582098621466</v>
      </c>
      <c r="AF28" s="79">
        <f t="shared" si="9"/>
        <v>9.6740659240866087</v>
      </c>
      <c r="AG28" s="79">
        <f t="shared" si="9"/>
        <v>10.185931683491226</v>
      </c>
      <c r="AH28" s="80">
        <f t="shared" si="9"/>
        <v>22.135688688872133</v>
      </c>
      <c r="AI28" s="115">
        <v>7.4794371728773923E-4</v>
      </c>
      <c r="AJ28" s="10">
        <v>166</v>
      </c>
      <c r="AK28" s="132">
        <f t="shared" si="8"/>
        <v>195.29895226452652</v>
      </c>
      <c r="AL28">
        <v>162</v>
      </c>
      <c r="AM28">
        <v>166</v>
      </c>
      <c r="AN28" s="104">
        <v>1.2647078741530289</v>
      </c>
    </row>
    <row r="29" spans="2:40" x14ac:dyDescent="0.3">
      <c r="B29" s="205"/>
      <c r="C29" s="97">
        <f t="shared" si="5"/>
        <v>5</v>
      </c>
      <c r="D29" s="113">
        <v>1</v>
      </c>
      <c r="E29" s="97">
        <v>197</v>
      </c>
      <c r="F29" s="79">
        <f t="shared" si="2"/>
        <v>1</v>
      </c>
      <c r="G29" s="79">
        <f t="shared" si="3"/>
        <v>197</v>
      </c>
      <c r="H29" s="196"/>
      <c r="I29" s="198"/>
      <c r="L29" s="205"/>
      <c r="M29" s="97">
        <f t="shared" si="6"/>
        <v>5</v>
      </c>
      <c r="N29" s="115">
        <v>5.5648655851319676E-4</v>
      </c>
      <c r="O29" s="97">
        <v>199</v>
      </c>
      <c r="P29" s="79">
        <v>1</v>
      </c>
      <c r="Q29" s="114">
        <f t="shared" si="4"/>
        <v>0.11074082514412616</v>
      </c>
      <c r="R29" s="202"/>
      <c r="S29" s="204"/>
      <c r="V29" s="86">
        <v>4</v>
      </c>
      <c r="W29" s="78">
        <f>$AL$29*W44*W46*$AI$29*W38</f>
        <v>17.892104680365744</v>
      </c>
      <c r="X29" s="79">
        <f t="shared" ref="X29:AH29" si="10">$AL$29*X44*X46*$AI$29*X38</f>
        <v>29.546141574479911</v>
      </c>
      <c r="Y29" s="79">
        <f t="shared" si="10"/>
        <v>13.894186633684994</v>
      </c>
      <c r="Z29" s="79">
        <f t="shared" si="10"/>
        <v>26.135790940457554</v>
      </c>
      <c r="AA29" s="79">
        <f t="shared" si="10"/>
        <v>32.507424492164979</v>
      </c>
      <c r="AB29" s="79">
        <f t="shared" si="10"/>
        <v>9.2512944550077982</v>
      </c>
      <c r="AC29" s="79">
        <f t="shared" si="10"/>
        <v>19.14608430050243</v>
      </c>
      <c r="AD29" s="79">
        <f t="shared" si="10"/>
        <v>20.813622422891335</v>
      </c>
      <c r="AE29" s="79">
        <f t="shared" si="10"/>
        <v>6.8676256614047322</v>
      </c>
      <c r="AF29" s="79">
        <f t="shared" si="10"/>
        <v>19.653114492335849</v>
      </c>
      <c r="AG29" s="79">
        <f t="shared" si="10"/>
        <v>32.046022048739957</v>
      </c>
      <c r="AH29" s="80">
        <f t="shared" si="10"/>
        <v>8.3961740143299135</v>
      </c>
      <c r="AI29" s="115">
        <v>7.636295475264808E-4</v>
      </c>
      <c r="AJ29" s="10">
        <v>198</v>
      </c>
      <c r="AK29" s="132">
        <f t="shared" si="8"/>
        <v>236.14958571636521</v>
      </c>
      <c r="AL29">
        <v>195</v>
      </c>
      <c r="AM29">
        <v>198</v>
      </c>
      <c r="AN29" s="104">
        <v>1.2764846997266515</v>
      </c>
    </row>
    <row r="30" spans="2:40" x14ac:dyDescent="0.3">
      <c r="B30" s="205"/>
      <c r="C30" s="97">
        <f t="shared" si="5"/>
        <v>6</v>
      </c>
      <c r="D30" s="113">
        <v>1</v>
      </c>
      <c r="E30" s="97">
        <v>161</v>
      </c>
      <c r="F30" s="79">
        <f t="shared" si="2"/>
        <v>0.30864197530864196</v>
      </c>
      <c r="G30" s="79">
        <f t="shared" si="3"/>
        <v>49.691358024691354</v>
      </c>
      <c r="H30" s="196"/>
      <c r="I30" s="198"/>
      <c r="L30" s="205"/>
      <c r="M30" s="97">
        <f t="shared" si="6"/>
        <v>6</v>
      </c>
      <c r="N30" s="115">
        <v>6.1449344543704622E-4</v>
      </c>
      <c r="O30" s="97">
        <v>160</v>
      </c>
      <c r="P30" s="79">
        <v>0.30864197530864196</v>
      </c>
      <c r="Q30" s="114">
        <f t="shared" si="4"/>
        <v>3.0345355330224505E-2</v>
      </c>
      <c r="R30" s="202"/>
      <c r="S30" s="204"/>
      <c r="V30" s="86">
        <v>5</v>
      </c>
      <c r="W30" s="78">
        <f>$AL$30*W44*W47*$AI$30*W38</f>
        <v>30.657415261890698</v>
      </c>
      <c r="X30" s="79">
        <f t="shared" ref="X30:AH30" si="11">$AL$30*X44*X47*$AI$30*X38</f>
        <v>31.253897215688689</v>
      </c>
      <c r="Y30" s="79">
        <f t="shared" si="11"/>
        <v>18.97890662136977</v>
      </c>
      <c r="Z30" s="79">
        <f t="shared" si="11"/>
        <v>16.786498000828193</v>
      </c>
      <c r="AA30" s="79">
        <f t="shared" si="11"/>
        <v>16.815659029427557</v>
      </c>
      <c r="AB30" s="79">
        <f t="shared" si="11"/>
        <v>21.65609653937026</v>
      </c>
      <c r="AC30" s="79">
        <f t="shared" si="11"/>
        <v>12.297148632933068</v>
      </c>
      <c r="AD30" s="79">
        <f t="shared" si="11"/>
        <v>10.766610498932179</v>
      </c>
      <c r="AE30" s="79">
        <f t="shared" si="11"/>
        <v>16.076232903724179</v>
      </c>
      <c r="AF30" s="79">
        <f t="shared" si="11"/>
        <v>27.830443038712783</v>
      </c>
      <c r="AG30" s="79">
        <f t="shared" si="11"/>
        <v>28.015099026230342</v>
      </c>
      <c r="AH30" s="80">
        <f t="shared" si="11"/>
        <v>9.2897603511970175</v>
      </c>
      <c r="AI30" s="115">
        <v>6.607986459580545E-4</v>
      </c>
      <c r="AJ30" s="10">
        <v>199</v>
      </c>
      <c r="AK30" s="132">
        <f t="shared" si="8"/>
        <v>240.42376712030472</v>
      </c>
      <c r="AL30">
        <v>197</v>
      </c>
      <c r="AM30">
        <v>199</v>
      </c>
      <c r="AN30" s="104">
        <v>1.0970139499867249</v>
      </c>
    </row>
    <row r="31" spans="2:40" x14ac:dyDescent="0.3">
      <c r="B31" s="205"/>
      <c r="C31" s="97">
        <f t="shared" si="5"/>
        <v>7</v>
      </c>
      <c r="D31" s="113">
        <v>1</v>
      </c>
      <c r="E31" s="97">
        <v>139</v>
      </c>
      <c r="F31" s="79">
        <f t="shared" si="2"/>
        <v>0.69444444444444442</v>
      </c>
      <c r="G31" s="79">
        <f t="shared" si="3"/>
        <v>96.527777777777771</v>
      </c>
      <c r="H31" s="196"/>
      <c r="I31" s="198"/>
      <c r="L31" s="205"/>
      <c r="M31" s="97">
        <f t="shared" si="6"/>
        <v>7</v>
      </c>
      <c r="N31" s="115">
        <v>6.5155610619227347E-4</v>
      </c>
      <c r="O31" s="97">
        <v>141</v>
      </c>
      <c r="P31" s="79">
        <v>0.69444444444444442</v>
      </c>
      <c r="Q31" s="114">
        <f t="shared" si="4"/>
        <v>6.3798202064660109E-2</v>
      </c>
      <c r="R31" s="202"/>
      <c r="S31" s="204"/>
      <c r="V31" s="86">
        <v>6</v>
      </c>
      <c r="W31" s="78">
        <f>$AL$31*W44*W48*$AI$31*W38</f>
        <v>8.7834713491236105</v>
      </c>
      <c r="X31" s="79">
        <f t="shared" ref="X31:AH31" si="12">$AL$31*X44*X48*$AI$31*X38</f>
        <v>11.332869215830737</v>
      </c>
      <c r="Y31" s="79">
        <f t="shared" si="12"/>
        <v>25.369350215760992</v>
      </c>
      <c r="Z31" s="79">
        <f t="shared" si="12"/>
        <v>21.209446992005223</v>
      </c>
      <c r="AA31" s="79">
        <f t="shared" si="12"/>
        <v>10.304722348104708</v>
      </c>
      <c r="AB31" s="79">
        <f t="shared" si="12"/>
        <v>24.324348206844444</v>
      </c>
      <c r="AC31" s="79">
        <f t="shared" si="12"/>
        <v>15.537232487093826</v>
      </c>
      <c r="AD31" s="79">
        <f t="shared" si="12"/>
        <v>6.5978342940664456</v>
      </c>
      <c r="AE31" s="79">
        <f t="shared" si="12"/>
        <v>18.05698853870588</v>
      </c>
      <c r="AF31" s="79">
        <f t="shared" si="12"/>
        <v>13.893083147765651</v>
      </c>
      <c r="AG31" s="79">
        <f t="shared" si="12"/>
        <v>18.059483797307692</v>
      </c>
      <c r="AH31" s="80">
        <f t="shared" si="12"/>
        <v>22.075987454843972</v>
      </c>
      <c r="AI31" s="115">
        <v>7.5055955344023107E-4</v>
      </c>
      <c r="AJ31" s="10">
        <v>160</v>
      </c>
      <c r="AK31" s="132">
        <f t="shared" si="8"/>
        <v>195.54481804745319</v>
      </c>
      <c r="AL31">
        <v>161</v>
      </c>
      <c r="AM31">
        <v>160</v>
      </c>
      <c r="AN31" s="104">
        <v>1.2580856127983899</v>
      </c>
    </row>
    <row r="32" spans="2:40" x14ac:dyDescent="0.3">
      <c r="B32" s="205"/>
      <c r="C32" s="97">
        <f t="shared" si="5"/>
        <v>8</v>
      </c>
      <c r="D32" s="113">
        <v>1</v>
      </c>
      <c r="E32" s="97">
        <v>123</v>
      </c>
      <c r="F32" s="79">
        <f t="shared" si="2"/>
        <v>0.51020408163265318</v>
      </c>
      <c r="G32" s="79">
        <f t="shared" si="3"/>
        <v>62.75510204081634</v>
      </c>
      <c r="H32" s="196"/>
      <c r="I32" s="198"/>
      <c r="L32" s="205"/>
      <c r="M32" s="97">
        <f t="shared" si="6"/>
        <v>8</v>
      </c>
      <c r="N32" s="115">
        <v>5.5372360582903689E-4</v>
      </c>
      <c r="O32" s="97">
        <v>120</v>
      </c>
      <c r="P32" s="79">
        <v>0.51020408163265318</v>
      </c>
      <c r="Q32" s="114">
        <f t="shared" si="4"/>
        <v>3.3901445254838999E-2</v>
      </c>
      <c r="R32" s="202"/>
      <c r="S32" s="204"/>
      <c r="V32" s="86">
        <v>7</v>
      </c>
      <c r="W32" s="78">
        <f>$AL$32*W44*W49*$AI$32*W38</f>
        <v>7.9066678955137411</v>
      </c>
      <c r="X32" s="79">
        <f t="shared" ref="X32:AH32" si="13">$AL$32*X44*X49*$AI$32*X38</f>
        <v>21.583495464671266</v>
      </c>
      <c r="Y32" s="79">
        <f t="shared" si="13"/>
        <v>22.836873817663914</v>
      </c>
      <c r="Z32" s="79">
        <f t="shared" si="13"/>
        <v>8.4854354754763541</v>
      </c>
      <c r="AA32" s="79">
        <f t="shared" si="13"/>
        <v>23.746716549304185</v>
      </c>
      <c r="AB32" s="79">
        <f t="shared" si="13"/>
        <v>6.7580828247457561</v>
      </c>
      <c r="AC32" s="79">
        <f t="shared" si="13"/>
        <v>13.986239882605787</v>
      </c>
      <c r="AD32" s="79">
        <f t="shared" si="13"/>
        <v>15.204378684622307</v>
      </c>
      <c r="AE32" s="79">
        <f t="shared" si="13"/>
        <v>5.0168096210578801</v>
      </c>
      <c r="AF32" s="79">
        <f t="shared" si="13"/>
        <v>14.356626107768278</v>
      </c>
      <c r="AG32" s="79">
        <f t="shared" si="13"/>
        <v>19.346827648471074</v>
      </c>
      <c r="AH32" s="80">
        <f t="shared" si="13"/>
        <v>8.8321193464457082</v>
      </c>
      <c r="AI32" s="115">
        <v>7.8257062409564876E-4</v>
      </c>
      <c r="AJ32" s="10">
        <v>141</v>
      </c>
      <c r="AK32" s="132">
        <f t="shared" si="8"/>
        <v>168.06027331834622</v>
      </c>
      <c r="AL32">
        <v>139</v>
      </c>
      <c r="AM32">
        <v>141</v>
      </c>
      <c r="AN32" s="104">
        <v>1.3131248206367139</v>
      </c>
    </row>
    <row r="33" spans="2:40" x14ac:dyDescent="0.3">
      <c r="B33" s="205"/>
      <c r="C33" s="97">
        <f t="shared" si="5"/>
        <v>9</v>
      </c>
      <c r="D33" s="113">
        <v>1</v>
      </c>
      <c r="E33" s="97">
        <v>135</v>
      </c>
      <c r="F33" s="79">
        <f t="shared" si="2"/>
        <v>0.69444444444444442</v>
      </c>
      <c r="G33" s="79">
        <f t="shared" si="3"/>
        <v>93.75</v>
      </c>
      <c r="H33" s="196"/>
      <c r="I33" s="198"/>
      <c r="L33" s="205"/>
      <c r="M33" s="97">
        <f t="shared" si="6"/>
        <v>9</v>
      </c>
      <c r="N33" s="115">
        <v>5.679400156454917E-4</v>
      </c>
      <c r="O33" s="97">
        <v>132</v>
      </c>
      <c r="P33" s="79">
        <v>0.69444444444444442</v>
      </c>
      <c r="Q33" s="114">
        <f t="shared" si="4"/>
        <v>5.2061168100836733E-2</v>
      </c>
      <c r="R33" s="202"/>
      <c r="S33" s="204"/>
      <c r="V33" s="86">
        <v>8</v>
      </c>
      <c r="W33" s="78">
        <f>$AL$33*W44*W50*$AI$33*W38</f>
        <v>10.321184385141207</v>
      </c>
      <c r="X33" s="79">
        <f t="shared" ref="X33:AH33" si="14">$AL$33*X44*X50*$AI$33*X38</f>
        <v>17.043896204918678</v>
      </c>
      <c r="Y33" s="79">
        <f t="shared" si="14"/>
        <v>8.0149576972459222</v>
      </c>
      <c r="Z33" s="79">
        <f t="shared" si="14"/>
        <v>11.076694416405516</v>
      </c>
      <c r="AA33" s="79">
        <f t="shared" si="14"/>
        <v>11.09593653603328</v>
      </c>
      <c r="AB33" s="79">
        <f t="shared" si="14"/>
        <v>14.289934899283132</v>
      </c>
      <c r="AC33" s="79">
        <f t="shared" si="14"/>
        <v>8.1143641510813111</v>
      </c>
      <c r="AD33" s="79">
        <f t="shared" si="14"/>
        <v>7.1044272838355695</v>
      </c>
      <c r="AE33" s="79">
        <f t="shared" si="14"/>
        <v>10.608020757678624</v>
      </c>
      <c r="AF33" s="79">
        <f t="shared" si="14"/>
        <v>22.220588756947937</v>
      </c>
      <c r="AG33" s="79">
        <f t="shared" si="14"/>
        <v>18.485969553839233</v>
      </c>
      <c r="AH33" s="80">
        <f t="shared" si="14"/>
        <v>10.897629919980009</v>
      </c>
      <c r="AI33" s="115">
        <v>6.9836156673518883E-4</v>
      </c>
      <c r="AJ33" s="10">
        <v>120</v>
      </c>
      <c r="AK33" s="132">
        <f t="shared" si="8"/>
        <v>149.2736045623904</v>
      </c>
      <c r="AL33">
        <v>123</v>
      </c>
      <c r="AM33">
        <v>120</v>
      </c>
      <c r="AN33" s="104">
        <v>1.1647939064097834</v>
      </c>
    </row>
    <row r="34" spans="2:40" x14ac:dyDescent="0.3">
      <c r="B34" s="205"/>
      <c r="C34" s="97">
        <f t="shared" si="5"/>
        <v>10</v>
      </c>
      <c r="D34" s="113">
        <v>1</v>
      </c>
      <c r="E34" s="97">
        <v>197</v>
      </c>
      <c r="F34" s="79">
        <f t="shared" si="2"/>
        <v>0.51020408163265318</v>
      </c>
      <c r="G34" s="79">
        <f t="shared" si="3"/>
        <v>100.51020408163268</v>
      </c>
      <c r="H34" s="196"/>
      <c r="I34" s="198"/>
      <c r="L34" s="205"/>
      <c r="M34" s="97">
        <f t="shared" si="6"/>
        <v>10</v>
      </c>
      <c r="N34" s="115">
        <v>6.4710816423764993E-4</v>
      </c>
      <c r="O34" s="97">
        <v>200</v>
      </c>
      <c r="P34" s="79">
        <v>0.51020408163265318</v>
      </c>
      <c r="Q34" s="114">
        <f t="shared" si="4"/>
        <v>6.603144533037246E-2</v>
      </c>
      <c r="R34" s="202"/>
      <c r="S34" s="204"/>
      <c r="V34" s="86">
        <v>9</v>
      </c>
      <c r="W34" s="78">
        <f>$AL$34*W44*W51*$AI$34*W38</f>
        <v>21.524328737171924</v>
      </c>
      <c r="X34" s="79">
        <f t="shared" ref="X34:AH34" si="15">$AL$34*X44*X51*$AI$34*X38</f>
        <v>21.943113998410112</v>
      </c>
      <c r="Y34" s="79">
        <f t="shared" si="15"/>
        <v>13.324940204540205</v>
      </c>
      <c r="Z34" s="79">
        <f t="shared" si="15"/>
        <v>19.090833233379701</v>
      </c>
      <c r="AA34" s="79">
        <f t="shared" si="15"/>
        <v>7.7938978902074476</v>
      </c>
      <c r="AB34" s="79">
        <f t="shared" si="15"/>
        <v>18.397534622062373</v>
      </c>
      <c r="AC34" s="79">
        <f t="shared" si="15"/>
        <v>11.751466891594189</v>
      </c>
      <c r="AD34" s="79">
        <f t="shared" si="15"/>
        <v>4.9902214778179586</v>
      </c>
      <c r="AE34" s="79">
        <f t="shared" si="15"/>
        <v>13.657265098579229</v>
      </c>
      <c r="AF34" s="79">
        <f t="shared" si="15"/>
        <v>7.2971716116588512</v>
      </c>
      <c r="AG34" s="79">
        <f t="shared" si="15"/>
        <v>7.6832732071842322</v>
      </c>
      <c r="AH34" s="80">
        <f t="shared" si="15"/>
        <v>16.697004173062481</v>
      </c>
      <c r="AI34" s="115">
        <v>6.770109325786093E-4</v>
      </c>
      <c r="AJ34" s="10">
        <v>132</v>
      </c>
      <c r="AK34" s="132">
        <f t="shared" si="8"/>
        <v>164.1510511456687</v>
      </c>
      <c r="AL34">
        <v>135</v>
      </c>
      <c r="AM34">
        <v>132</v>
      </c>
      <c r="AN34" s="104">
        <v>1.1320363123194352</v>
      </c>
    </row>
    <row r="35" spans="2:40" x14ac:dyDescent="0.3">
      <c r="B35" s="205"/>
      <c r="C35" s="97">
        <f t="shared" si="5"/>
        <v>11</v>
      </c>
      <c r="D35" s="113">
        <v>1</v>
      </c>
      <c r="E35" s="97">
        <v>182</v>
      </c>
      <c r="F35" s="79">
        <f t="shared" si="2"/>
        <v>0.82644628099173545</v>
      </c>
      <c r="G35" s="79">
        <f t="shared" si="3"/>
        <v>150.41322314049586</v>
      </c>
      <c r="H35" s="196"/>
      <c r="I35" s="198"/>
      <c r="L35" s="205"/>
      <c r="M35" s="97">
        <f t="shared" si="6"/>
        <v>11</v>
      </c>
      <c r="N35" s="115">
        <v>6.0576281997879431E-4</v>
      </c>
      <c r="O35" s="97">
        <v>177</v>
      </c>
      <c r="P35" s="79">
        <v>0.82644628099173545</v>
      </c>
      <c r="Q35" s="114">
        <f t="shared" si="4"/>
        <v>8.8611586063013711E-2</v>
      </c>
      <c r="R35" s="202"/>
      <c r="S35" s="204"/>
      <c r="V35" s="86">
        <v>10</v>
      </c>
      <c r="W35" s="78">
        <f>$AL$35*W44*W52*$AI$35*W38</f>
        <v>10.998613784541259</v>
      </c>
      <c r="X35" s="79">
        <f t="shared" ref="X35:AH35" si="16">$AL$35*X44*X52*$AI$35*X38</f>
        <v>30.023839861923609</v>
      </c>
      <c r="Y35" s="79">
        <f t="shared" si="16"/>
        <v>31.767358701040703</v>
      </c>
      <c r="Z35" s="79">
        <f t="shared" si="16"/>
        <v>11.80371160414669</v>
      </c>
      <c r="AA35" s="79">
        <f t="shared" si="16"/>
        <v>10.195370502477399</v>
      </c>
      <c r="AB35" s="79">
        <f t="shared" si="16"/>
        <v>15.54021072439091</v>
      </c>
      <c r="AC35" s="79">
        <f t="shared" si="16"/>
        <v>28.01611551558614</v>
      </c>
      <c r="AD35" s="79">
        <f t="shared" si="16"/>
        <v>14.687593363177289</v>
      </c>
      <c r="AE35" s="79">
        <f t="shared" si="16"/>
        <v>22.61086023453927</v>
      </c>
      <c r="AF35" s="79">
        <f t="shared" si="16"/>
        <v>12.081139688489351</v>
      </c>
      <c r="AG35" s="79">
        <f t="shared" si="16"/>
        <v>22.613984783429228</v>
      </c>
      <c r="AH35" s="80">
        <f t="shared" si="16"/>
        <v>27.643428238931207</v>
      </c>
      <c r="AI35" s="115">
        <v>7.6809788661768739E-4</v>
      </c>
      <c r="AJ35" s="10">
        <v>200</v>
      </c>
      <c r="AK35" s="132">
        <f t="shared" si="8"/>
        <v>237.98222700267303</v>
      </c>
      <c r="AL35">
        <v>197</v>
      </c>
      <c r="AM35">
        <v>200</v>
      </c>
      <c r="AN35" s="104">
        <v>1.2934216439664175</v>
      </c>
    </row>
    <row r="36" spans="2:40" x14ac:dyDescent="0.3">
      <c r="B36" s="205"/>
      <c r="C36" s="97">
        <f t="shared" si="5"/>
        <v>12</v>
      </c>
      <c r="D36" s="113">
        <v>1</v>
      </c>
      <c r="E36" s="97">
        <v>168</v>
      </c>
      <c r="F36" s="79">
        <f t="shared" si="2"/>
        <v>0.44444444444444442</v>
      </c>
      <c r="G36" s="79">
        <f t="shared" si="3"/>
        <v>74.666666666666657</v>
      </c>
      <c r="H36" s="196"/>
      <c r="I36" s="198"/>
      <c r="L36" s="205"/>
      <c r="M36" s="97">
        <f t="shared" si="6"/>
        <v>12</v>
      </c>
      <c r="N36" s="115">
        <v>5.1565244820789584E-4</v>
      </c>
      <c r="O36" s="97">
        <v>171</v>
      </c>
      <c r="P36" s="79">
        <v>0.44444444444444442</v>
      </c>
      <c r="Q36" s="114">
        <f t="shared" si="4"/>
        <v>3.9189586063800082E-2</v>
      </c>
      <c r="R36" s="202"/>
      <c r="S36" s="204"/>
      <c r="V36" s="86">
        <v>11</v>
      </c>
      <c r="W36" s="78">
        <f>$AL$36*W44*W53*$AI$36*W38</f>
        <v>16.033192708261495</v>
      </c>
      <c r="X36" s="79">
        <f t="shared" ref="X36:AH36" si="17">$AL$36*X44*X53*$AI$36*X38</f>
        <v>26.476425781761606</v>
      </c>
      <c r="Y36" s="79">
        <f t="shared" si="17"/>
        <v>12.450640983946489</v>
      </c>
      <c r="Z36" s="79">
        <f t="shared" si="17"/>
        <v>17.206821380347229</v>
      </c>
      <c r="AA36" s="79">
        <f t="shared" si="17"/>
        <v>24.074416747891053</v>
      </c>
      <c r="AB36" s="79">
        <f t="shared" si="17"/>
        <v>22.198351611522263</v>
      </c>
      <c r="AC36" s="79">
        <f t="shared" si="17"/>
        <v>24.705920580211615</v>
      </c>
      <c r="AD36" s="79">
        <f t="shared" si="17"/>
        <v>9.5159068598419552</v>
      </c>
      <c r="AE36" s="79">
        <f t="shared" si="17"/>
        <v>11.798410500493324</v>
      </c>
      <c r="AF36" s="79">
        <f t="shared" si="17"/>
        <v>28.527299873948259</v>
      </c>
      <c r="AG36" s="79">
        <f t="shared" si="17"/>
        <v>14.651316087528468</v>
      </c>
      <c r="AH36" s="80">
        <f t="shared" si="17"/>
        <v>14.424418647532516</v>
      </c>
      <c r="AI36" s="115">
        <v>7.3316973635285032E-4</v>
      </c>
      <c r="AJ36" s="10">
        <v>177</v>
      </c>
      <c r="AK36" s="132">
        <f t="shared" si="8"/>
        <v>222.06312176328629</v>
      </c>
      <c r="AL36">
        <v>182</v>
      </c>
      <c r="AM36">
        <v>177</v>
      </c>
      <c r="AN36" s="104">
        <v>1.2158598710876316</v>
      </c>
    </row>
    <row r="37" spans="2:40" ht="15" thickBot="1" x14ac:dyDescent="0.35">
      <c r="B37" s="118"/>
      <c r="C37" s="97"/>
      <c r="D37" s="113"/>
      <c r="E37" s="97"/>
      <c r="F37" s="79"/>
      <c r="G37" s="79"/>
      <c r="H37" s="196"/>
      <c r="I37" s="198"/>
      <c r="L37" s="118"/>
      <c r="M37" s="97"/>
      <c r="N37" s="115"/>
      <c r="O37" s="97"/>
      <c r="P37" s="79"/>
      <c r="Q37" s="114"/>
      <c r="R37" s="202"/>
      <c r="S37" s="204"/>
      <c r="V37" s="116">
        <v>12</v>
      </c>
      <c r="W37" s="81">
        <f>$AL$37*W44*W54*$AI$37*W38</f>
        <v>25.263801369999985</v>
      </c>
      <c r="X37" s="82">
        <f t="shared" ref="X37:AH37" si="18">$AL$37*X44*X54*$AI$37*X38</f>
        <v>25.755343186973519</v>
      </c>
      <c r="Y37" s="82">
        <f t="shared" si="18"/>
        <v>15.639913639363117</v>
      </c>
      <c r="Z37" s="82">
        <f t="shared" si="18"/>
        <v>22.407528926231667</v>
      </c>
      <c r="AA37" s="82">
        <f t="shared" si="18"/>
        <v>23.418752609548893</v>
      </c>
      <c r="AB37" s="82">
        <f t="shared" si="18"/>
        <v>9.5972364019634337</v>
      </c>
      <c r="AC37" s="82">
        <f t="shared" si="18"/>
        <v>13.793077079456213</v>
      </c>
      <c r="AD37" s="82">
        <f t="shared" si="18"/>
        <v>14.994392267149099</v>
      </c>
      <c r="AE37" s="82">
        <f t="shared" si="18"/>
        <v>11.131926475471154</v>
      </c>
      <c r="AF37" s="82">
        <f t="shared" si="18"/>
        <v>10.839985134727703</v>
      </c>
      <c r="AG37" s="82">
        <f t="shared" si="18"/>
        <v>23.086352554951628</v>
      </c>
      <c r="AH37" s="83">
        <f t="shared" si="18"/>
        <v>7.6553961996686839</v>
      </c>
      <c r="AI37" s="115">
        <v>6.3854167986540276E-4</v>
      </c>
      <c r="AJ37" s="10">
        <v>171</v>
      </c>
      <c r="AK37" s="132">
        <f t="shared" si="8"/>
        <v>203.58370584550505</v>
      </c>
      <c r="AL37">
        <v>168</v>
      </c>
      <c r="AM37">
        <v>171</v>
      </c>
      <c r="AN37" s="104">
        <v>1.0683486239286399</v>
      </c>
    </row>
    <row r="38" spans="2:40" x14ac:dyDescent="0.3">
      <c r="B38" s="118"/>
      <c r="C38" s="97"/>
      <c r="D38" s="113"/>
      <c r="E38" s="97"/>
      <c r="F38" s="79"/>
      <c r="G38" s="79"/>
      <c r="H38" s="196"/>
      <c r="I38" s="198"/>
      <c r="L38" s="118"/>
      <c r="M38" s="97"/>
      <c r="N38" s="115"/>
      <c r="O38" s="97"/>
      <c r="P38" s="79"/>
      <c r="Q38" s="114"/>
      <c r="R38" s="202"/>
      <c r="S38" s="204"/>
      <c r="V38" s="120" t="s">
        <v>113</v>
      </c>
      <c r="W38" s="121">
        <v>1.2799185782068669</v>
      </c>
      <c r="X38" s="121">
        <v>1.1944631378000405</v>
      </c>
      <c r="Y38" s="121">
        <v>1.2647078741530289</v>
      </c>
      <c r="Z38" s="121">
        <v>1.2764846997266515</v>
      </c>
      <c r="AA38" s="121">
        <v>1.0970139499867249</v>
      </c>
      <c r="AB38" s="121">
        <v>1.2580856127983899</v>
      </c>
      <c r="AC38" s="121">
        <v>1.3131248206367139</v>
      </c>
      <c r="AD38" s="121">
        <v>1.1647939064097834</v>
      </c>
      <c r="AE38" s="121">
        <v>1.1320363123194352</v>
      </c>
      <c r="AF38" s="121">
        <v>1.2934216439664175</v>
      </c>
      <c r="AG38" s="121">
        <v>1.2158598710876316</v>
      </c>
      <c r="AH38" s="121">
        <v>1.0683486239286399</v>
      </c>
      <c r="AI38" s="79"/>
      <c r="AJ38" s="79"/>
      <c r="AK38" s="80"/>
      <c r="AL38" s="108"/>
    </row>
    <row r="39" spans="2:40" ht="15" thickBot="1" x14ac:dyDescent="0.35">
      <c r="B39" s="118"/>
      <c r="C39" s="97"/>
      <c r="D39" s="113"/>
      <c r="E39" s="97"/>
      <c r="F39" s="79"/>
      <c r="G39" s="79"/>
      <c r="H39" s="196"/>
      <c r="I39" s="198"/>
      <c r="L39" s="118"/>
      <c r="M39" s="97"/>
      <c r="N39" s="115"/>
      <c r="O39" s="97"/>
      <c r="P39" s="79"/>
      <c r="Q39" s="114"/>
      <c r="R39" s="202"/>
      <c r="S39" s="204"/>
      <c r="V39" s="120" t="s">
        <v>114</v>
      </c>
      <c r="W39" s="121">
        <v>187</v>
      </c>
      <c r="X39" s="121">
        <v>199</v>
      </c>
      <c r="Y39" s="121">
        <v>162</v>
      </c>
      <c r="Z39" s="121">
        <v>195</v>
      </c>
      <c r="AA39" s="121">
        <v>197</v>
      </c>
      <c r="AB39" s="121">
        <v>161</v>
      </c>
      <c r="AC39" s="121">
        <v>139</v>
      </c>
      <c r="AD39" s="121">
        <v>123</v>
      </c>
      <c r="AE39" s="121">
        <v>135</v>
      </c>
      <c r="AF39" s="121">
        <v>197</v>
      </c>
      <c r="AG39" s="121">
        <v>182</v>
      </c>
      <c r="AH39" s="121">
        <v>168</v>
      </c>
      <c r="AI39" s="79"/>
      <c r="AJ39" s="79"/>
      <c r="AK39" s="80"/>
      <c r="AL39" s="108"/>
    </row>
    <row r="40" spans="2:40" ht="15" thickBot="1" x14ac:dyDescent="0.35">
      <c r="B40" s="205">
        <v>2</v>
      </c>
      <c r="C40" s="97">
        <v>1</v>
      </c>
      <c r="D40" s="113">
        <v>1</v>
      </c>
      <c r="E40" s="97">
        <v>187</v>
      </c>
      <c r="F40" s="79">
        <f>F54</f>
        <v>0</v>
      </c>
      <c r="G40" s="79">
        <f t="shared" si="3"/>
        <v>0</v>
      </c>
      <c r="H40" s="195">
        <f t="shared" ref="H40" si="19">SUM(G40:G54)</f>
        <v>1290.3305305406798</v>
      </c>
      <c r="I40" s="197">
        <f t="shared" ref="I40" si="20">1/H40</f>
        <v>7.7499522512342305E-4</v>
      </c>
      <c r="L40" s="205">
        <v>2</v>
      </c>
      <c r="M40" s="97">
        <v>1</v>
      </c>
      <c r="N40" s="115">
        <v>6.2553242432597837E-4</v>
      </c>
      <c r="O40" s="97">
        <v>184</v>
      </c>
      <c r="P40" s="79">
        <v>0.51020408163265318</v>
      </c>
      <c r="Q40" s="114">
        <f t="shared" si="4"/>
        <v>5.8723452079581656E-2</v>
      </c>
      <c r="R40" s="201">
        <f t="shared" ref="R40" si="21">SUM(Q40:Q54)</f>
        <v>0.83719619999475059</v>
      </c>
      <c r="S40" s="203">
        <f t="shared" ref="S40" si="22">1/R40</f>
        <v>1.1944631378000405</v>
      </c>
      <c r="V40" s="45" t="s">
        <v>127</v>
      </c>
      <c r="W40" s="82">
        <f>SUM(W26:W37)</f>
        <v>200.16087445699466</v>
      </c>
      <c r="X40" s="82">
        <f t="shared" ref="X40:AH40" si="23">SUM(X26:X37)</f>
        <v>278.46820405760036</v>
      </c>
      <c r="Y40" s="82">
        <f t="shared" si="23"/>
        <v>221.26016525503064</v>
      </c>
      <c r="Z40" s="82">
        <f t="shared" si="23"/>
        <v>220.51484643380985</v>
      </c>
      <c r="AA40" s="82">
        <f t="shared" si="23"/>
        <v>221.49855736226075</v>
      </c>
      <c r="AB40" s="82">
        <f t="shared" si="23"/>
        <v>200.96485284369106</v>
      </c>
      <c r="AC40" s="82">
        <f t="shared" si="23"/>
        <v>201.25618008545388</v>
      </c>
      <c r="AD40" s="82">
        <f t="shared" si="23"/>
        <v>141.64912389193108</v>
      </c>
      <c r="AE40" s="82">
        <f t="shared" si="23"/>
        <v>157.80613812198808</v>
      </c>
      <c r="AF40" s="82">
        <f t="shared" si="23"/>
        <v>225.18666637687946</v>
      </c>
      <c r="AG40" s="82">
        <f t="shared" si="23"/>
        <v>252.85780521428455</v>
      </c>
      <c r="AH40" s="82">
        <f t="shared" si="23"/>
        <v>178.50702769642214</v>
      </c>
      <c r="AI40" s="82"/>
      <c r="AJ40" s="82"/>
      <c r="AK40" s="83"/>
      <c r="AL40" s="108"/>
    </row>
    <row r="41" spans="2:40" x14ac:dyDescent="0.3">
      <c r="B41" s="205"/>
      <c r="C41" s="97">
        <f>1+C40</f>
        <v>2</v>
      </c>
      <c r="D41" s="113">
        <v>1</v>
      </c>
      <c r="E41" s="97">
        <v>199</v>
      </c>
      <c r="F41" s="79">
        <f t="shared" ref="F41:F51" si="24">1/($V7)^2</f>
        <v>0.59171597633136086</v>
      </c>
      <c r="G41" s="79">
        <f t="shared" si="3"/>
        <v>117.75147928994082</v>
      </c>
      <c r="H41" s="196"/>
      <c r="I41" s="198"/>
      <c r="L41" s="205"/>
      <c r="M41" s="97">
        <f>1+M40</f>
        <v>2</v>
      </c>
      <c r="N41" s="115">
        <v>5.9901509990170653E-4</v>
      </c>
      <c r="O41" s="97">
        <v>201</v>
      </c>
      <c r="P41" s="79">
        <v>0.59171597633136086</v>
      </c>
      <c r="Q41" s="114">
        <f t="shared" si="4"/>
        <v>7.124380773978875E-2</v>
      </c>
      <c r="R41" s="202"/>
      <c r="S41" s="204"/>
      <c r="AI41" s="1"/>
      <c r="AJ41" s="1"/>
      <c r="AK41" s="1"/>
    </row>
    <row r="42" spans="2:40" x14ac:dyDescent="0.3">
      <c r="B42" s="205"/>
      <c r="C42" s="97">
        <f t="shared" ref="C42:C51" si="25">1+C41</f>
        <v>3</v>
      </c>
      <c r="D42" s="113">
        <v>1</v>
      </c>
      <c r="E42" s="97">
        <v>162</v>
      </c>
      <c r="F42" s="79">
        <f t="shared" si="24"/>
        <v>0.39062499999999994</v>
      </c>
      <c r="G42" s="79">
        <f t="shared" si="3"/>
        <v>63.281249999999993</v>
      </c>
      <c r="H42" s="196"/>
      <c r="I42" s="198"/>
      <c r="L42" s="205"/>
      <c r="M42" s="97">
        <f t="shared" ref="M42:M51" si="26">1+M41</f>
        <v>3</v>
      </c>
      <c r="N42" s="115">
        <v>6.0301417741738918E-4</v>
      </c>
      <c r="O42" s="97">
        <v>166</v>
      </c>
      <c r="P42" s="79">
        <v>0.39062499999999994</v>
      </c>
      <c r="Q42" s="114">
        <f t="shared" si="4"/>
        <v>3.9101700566908829E-2</v>
      </c>
      <c r="R42" s="202"/>
      <c r="S42" s="204"/>
      <c r="W42" s="79">
        <v>0.69444444444444442</v>
      </c>
      <c r="X42" s="79">
        <v>0.51020408163265318</v>
      </c>
      <c r="Y42" s="79">
        <v>0.69444444444444442</v>
      </c>
      <c r="Z42" s="79">
        <v>0.69444444444444442</v>
      </c>
      <c r="AA42" s="79">
        <v>1</v>
      </c>
      <c r="AB42" s="79">
        <v>0.30864197530864196</v>
      </c>
      <c r="AC42" s="79">
        <v>0.69444444444444442</v>
      </c>
      <c r="AD42" s="79">
        <v>0.51020408163265318</v>
      </c>
      <c r="AE42" s="79">
        <v>0.69444444444444442</v>
      </c>
      <c r="AF42" s="79">
        <v>0.51020408163265318</v>
      </c>
      <c r="AG42" s="79">
        <v>0.82644628099173545</v>
      </c>
      <c r="AH42" s="79">
        <v>0.44444444444444442</v>
      </c>
    </row>
    <row r="43" spans="2:40" x14ac:dyDescent="0.3">
      <c r="B43" s="205"/>
      <c r="C43" s="97">
        <f t="shared" si="25"/>
        <v>4</v>
      </c>
      <c r="D43" s="113">
        <v>1</v>
      </c>
      <c r="E43" s="97">
        <v>195</v>
      </c>
      <c r="F43" s="79">
        <f t="shared" si="24"/>
        <v>0.51020408163265318</v>
      </c>
      <c r="G43" s="79">
        <f t="shared" si="3"/>
        <v>99.489795918367378</v>
      </c>
      <c r="H43" s="196"/>
      <c r="I43" s="198"/>
      <c r="L43" s="205"/>
      <c r="M43" s="97">
        <f t="shared" si="26"/>
        <v>4</v>
      </c>
      <c r="N43" s="115">
        <v>6.2361598941000846E-4</v>
      </c>
      <c r="O43" s="97">
        <v>198</v>
      </c>
      <c r="P43" s="79">
        <v>0.51020408163265318</v>
      </c>
      <c r="Q43" s="114">
        <f t="shared" si="4"/>
        <v>6.29979417873376E-2</v>
      </c>
      <c r="R43" s="202"/>
      <c r="S43" s="204"/>
      <c r="W43" s="79">
        <v>0.51020408163265318</v>
      </c>
      <c r="X43" s="79">
        <v>0.59171597633136086</v>
      </c>
      <c r="Y43" s="79">
        <v>0.39062499999999994</v>
      </c>
      <c r="Z43" s="79">
        <v>0.51020408163265318</v>
      </c>
      <c r="AA43" s="79">
        <v>0.59171597633136086</v>
      </c>
      <c r="AB43" s="79">
        <v>0.82644628099173545</v>
      </c>
      <c r="AC43" s="79">
        <v>1</v>
      </c>
      <c r="AD43" s="79">
        <v>0.59171597633136086</v>
      </c>
      <c r="AE43" s="79">
        <v>0.39062499999999994</v>
      </c>
      <c r="AF43" s="79">
        <v>1</v>
      </c>
      <c r="AG43" s="79">
        <v>1</v>
      </c>
      <c r="AH43" s="79">
        <v>0.69444444444444442</v>
      </c>
    </row>
    <row r="44" spans="2:40" x14ac:dyDescent="0.3">
      <c r="B44" s="205"/>
      <c r="C44" s="97">
        <f t="shared" si="25"/>
        <v>5</v>
      </c>
      <c r="D44" s="113">
        <v>1</v>
      </c>
      <c r="E44" s="97">
        <v>197</v>
      </c>
      <c r="F44" s="79">
        <f t="shared" si="24"/>
        <v>0.59171597633136086</v>
      </c>
      <c r="G44" s="79">
        <f t="shared" si="3"/>
        <v>116.56804733727809</v>
      </c>
      <c r="H44" s="196"/>
      <c r="I44" s="198"/>
      <c r="L44" s="205"/>
      <c r="M44" s="97">
        <f t="shared" si="26"/>
        <v>5</v>
      </c>
      <c r="N44" s="115">
        <v>5.5648655851319676E-4</v>
      </c>
      <c r="O44" s="97">
        <v>199</v>
      </c>
      <c r="P44" s="79">
        <v>0.59171597633136086</v>
      </c>
      <c r="Q44" s="114">
        <f t="shared" si="4"/>
        <v>6.5527115469897118E-2</v>
      </c>
      <c r="R44" s="202"/>
      <c r="S44" s="204"/>
      <c r="W44" s="104">
        <v>184</v>
      </c>
      <c r="X44" s="104">
        <v>201</v>
      </c>
      <c r="Y44" s="104">
        <v>166</v>
      </c>
      <c r="Z44" s="104">
        <v>198</v>
      </c>
      <c r="AA44" s="104">
        <v>199</v>
      </c>
      <c r="AB44" s="104">
        <v>160</v>
      </c>
      <c r="AC44" s="104">
        <v>141</v>
      </c>
      <c r="AD44" s="104">
        <v>120</v>
      </c>
      <c r="AE44" s="104">
        <v>132</v>
      </c>
      <c r="AF44" s="104">
        <v>200</v>
      </c>
      <c r="AG44" s="104">
        <v>177</v>
      </c>
      <c r="AH44" s="104">
        <v>171</v>
      </c>
    </row>
    <row r="45" spans="2:40" x14ac:dyDescent="0.3">
      <c r="B45" s="205"/>
      <c r="C45" s="97">
        <f t="shared" si="25"/>
        <v>6</v>
      </c>
      <c r="D45" s="113">
        <v>1</v>
      </c>
      <c r="E45" s="97">
        <v>161</v>
      </c>
      <c r="F45" s="79">
        <f t="shared" si="24"/>
        <v>0.82644628099173545</v>
      </c>
      <c r="G45" s="79">
        <f t="shared" si="3"/>
        <v>133.05785123966942</v>
      </c>
      <c r="H45" s="196"/>
      <c r="I45" s="198"/>
      <c r="L45" s="205"/>
      <c r="M45" s="97">
        <f t="shared" si="26"/>
        <v>6</v>
      </c>
      <c r="N45" s="115">
        <v>6.1449344543704622E-4</v>
      </c>
      <c r="O45" s="97">
        <v>160</v>
      </c>
      <c r="P45" s="79">
        <v>0.82644628099173545</v>
      </c>
      <c r="Q45" s="114">
        <f t="shared" si="4"/>
        <v>8.1255331628039162E-2</v>
      </c>
      <c r="R45" s="202"/>
      <c r="S45" s="204"/>
      <c r="W45" s="79">
        <v>0.30864197530864196</v>
      </c>
      <c r="X45" s="79">
        <v>0.82644628099173545</v>
      </c>
      <c r="Y45" s="79">
        <v>1</v>
      </c>
      <c r="Z45" s="79">
        <v>0.69444444444444442</v>
      </c>
      <c r="AA45" s="79">
        <v>0.39062499999999994</v>
      </c>
      <c r="AB45" s="79">
        <v>1</v>
      </c>
      <c r="AC45" s="79">
        <v>0.30864197530864196</v>
      </c>
      <c r="AD45" s="79">
        <v>0.82644628099173545</v>
      </c>
      <c r="AE45" s="79">
        <v>1</v>
      </c>
      <c r="AF45" s="79">
        <v>0.30864197530864196</v>
      </c>
      <c r="AG45" s="79">
        <v>0.39062499999999994</v>
      </c>
      <c r="AH45" s="79">
        <v>1</v>
      </c>
    </row>
    <row r="46" spans="2:40" x14ac:dyDescent="0.3">
      <c r="B46" s="205"/>
      <c r="C46" s="97">
        <f t="shared" si="25"/>
        <v>7</v>
      </c>
      <c r="D46" s="113">
        <v>1</v>
      </c>
      <c r="E46" s="97">
        <v>139</v>
      </c>
      <c r="F46" s="79">
        <f t="shared" si="24"/>
        <v>1</v>
      </c>
      <c r="G46" s="79">
        <f t="shared" si="3"/>
        <v>139</v>
      </c>
      <c r="H46" s="196"/>
      <c r="I46" s="198"/>
      <c r="L46" s="205"/>
      <c r="M46" s="97">
        <f t="shared" si="26"/>
        <v>7</v>
      </c>
      <c r="N46" s="115">
        <v>6.5155610619227347E-4</v>
      </c>
      <c r="O46" s="97">
        <v>141</v>
      </c>
      <c r="P46" s="79">
        <v>1</v>
      </c>
      <c r="Q46" s="114">
        <f t="shared" si="4"/>
        <v>9.1869410973110563E-2</v>
      </c>
      <c r="R46" s="202"/>
      <c r="S46" s="204"/>
      <c r="W46" s="79">
        <v>0.51020408163265318</v>
      </c>
      <c r="X46" s="79">
        <v>0.82644628099173545</v>
      </c>
      <c r="Y46" s="79">
        <v>0.44444444444444442</v>
      </c>
      <c r="Z46" s="79">
        <v>0.69444444444444442</v>
      </c>
      <c r="AA46" s="79">
        <v>1</v>
      </c>
      <c r="AB46" s="79">
        <v>0.30864197530864196</v>
      </c>
      <c r="AC46" s="79">
        <v>0.69444444444444442</v>
      </c>
      <c r="AD46" s="79">
        <v>1</v>
      </c>
      <c r="AE46" s="79">
        <v>0.30864197530864196</v>
      </c>
      <c r="AF46" s="79">
        <v>0.51020408163265318</v>
      </c>
      <c r="AG46" s="79">
        <v>1</v>
      </c>
      <c r="AH46" s="79">
        <v>0.30864197530864196</v>
      </c>
    </row>
    <row r="47" spans="2:40" x14ac:dyDescent="0.3">
      <c r="B47" s="205"/>
      <c r="C47" s="97">
        <f t="shared" si="25"/>
        <v>8</v>
      </c>
      <c r="D47" s="113">
        <v>1</v>
      </c>
      <c r="E47" s="97">
        <v>123</v>
      </c>
      <c r="F47" s="79">
        <f t="shared" si="24"/>
        <v>0.59171597633136086</v>
      </c>
      <c r="G47" s="79">
        <f t="shared" si="3"/>
        <v>72.781065088757387</v>
      </c>
      <c r="H47" s="196"/>
      <c r="I47" s="198"/>
      <c r="L47" s="205"/>
      <c r="M47" s="97">
        <f t="shared" si="26"/>
        <v>8</v>
      </c>
      <c r="N47" s="115">
        <v>5.5372360582903689E-4</v>
      </c>
      <c r="O47" s="97">
        <v>120</v>
      </c>
      <c r="P47" s="79">
        <v>0.59171597633136086</v>
      </c>
      <c r="Q47" s="114">
        <f t="shared" si="4"/>
        <v>3.9317652484902023E-2</v>
      </c>
      <c r="R47" s="202"/>
      <c r="S47" s="204"/>
      <c r="W47" s="79">
        <v>1</v>
      </c>
      <c r="X47" s="79">
        <v>1</v>
      </c>
      <c r="Y47" s="79">
        <v>0.69444444444444442</v>
      </c>
      <c r="Z47" s="79">
        <v>0.51020408163265318</v>
      </c>
      <c r="AA47" s="79">
        <v>0.59171597633136086</v>
      </c>
      <c r="AB47" s="79">
        <v>0.82644628099173545</v>
      </c>
      <c r="AC47" s="79">
        <v>0.51020408163265318</v>
      </c>
      <c r="AD47" s="79">
        <v>0.59171597633136086</v>
      </c>
      <c r="AE47" s="79">
        <v>0.82644628099173545</v>
      </c>
      <c r="AF47" s="79">
        <v>0.82644628099173545</v>
      </c>
      <c r="AG47" s="79">
        <v>1</v>
      </c>
      <c r="AH47" s="79">
        <v>0.39062499999999994</v>
      </c>
    </row>
    <row r="48" spans="2:40" x14ac:dyDescent="0.3">
      <c r="B48" s="205"/>
      <c r="C48" s="97">
        <f t="shared" si="25"/>
        <v>9</v>
      </c>
      <c r="D48" s="113">
        <v>1</v>
      </c>
      <c r="E48" s="97">
        <v>135</v>
      </c>
      <c r="F48" s="79">
        <f t="shared" si="24"/>
        <v>0.39062499999999994</v>
      </c>
      <c r="G48" s="79">
        <f t="shared" si="3"/>
        <v>52.734374999999993</v>
      </c>
      <c r="H48" s="196"/>
      <c r="I48" s="198"/>
      <c r="L48" s="205"/>
      <c r="M48" s="97">
        <f t="shared" si="26"/>
        <v>9</v>
      </c>
      <c r="N48" s="115">
        <v>5.679400156454917E-4</v>
      </c>
      <c r="O48" s="97">
        <v>132</v>
      </c>
      <c r="P48" s="79">
        <v>0.39062499999999994</v>
      </c>
      <c r="Q48" s="114">
        <f t="shared" si="4"/>
        <v>2.9284407056720661E-2</v>
      </c>
      <c r="R48" s="202"/>
      <c r="S48" s="204"/>
      <c r="W48" s="79">
        <v>0.30864197530864196</v>
      </c>
      <c r="X48" s="79">
        <v>0.39062499999999994</v>
      </c>
      <c r="Y48" s="79">
        <v>1</v>
      </c>
      <c r="Z48" s="79">
        <v>0.69444444444444442</v>
      </c>
      <c r="AA48" s="79">
        <v>0.39062499999999994</v>
      </c>
      <c r="AB48" s="79">
        <v>1</v>
      </c>
      <c r="AC48" s="79">
        <v>0.69444444444444442</v>
      </c>
      <c r="AD48" s="79">
        <v>0.39062499999999994</v>
      </c>
      <c r="AE48" s="79">
        <v>1</v>
      </c>
      <c r="AF48" s="79">
        <v>0.44444444444444442</v>
      </c>
      <c r="AG48" s="79">
        <v>0.69444444444444442</v>
      </c>
      <c r="AH48" s="79">
        <v>1</v>
      </c>
    </row>
    <row r="49" spans="2:34" x14ac:dyDescent="0.3">
      <c r="B49" s="205"/>
      <c r="C49" s="97">
        <f t="shared" si="25"/>
        <v>10</v>
      </c>
      <c r="D49" s="113">
        <v>1</v>
      </c>
      <c r="E49" s="97">
        <v>197</v>
      </c>
      <c r="F49" s="79">
        <f t="shared" si="24"/>
        <v>1</v>
      </c>
      <c r="G49" s="79">
        <f t="shared" si="3"/>
        <v>197</v>
      </c>
      <c r="H49" s="196"/>
      <c r="I49" s="198"/>
      <c r="L49" s="205"/>
      <c r="M49" s="97">
        <f t="shared" si="26"/>
        <v>10</v>
      </c>
      <c r="N49" s="115">
        <v>6.4710816423764993E-4</v>
      </c>
      <c r="O49" s="97">
        <v>200</v>
      </c>
      <c r="P49" s="79">
        <v>1</v>
      </c>
      <c r="Q49" s="114">
        <f t="shared" si="4"/>
        <v>0.12942163284753</v>
      </c>
      <c r="R49" s="202"/>
      <c r="S49" s="204"/>
      <c r="W49" s="79">
        <v>0.30864197530864196</v>
      </c>
      <c r="X49" s="79">
        <v>0.82644628099173545</v>
      </c>
      <c r="Y49" s="79">
        <v>1</v>
      </c>
      <c r="Z49" s="79">
        <v>0.30864197530864196</v>
      </c>
      <c r="AA49" s="79">
        <v>1</v>
      </c>
      <c r="AB49" s="79">
        <v>0.30864197530864196</v>
      </c>
      <c r="AC49" s="79">
        <v>0.69444444444444442</v>
      </c>
      <c r="AD49" s="79">
        <v>1</v>
      </c>
      <c r="AE49" s="79">
        <v>0.30864197530864196</v>
      </c>
      <c r="AF49" s="79">
        <v>0.51020408163265318</v>
      </c>
      <c r="AG49" s="79">
        <v>0.82644628099173545</v>
      </c>
      <c r="AH49" s="79">
        <v>0.44444444444444442</v>
      </c>
    </row>
    <row r="50" spans="2:34" x14ac:dyDescent="0.3">
      <c r="B50" s="205"/>
      <c r="C50" s="97">
        <f t="shared" si="25"/>
        <v>11</v>
      </c>
      <c r="D50" s="113">
        <v>1</v>
      </c>
      <c r="E50" s="97">
        <v>182</v>
      </c>
      <c r="F50" s="79">
        <f t="shared" si="24"/>
        <v>1</v>
      </c>
      <c r="G50" s="79">
        <f t="shared" si="3"/>
        <v>182</v>
      </c>
      <c r="H50" s="196"/>
      <c r="I50" s="198"/>
      <c r="L50" s="205"/>
      <c r="M50" s="97">
        <f t="shared" si="26"/>
        <v>11</v>
      </c>
      <c r="N50" s="115">
        <v>6.0576281997879431E-4</v>
      </c>
      <c r="O50" s="97">
        <v>177</v>
      </c>
      <c r="P50" s="79">
        <v>1</v>
      </c>
      <c r="Q50" s="114">
        <f t="shared" si="4"/>
        <v>0.1072200191362466</v>
      </c>
      <c r="R50" s="202"/>
      <c r="S50" s="204"/>
      <c r="W50" s="79">
        <v>0.51020408163265318</v>
      </c>
      <c r="X50" s="79">
        <v>0.82644628099173545</v>
      </c>
      <c r="Y50" s="79">
        <v>0.44444444444444442</v>
      </c>
      <c r="Z50" s="79">
        <v>0.51020408163265318</v>
      </c>
      <c r="AA50" s="79">
        <v>0.59171597633136086</v>
      </c>
      <c r="AB50" s="79">
        <v>0.82644628099173545</v>
      </c>
      <c r="AC50" s="79">
        <v>0.51020408163265318</v>
      </c>
      <c r="AD50" s="79">
        <v>0.59171597633136086</v>
      </c>
      <c r="AE50" s="79">
        <v>0.82644628099173545</v>
      </c>
      <c r="AF50" s="79">
        <v>1</v>
      </c>
      <c r="AG50" s="79">
        <v>1</v>
      </c>
      <c r="AH50" s="79">
        <v>0.69444444444444442</v>
      </c>
    </row>
    <row r="51" spans="2:34" x14ac:dyDescent="0.3">
      <c r="B51" s="205"/>
      <c r="C51" s="97">
        <f t="shared" si="25"/>
        <v>12</v>
      </c>
      <c r="D51" s="113">
        <v>1</v>
      </c>
      <c r="E51" s="97">
        <v>168</v>
      </c>
      <c r="F51" s="79">
        <f t="shared" si="24"/>
        <v>0.69444444444444442</v>
      </c>
      <c r="G51" s="79">
        <f t="shared" si="3"/>
        <v>116.66666666666666</v>
      </c>
      <c r="H51" s="196"/>
      <c r="I51" s="198"/>
      <c r="L51" s="205"/>
      <c r="M51" s="97">
        <f t="shared" si="26"/>
        <v>12</v>
      </c>
      <c r="N51" s="115">
        <v>5.1565244820789584E-4</v>
      </c>
      <c r="O51" s="97">
        <v>171</v>
      </c>
      <c r="P51" s="79">
        <v>0.69444444444444442</v>
      </c>
      <c r="Q51" s="114">
        <f t="shared" si="4"/>
        <v>6.1233728224687624E-2</v>
      </c>
      <c r="R51" s="202"/>
      <c r="S51" s="204"/>
      <c r="W51" s="79">
        <v>1</v>
      </c>
      <c r="X51" s="79">
        <v>1</v>
      </c>
      <c r="Y51" s="79">
        <v>0.69444444444444442</v>
      </c>
      <c r="Z51" s="79">
        <v>0.82644628099173545</v>
      </c>
      <c r="AA51" s="79">
        <v>0.39062499999999994</v>
      </c>
      <c r="AB51" s="79">
        <v>1</v>
      </c>
      <c r="AC51" s="79">
        <v>0.69444444444444442</v>
      </c>
      <c r="AD51" s="79">
        <v>0.39062499999999994</v>
      </c>
      <c r="AE51" s="79">
        <v>1</v>
      </c>
      <c r="AF51" s="79">
        <v>0.30864197530864196</v>
      </c>
      <c r="AG51" s="79">
        <v>0.39062499999999994</v>
      </c>
      <c r="AH51" s="79">
        <v>1</v>
      </c>
    </row>
    <row r="52" spans="2:34" x14ac:dyDescent="0.3">
      <c r="B52" s="118"/>
      <c r="C52" s="97"/>
      <c r="D52" s="113"/>
      <c r="E52" s="97"/>
      <c r="F52" s="79"/>
      <c r="G52" s="79"/>
      <c r="H52" s="196"/>
      <c r="I52" s="198"/>
      <c r="L52" s="118"/>
      <c r="M52" s="97"/>
      <c r="N52" s="115"/>
      <c r="O52" s="97"/>
      <c r="P52" s="79"/>
      <c r="Q52" s="114"/>
      <c r="R52" s="202"/>
      <c r="S52" s="204"/>
      <c r="W52" s="79">
        <v>0.30864197530864196</v>
      </c>
      <c r="X52" s="79">
        <v>0.82644628099173545</v>
      </c>
      <c r="Y52" s="79">
        <v>1</v>
      </c>
      <c r="Z52" s="79">
        <v>0.30864197530864196</v>
      </c>
      <c r="AA52" s="79">
        <v>0.30864197530864196</v>
      </c>
      <c r="AB52" s="79">
        <v>0.51020408163265318</v>
      </c>
      <c r="AC52" s="79">
        <v>1</v>
      </c>
      <c r="AD52" s="79">
        <v>0.69444444444444442</v>
      </c>
      <c r="AE52" s="79">
        <v>1</v>
      </c>
      <c r="AF52" s="79">
        <v>0.30864197530864196</v>
      </c>
      <c r="AG52" s="79">
        <v>0.69444444444444442</v>
      </c>
      <c r="AH52" s="79">
        <v>1</v>
      </c>
    </row>
    <row r="53" spans="2:34" x14ac:dyDescent="0.3">
      <c r="B53" s="118"/>
      <c r="C53" s="97"/>
      <c r="D53" s="113"/>
      <c r="E53" s="97"/>
      <c r="F53" s="79"/>
      <c r="G53" s="79"/>
      <c r="H53" s="196"/>
      <c r="I53" s="198"/>
      <c r="L53" s="118"/>
      <c r="M53" s="97"/>
      <c r="N53" s="115"/>
      <c r="O53" s="97"/>
      <c r="P53" s="79"/>
      <c r="Q53" s="114"/>
      <c r="R53" s="202"/>
      <c r="S53" s="204"/>
      <c r="W53" s="79">
        <v>0.51020408163265318</v>
      </c>
      <c r="X53" s="79">
        <v>0.82644628099173545</v>
      </c>
      <c r="Y53" s="79">
        <v>0.44444444444444442</v>
      </c>
      <c r="Z53" s="79">
        <v>0.51020408163265318</v>
      </c>
      <c r="AA53" s="79">
        <v>0.82644628099173545</v>
      </c>
      <c r="AB53" s="79">
        <v>0.82644628099173545</v>
      </c>
      <c r="AC53" s="79">
        <v>1</v>
      </c>
      <c r="AD53" s="79">
        <v>0.51020408163265318</v>
      </c>
      <c r="AE53" s="79">
        <v>0.59171597633136086</v>
      </c>
      <c r="AF53" s="79">
        <v>0.82644628099173545</v>
      </c>
      <c r="AG53" s="79">
        <v>0.51020408163265318</v>
      </c>
      <c r="AH53" s="79">
        <v>0.59171597633136086</v>
      </c>
    </row>
    <row r="54" spans="2:34" ht="15" thickBot="1" x14ac:dyDescent="0.35">
      <c r="B54" s="118"/>
      <c r="C54" s="97"/>
      <c r="D54" s="113"/>
      <c r="E54" s="97"/>
      <c r="F54" s="79"/>
      <c r="G54" s="79"/>
      <c r="H54" s="196"/>
      <c r="I54" s="198"/>
      <c r="L54" s="118"/>
      <c r="M54" s="97"/>
      <c r="N54" s="115"/>
      <c r="O54" s="97"/>
      <c r="P54" s="79"/>
      <c r="Q54" s="114"/>
      <c r="R54" s="202"/>
      <c r="S54" s="204"/>
      <c r="W54" s="79">
        <v>1</v>
      </c>
      <c r="X54" s="79">
        <v>1</v>
      </c>
      <c r="Y54" s="79">
        <v>0.69444444444444442</v>
      </c>
      <c r="Z54" s="79">
        <v>0.82644628099173545</v>
      </c>
      <c r="AA54" s="79">
        <v>1</v>
      </c>
      <c r="AB54" s="79">
        <v>0.44444444444444442</v>
      </c>
      <c r="AC54" s="79">
        <v>0.69444444444444442</v>
      </c>
      <c r="AD54" s="79">
        <v>1</v>
      </c>
      <c r="AE54" s="79">
        <v>0.69444444444444442</v>
      </c>
      <c r="AF54" s="79">
        <v>0.39062499999999994</v>
      </c>
      <c r="AG54" s="79">
        <v>1</v>
      </c>
      <c r="AH54" s="79">
        <v>0.39062499999999994</v>
      </c>
    </row>
    <row r="55" spans="2:34" x14ac:dyDescent="0.3">
      <c r="B55" s="205">
        <v>3</v>
      </c>
      <c r="C55" s="97">
        <v>1</v>
      </c>
      <c r="D55" s="113">
        <v>1</v>
      </c>
      <c r="E55" s="97">
        <v>187</v>
      </c>
      <c r="F55" s="79">
        <f>1/($W6)^2</f>
        <v>0.30864197530864196</v>
      </c>
      <c r="G55" s="79">
        <f t="shared" si="3"/>
        <v>57.716049382716044</v>
      </c>
      <c r="H55" s="195">
        <f t="shared" ref="H55" si="27">SUM(G55:G69)</f>
        <v>1336.9989972324254</v>
      </c>
      <c r="I55" s="197">
        <f t="shared" ref="I55" si="28">1/H55</f>
        <v>7.4794371728773923E-4</v>
      </c>
      <c r="L55" s="205">
        <v>3</v>
      </c>
      <c r="M55" s="97">
        <v>1</v>
      </c>
      <c r="N55" s="115">
        <v>6.2553242432597837E-4</v>
      </c>
      <c r="O55" s="97">
        <v>184</v>
      </c>
      <c r="P55" s="79">
        <v>0.30864197530864196</v>
      </c>
      <c r="Q55" s="114">
        <f t="shared" si="4"/>
        <v>3.5524063603697538E-2</v>
      </c>
      <c r="R55" s="201">
        <f t="shared" ref="R55" si="29">SUM(Q55:Q69)</f>
        <v>0.79069642914154936</v>
      </c>
      <c r="S55" s="203">
        <f t="shared" ref="S55" si="30">1/R55</f>
        <v>1.2647078741530289</v>
      </c>
    </row>
    <row r="56" spans="2:34" x14ac:dyDescent="0.3">
      <c r="B56" s="205"/>
      <c r="C56" s="97">
        <f>1+C55</f>
        <v>2</v>
      </c>
      <c r="D56" s="113">
        <v>1</v>
      </c>
      <c r="E56" s="97">
        <v>199</v>
      </c>
      <c r="F56" s="79">
        <f t="shared" ref="F56:F66" si="31">1/($W7)^2</f>
        <v>0.82644628099173545</v>
      </c>
      <c r="G56" s="79">
        <f t="shared" si="3"/>
        <v>164.46280991735534</v>
      </c>
      <c r="H56" s="196"/>
      <c r="I56" s="198"/>
      <c r="L56" s="205"/>
      <c r="M56" s="97">
        <f>1+M55</f>
        <v>2</v>
      </c>
      <c r="N56" s="115">
        <v>5.9901509990170653E-4</v>
      </c>
      <c r="O56" s="97">
        <v>201</v>
      </c>
      <c r="P56" s="79">
        <v>0.82644628099173545</v>
      </c>
      <c r="Q56" s="114">
        <f t="shared" si="4"/>
        <v>9.9505814115903299E-2</v>
      </c>
      <c r="R56" s="202"/>
      <c r="S56" s="204"/>
    </row>
    <row r="57" spans="2:34" x14ac:dyDescent="0.3">
      <c r="B57" s="205"/>
      <c r="C57" s="97">
        <f t="shared" ref="C57:C66" si="32">1+C56</f>
        <v>3</v>
      </c>
      <c r="D57" s="113">
        <v>1</v>
      </c>
      <c r="E57" s="97">
        <v>162</v>
      </c>
      <c r="F57" s="79">
        <f t="shared" si="31"/>
        <v>1</v>
      </c>
      <c r="G57" s="79">
        <f t="shared" si="3"/>
        <v>162</v>
      </c>
      <c r="H57" s="196"/>
      <c r="I57" s="198"/>
      <c r="L57" s="205"/>
      <c r="M57" s="97">
        <f t="shared" ref="M57:M66" si="33">1+M56</f>
        <v>3</v>
      </c>
      <c r="N57" s="115">
        <v>6.0301417741738918E-4</v>
      </c>
      <c r="O57" s="97">
        <v>166</v>
      </c>
      <c r="P57" s="79">
        <v>1</v>
      </c>
      <c r="Q57" s="114">
        <f t="shared" si="4"/>
        <v>0.10010035345128661</v>
      </c>
      <c r="R57" s="202"/>
      <c r="S57" s="204"/>
    </row>
    <row r="58" spans="2:34" x14ac:dyDescent="0.3">
      <c r="B58" s="205"/>
      <c r="C58" s="97">
        <f t="shared" si="32"/>
        <v>4</v>
      </c>
      <c r="D58" s="113">
        <v>1</v>
      </c>
      <c r="E58" s="97">
        <v>195</v>
      </c>
      <c r="F58" s="79">
        <f t="shared" si="31"/>
        <v>0.69444444444444442</v>
      </c>
      <c r="G58" s="79">
        <f t="shared" si="3"/>
        <v>135.41666666666666</v>
      </c>
      <c r="H58" s="196"/>
      <c r="I58" s="198"/>
      <c r="L58" s="205"/>
      <c r="M58" s="97">
        <f t="shared" si="33"/>
        <v>4</v>
      </c>
      <c r="N58" s="115">
        <v>6.2361598941000846E-4</v>
      </c>
      <c r="O58" s="97">
        <v>198</v>
      </c>
      <c r="P58" s="79">
        <v>0.69444444444444442</v>
      </c>
      <c r="Q58" s="114">
        <f t="shared" si="4"/>
        <v>8.5747198543876163E-2</v>
      </c>
      <c r="R58" s="202"/>
      <c r="S58" s="204"/>
    </row>
    <row r="59" spans="2:34" x14ac:dyDescent="0.3">
      <c r="B59" s="205"/>
      <c r="C59" s="97">
        <f t="shared" si="32"/>
        <v>5</v>
      </c>
      <c r="D59" s="113">
        <v>1</v>
      </c>
      <c r="E59" s="97">
        <v>197</v>
      </c>
      <c r="F59" s="79">
        <f t="shared" si="31"/>
        <v>0.39062499999999994</v>
      </c>
      <c r="G59" s="79">
        <f t="shared" si="3"/>
        <v>76.953124999999986</v>
      </c>
      <c r="H59" s="196"/>
      <c r="I59" s="198"/>
      <c r="L59" s="205"/>
      <c r="M59" s="97">
        <f t="shared" si="33"/>
        <v>5</v>
      </c>
      <c r="N59" s="115">
        <v>5.5648655851319676E-4</v>
      </c>
      <c r="O59" s="97">
        <v>199</v>
      </c>
      <c r="P59" s="79">
        <v>0.39062499999999994</v>
      </c>
      <c r="Q59" s="114">
        <f t="shared" si="4"/>
        <v>4.3258134821924275E-2</v>
      </c>
      <c r="R59" s="202"/>
      <c r="S59" s="204"/>
    </row>
    <row r="60" spans="2:34" x14ac:dyDescent="0.3">
      <c r="B60" s="205"/>
      <c r="C60" s="97">
        <f t="shared" si="32"/>
        <v>6</v>
      </c>
      <c r="D60" s="113">
        <v>1</v>
      </c>
      <c r="E60" s="97">
        <v>161</v>
      </c>
      <c r="F60" s="79">
        <f t="shared" si="31"/>
        <v>1</v>
      </c>
      <c r="G60" s="79">
        <f t="shared" si="3"/>
        <v>161</v>
      </c>
      <c r="H60" s="196"/>
      <c r="I60" s="198"/>
      <c r="L60" s="205"/>
      <c r="M60" s="97">
        <f t="shared" si="33"/>
        <v>6</v>
      </c>
      <c r="N60" s="115">
        <v>6.1449344543704622E-4</v>
      </c>
      <c r="O60" s="97">
        <v>160</v>
      </c>
      <c r="P60" s="79">
        <v>1</v>
      </c>
      <c r="Q60" s="114">
        <f t="shared" si="4"/>
        <v>9.8318951269927402E-2</v>
      </c>
      <c r="R60" s="202"/>
      <c r="S60" s="204"/>
    </row>
    <row r="61" spans="2:34" x14ac:dyDescent="0.3">
      <c r="B61" s="205"/>
      <c r="C61" s="97">
        <f t="shared" si="32"/>
        <v>7</v>
      </c>
      <c r="D61" s="113">
        <v>1</v>
      </c>
      <c r="E61" s="97">
        <v>139</v>
      </c>
      <c r="F61" s="79">
        <f t="shared" si="31"/>
        <v>0.30864197530864196</v>
      </c>
      <c r="G61" s="79">
        <f t="shared" si="3"/>
        <v>42.901234567901234</v>
      </c>
      <c r="H61" s="196"/>
      <c r="I61" s="198"/>
      <c r="L61" s="205"/>
      <c r="M61" s="97">
        <f t="shared" si="33"/>
        <v>7</v>
      </c>
      <c r="N61" s="115">
        <v>6.5155610619227347E-4</v>
      </c>
      <c r="O61" s="97">
        <v>141</v>
      </c>
      <c r="P61" s="79">
        <v>0.30864197530864196</v>
      </c>
      <c r="Q61" s="114">
        <f t="shared" si="4"/>
        <v>2.8354756473182269E-2</v>
      </c>
      <c r="R61" s="202"/>
      <c r="S61" s="204"/>
    </row>
    <row r="62" spans="2:34" x14ac:dyDescent="0.3">
      <c r="B62" s="205"/>
      <c r="C62" s="97">
        <f t="shared" si="32"/>
        <v>8</v>
      </c>
      <c r="D62" s="113">
        <v>1</v>
      </c>
      <c r="E62" s="97">
        <v>123</v>
      </c>
      <c r="F62" s="79">
        <f t="shared" si="31"/>
        <v>0.82644628099173545</v>
      </c>
      <c r="G62" s="79">
        <f t="shared" si="3"/>
        <v>101.65289256198346</v>
      </c>
      <c r="H62" s="196"/>
      <c r="I62" s="198"/>
      <c r="L62" s="205"/>
      <c r="M62" s="97">
        <f t="shared" si="33"/>
        <v>8</v>
      </c>
      <c r="N62" s="115">
        <v>5.5372360582903689E-4</v>
      </c>
      <c r="O62" s="97">
        <v>120</v>
      </c>
      <c r="P62" s="79">
        <v>0.82644628099173545</v>
      </c>
      <c r="Q62" s="114">
        <f t="shared" si="4"/>
        <v>5.4914737768168943E-2</v>
      </c>
      <c r="R62" s="202"/>
      <c r="S62" s="204"/>
    </row>
    <row r="63" spans="2:34" x14ac:dyDescent="0.3">
      <c r="B63" s="205"/>
      <c r="C63" s="97">
        <f t="shared" si="32"/>
        <v>9</v>
      </c>
      <c r="D63" s="113">
        <v>1</v>
      </c>
      <c r="E63" s="97">
        <v>135</v>
      </c>
      <c r="F63" s="79">
        <f t="shared" si="31"/>
        <v>1</v>
      </c>
      <c r="G63" s="79">
        <f t="shared" si="3"/>
        <v>135</v>
      </c>
      <c r="H63" s="196"/>
      <c r="I63" s="198"/>
      <c r="L63" s="205"/>
      <c r="M63" s="97">
        <f t="shared" si="33"/>
        <v>9</v>
      </c>
      <c r="N63" s="115">
        <v>5.679400156454917E-4</v>
      </c>
      <c r="O63" s="97">
        <v>132</v>
      </c>
      <c r="P63" s="79">
        <v>1</v>
      </c>
      <c r="Q63" s="114">
        <f t="shared" si="4"/>
        <v>7.4968082065204902E-2</v>
      </c>
      <c r="R63" s="202"/>
      <c r="S63" s="204"/>
    </row>
    <row r="64" spans="2:34" x14ac:dyDescent="0.3">
      <c r="B64" s="205"/>
      <c r="C64" s="97">
        <f t="shared" si="32"/>
        <v>10</v>
      </c>
      <c r="D64" s="113">
        <v>1</v>
      </c>
      <c r="E64" s="97">
        <v>197</v>
      </c>
      <c r="F64" s="79">
        <f t="shared" si="31"/>
        <v>0.30864197530864196</v>
      </c>
      <c r="G64" s="79">
        <f t="shared" si="3"/>
        <v>60.802469135802468</v>
      </c>
      <c r="H64" s="196"/>
      <c r="I64" s="198"/>
      <c r="L64" s="205"/>
      <c r="M64" s="97">
        <f t="shared" si="33"/>
        <v>10</v>
      </c>
      <c r="N64" s="115">
        <v>6.4710816423764993E-4</v>
      </c>
      <c r="O64" s="97">
        <v>200</v>
      </c>
      <c r="P64" s="79">
        <v>0.30864197530864196</v>
      </c>
      <c r="Q64" s="114">
        <f t="shared" si="4"/>
        <v>3.9944948409731479E-2</v>
      </c>
      <c r="R64" s="202"/>
      <c r="S64" s="204"/>
    </row>
    <row r="65" spans="2:19" x14ac:dyDescent="0.3">
      <c r="B65" s="205"/>
      <c r="C65" s="97">
        <f t="shared" si="32"/>
        <v>11</v>
      </c>
      <c r="D65" s="113">
        <v>1</v>
      </c>
      <c r="E65" s="97">
        <v>182</v>
      </c>
      <c r="F65" s="79">
        <f t="shared" si="31"/>
        <v>0.39062499999999994</v>
      </c>
      <c r="G65" s="79">
        <f t="shared" si="3"/>
        <v>71.093749999999986</v>
      </c>
      <c r="H65" s="196"/>
      <c r="I65" s="198"/>
      <c r="L65" s="205"/>
      <c r="M65" s="97">
        <f t="shared" si="33"/>
        <v>11</v>
      </c>
      <c r="N65" s="115">
        <v>6.0576281997879431E-4</v>
      </c>
      <c r="O65" s="97">
        <v>177</v>
      </c>
      <c r="P65" s="79">
        <v>0.39062499999999994</v>
      </c>
      <c r="Q65" s="114">
        <f t="shared" si="4"/>
        <v>4.1882819975096318E-2</v>
      </c>
      <c r="R65" s="202"/>
      <c r="S65" s="204"/>
    </row>
    <row r="66" spans="2:19" x14ac:dyDescent="0.3">
      <c r="B66" s="205"/>
      <c r="C66" s="97">
        <f t="shared" si="32"/>
        <v>12</v>
      </c>
      <c r="D66" s="113">
        <v>1</v>
      </c>
      <c r="E66" s="97">
        <v>168</v>
      </c>
      <c r="F66" s="79">
        <f t="shared" si="31"/>
        <v>1</v>
      </c>
      <c r="G66" s="79">
        <f t="shared" si="3"/>
        <v>168</v>
      </c>
      <c r="H66" s="196"/>
      <c r="I66" s="198"/>
      <c r="L66" s="205"/>
      <c r="M66" s="97">
        <f t="shared" si="33"/>
        <v>12</v>
      </c>
      <c r="N66" s="115">
        <v>5.1565244820789584E-4</v>
      </c>
      <c r="O66" s="97">
        <v>171</v>
      </c>
      <c r="P66" s="79">
        <v>1</v>
      </c>
      <c r="Q66" s="114">
        <f t="shared" si="4"/>
        <v>8.8176568643550182E-2</v>
      </c>
      <c r="R66" s="202"/>
      <c r="S66" s="204"/>
    </row>
    <row r="67" spans="2:19" x14ac:dyDescent="0.3">
      <c r="B67" s="118"/>
      <c r="C67" s="97"/>
      <c r="D67" s="113"/>
      <c r="E67" s="97"/>
      <c r="F67" s="79"/>
      <c r="G67" s="79"/>
      <c r="H67" s="196"/>
      <c r="I67" s="198"/>
      <c r="L67" s="118"/>
      <c r="M67" s="97"/>
      <c r="N67" s="115"/>
      <c r="O67" s="97"/>
      <c r="P67" s="79"/>
      <c r="Q67" s="114"/>
      <c r="R67" s="202"/>
      <c r="S67" s="204"/>
    </row>
    <row r="68" spans="2:19" x14ac:dyDescent="0.3">
      <c r="B68" s="118"/>
      <c r="C68" s="97"/>
      <c r="D68" s="113"/>
      <c r="E68" s="97"/>
      <c r="F68" s="79"/>
      <c r="G68" s="79"/>
      <c r="H68" s="196"/>
      <c r="I68" s="198"/>
      <c r="L68" s="118"/>
      <c r="M68" s="97"/>
      <c r="N68" s="115"/>
      <c r="O68" s="97"/>
      <c r="P68" s="79"/>
      <c r="Q68" s="114"/>
      <c r="R68" s="202"/>
      <c r="S68" s="204"/>
    </row>
    <row r="69" spans="2:19" ht="15" thickBot="1" x14ac:dyDescent="0.35">
      <c r="B69" s="118"/>
      <c r="C69" s="97"/>
      <c r="D69" s="113"/>
      <c r="E69" s="97"/>
      <c r="F69" s="79"/>
      <c r="G69" s="79"/>
      <c r="H69" s="196"/>
      <c r="I69" s="198"/>
      <c r="L69" s="118"/>
      <c r="M69" s="97"/>
      <c r="N69" s="115"/>
      <c r="O69" s="97"/>
      <c r="P69" s="79"/>
      <c r="Q69" s="114"/>
      <c r="R69" s="202"/>
      <c r="S69" s="204"/>
    </row>
    <row r="70" spans="2:19" x14ac:dyDescent="0.3">
      <c r="B70" s="205">
        <v>4</v>
      </c>
      <c r="C70" s="97">
        <v>1</v>
      </c>
      <c r="D70" s="113">
        <v>1</v>
      </c>
      <c r="E70" s="97">
        <v>187</v>
      </c>
      <c r="F70" s="79">
        <f>1/($X6)^2</f>
        <v>0.51020408163265318</v>
      </c>
      <c r="G70" s="79">
        <f t="shared" si="3"/>
        <v>95.408163265306143</v>
      </c>
      <c r="H70" s="195">
        <f t="shared" ref="H70" si="34">SUM(G70:G84)</f>
        <v>1309.5354982519484</v>
      </c>
      <c r="I70" s="197">
        <f t="shared" ref="I70" si="35">1/H70</f>
        <v>7.636295475264808E-4</v>
      </c>
      <c r="L70" s="205">
        <v>4</v>
      </c>
      <c r="M70" s="97">
        <v>1</v>
      </c>
      <c r="N70" s="115">
        <v>6.2553242432597837E-4</v>
      </c>
      <c r="O70" s="97">
        <v>184</v>
      </c>
      <c r="P70" s="79">
        <v>0.51020408163265318</v>
      </c>
      <c r="Q70" s="114">
        <f t="shared" si="4"/>
        <v>5.8723452079581656E-2</v>
      </c>
      <c r="R70" s="201">
        <f t="shared" ref="R70" si="36">SUM(Q70:Q84)</f>
        <v>0.78340147767861357</v>
      </c>
      <c r="S70" s="203">
        <f t="shared" ref="S70" si="37">1/R70</f>
        <v>1.2764846997266515</v>
      </c>
    </row>
    <row r="71" spans="2:19" x14ac:dyDescent="0.3">
      <c r="B71" s="205"/>
      <c r="C71" s="97">
        <f>1+C70</f>
        <v>2</v>
      </c>
      <c r="D71" s="113">
        <v>1</v>
      </c>
      <c r="E71" s="97">
        <v>199</v>
      </c>
      <c r="F71" s="79">
        <f t="shared" ref="F71:F81" si="38">1/($X7)^2</f>
        <v>0.82644628099173545</v>
      </c>
      <c r="G71" s="79">
        <f t="shared" si="3"/>
        <v>164.46280991735534</v>
      </c>
      <c r="H71" s="196"/>
      <c r="I71" s="198"/>
      <c r="L71" s="205"/>
      <c r="M71" s="97">
        <f>1+M70</f>
        <v>2</v>
      </c>
      <c r="N71" s="115">
        <v>5.9901509990170653E-4</v>
      </c>
      <c r="O71" s="97">
        <v>201</v>
      </c>
      <c r="P71" s="79">
        <v>0.82644628099173545</v>
      </c>
      <c r="Q71" s="114">
        <f t="shared" si="4"/>
        <v>9.9505814115903299E-2</v>
      </c>
      <c r="R71" s="202"/>
      <c r="S71" s="204"/>
    </row>
    <row r="72" spans="2:19" x14ac:dyDescent="0.3">
      <c r="B72" s="205"/>
      <c r="C72" s="97">
        <f t="shared" ref="C72:C81" si="39">1+C71</f>
        <v>3</v>
      </c>
      <c r="D72" s="113">
        <v>1</v>
      </c>
      <c r="E72" s="97">
        <v>162</v>
      </c>
      <c r="F72" s="79">
        <f t="shared" si="38"/>
        <v>0.44444444444444442</v>
      </c>
      <c r="G72" s="79">
        <f t="shared" si="3"/>
        <v>72</v>
      </c>
      <c r="H72" s="196"/>
      <c r="I72" s="198"/>
      <c r="L72" s="205"/>
      <c r="M72" s="97">
        <f t="shared" ref="M72:M81" si="40">1+M71</f>
        <v>3</v>
      </c>
      <c r="N72" s="115">
        <v>6.0301417741738918E-4</v>
      </c>
      <c r="O72" s="97">
        <v>166</v>
      </c>
      <c r="P72" s="79">
        <v>0.44444444444444442</v>
      </c>
      <c r="Q72" s="114">
        <f t="shared" si="4"/>
        <v>4.4489045978349601E-2</v>
      </c>
      <c r="R72" s="202"/>
      <c r="S72" s="204"/>
    </row>
    <row r="73" spans="2:19" x14ac:dyDescent="0.3">
      <c r="B73" s="205"/>
      <c r="C73" s="97">
        <f t="shared" si="39"/>
        <v>4</v>
      </c>
      <c r="D73" s="113">
        <v>1</v>
      </c>
      <c r="E73" s="97">
        <v>195</v>
      </c>
      <c r="F73" s="79">
        <f t="shared" si="38"/>
        <v>0.69444444444444442</v>
      </c>
      <c r="G73" s="79">
        <f t="shared" si="3"/>
        <v>135.41666666666666</v>
      </c>
      <c r="H73" s="196"/>
      <c r="I73" s="198"/>
      <c r="L73" s="205"/>
      <c r="M73" s="97">
        <f t="shared" si="40"/>
        <v>4</v>
      </c>
      <c r="N73" s="115">
        <v>6.2361598941000846E-4</v>
      </c>
      <c r="O73" s="97">
        <v>198</v>
      </c>
      <c r="P73" s="79">
        <v>0.69444444444444442</v>
      </c>
      <c r="Q73" s="114">
        <f t="shared" si="4"/>
        <v>8.5747198543876163E-2</v>
      </c>
      <c r="R73" s="202"/>
      <c r="S73" s="204"/>
    </row>
    <row r="74" spans="2:19" x14ac:dyDescent="0.3">
      <c r="B74" s="205"/>
      <c r="C74" s="97">
        <f t="shared" si="39"/>
        <v>5</v>
      </c>
      <c r="D74" s="113">
        <v>1</v>
      </c>
      <c r="E74" s="97">
        <v>197</v>
      </c>
      <c r="F74" s="79">
        <f t="shared" si="38"/>
        <v>1</v>
      </c>
      <c r="G74" s="79">
        <f t="shared" si="3"/>
        <v>197</v>
      </c>
      <c r="H74" s="196"/>
      <c r="I74" s="198"/>
      <c r="L74" s="205"/>
      <c r="M74" s="97">
        <f t="shared" si="40"/>
        <v>5</v>
      </c>
      <c r="N74" s="115">
        <v>5.5648655851319676E-4</v>
      </c>
      <c r="O74" s="97">
        <v>199</v>
      </c>
      <c r="P74" s="79">
        <v>1</v>
      </c>
      <c r="Q74" s="114">
        <f t="shared" si="4"/>
        <v>0.11074082514412616</v>
      </c>
      <c r="R74" s="202"/>
      <c r="S74" s="204"/>
    </row>
    <row r="75" spans="2:19" x14ac:dyDescent="0.3">
      <c r="B75" s="205"/>
      <c r="C75" s="97">
        <f t="shared" si="39"/>
        <v>6</v>
      </c>
      <c r="D75" s="113">
        <v>1</v>
      </c>
      <c r="E75" s="97">
        <v>161</v>
      </c>
      <c r="F75" s="79">
        <f t="shared" si="38"/>
        <v>0.30864197530864196</v>
      </c>
      <c r="G75" s="79">
        <f t="shared" si="3"/>
        <v>49.691358024691354</v>
      </c>
      <c r="H75" s="196"/>
      <c r="I75" s="198"/>
      <c r="L75" s="205"/>
      <c r="M75" s="97">
        <f t="shared" si="40"/>
        <v>6</v>
      </c>
      <c r="N75" s="115">
        <v>6.1449344543704622E-4</v>
      </c>
      <c r="O75" s="97">
        <v>160</v>
      </c>
      <c r="P75" s="79">
        <v>0.30864197530864196</v>
      </c>
      <c r="Q75" s="114">
        <f t="shared" si="4"/>
        <v>3.0345355330224505E-2</v>
      </c>
      <c r="R75" s="202"/>
      <c r="S75" s="204"/>
    </row>
    <row r="76" spans="2:19" x14ac:dyDescent="0.3">
      <c r="B76" s="205"/>
      <c r="C76" s="97">
        <f t="shared" si="39"/>
        <v>7</v>
      </c>
      <c r="D76" s="113">
        <v>1</v>
      </c>
      <c r="E76" s="97">
        <v>139</v>
      </c>
      <c r="F76" s="79">
        <f t="shared" si="38"/>
        <v>0.69444444444444442</v>
      </c>
      <c r="G76" s="79">
        <f t="shared" si="3"/>
        <v>96.527777777777771</v>
      </c>
      <c r="H76" s="196"/>
      <c r="I76" s="198"/>
      <c r="L76" s="205"/>
      <c r="M76" s="97">
        <f t="shared" si="40"/>
        <v>7</v>
      </c>
      <c r="N76" s="115">
        <v>6.5155610619227347E-4</v>
      </c>
      <c r="O76" s="97">
        <v>141</v>
      </c>
      <c r="P76" s="79">
        <v>0.69444444444444442</v>
      </c>
      <c r="Q76" s="114">
        <f t="shared" si="4"/>
        <v>6.3798202064660109E-2</v>
      </c>
      <c r="R76" s="202"/>
      <c r="S76" s="204"/>
    </row>
    <row r="77" spans="2:19" x14ac:dyDescent="0.3">
      <c r="B77" s="205"/>
      <c r="C77" s="97">
        <f t="shared" si="39"/>
        <v>8</v>
      </c>
      <c r="D77" s="113">
        <v>1</v>
      </c>
      <c r="E77" s="97">
        <v>123</v>
      </c>
      <c r="F77" s="79">
        <f t="shared" si="38"/>
        <v>1</v>
      </c>
      <c r="G77" s="79">
        <f t="shared" si="3"/>
        <v>123</v>
      </c>
      <c r="H77" s="196"/>
      <c r="I77" s="198"/>
      <c r="L77" s="205"/>
      <c r="M77" s="97">
        <f t="shared" si="40"/>
        <v>8</v>
      </c>
      <c r="N77" s="115">
        <v>5.5372360582903689E-4</v>
      </c>
      <c r="O77" s="97">
        <v>120</v>
      </c>
      <c r="P77" s="79">
        <v>1</v>
      </c>
      <c r="Q77" s="114">
        <f t="shared" si="4"/>
        <v>6.6446832699484426E-2</v>
      </c>
      <c r="R77" s="202"/>
      <c r="S77" s="204"/>
    </row>
    <row r="78" spans="2:19" x14ac:dyDescent="0.3">
      <c r="B78" s="205"/>
      <c r="C78" s="97">
        <f t="shared" si="39"/>
        <v>9</v>
      </c>
      <c r="D78" s="113">
        <v>1</v>
      </c>
      <c r="E78" s="97">
        <v>135</v>
      </c>
      <c r="F78" s="79">
        <f t="shared" si="38"/>
        <v>0.30864197530864196</v>
      </c>
      <c r="G78" s="79">
        <f t="shared" si="3"/>
        <v>41.666666666666664</v>
      </c>
      <c r="H78" s="196"/>
      <c r="I78" s="198"/>
      <c r="L78" s="205"/>
      <c r="M78" s="97">
        <f t="shared" si="40"/>
        <v>9</v>
      </c>
      <c r="N78" s="115">
        <v>5.679400156454917E-4</v>
      </c>
      <c r="O78" s="97">
        <v>132</v>
      </c>
      <c r="P78" s="79">
        <v>0.30864197530864196</v>
      </c>
      <c r="Q78" s="114">
        <f t="shared" si="4"/>
        <v>2.3138296933705216E-2</v>
      </c>
      <c r="R78" s="202"/>
      <c r="S78" s="204"/>
    </row>
    <row r="79" spans="2:19" x14ac:dyDescent="0.3">
      <c r="B79" s="205"/>
      <c r="C79" s="97">
        <f t="shared" si="39"/>
        <v>10</v>
      </c>
      <c r="D79" s="113">
        <v>1</v>
      </c>
      <c r="E79" s="97">
        <v>197</v>
      </c>
      <c r="F79" s="79">
        <f t="shared" si="38"/>
        <v>0.51020408163265318</v>
      </c>
      <c r="G79" s="79">
        <f t="shared" si="3"/>
        <v>100.51020408163268</v>
      </c>
      <c r="H79" s="196"/>
      <c r="I79" s="198"/>
      <c r="L79" s="205"/>
      <c r="M79" s="97">
        <f t="shared" si="40"/>
        <v>10</v>
      </c>
      <c r="N79" s="115">
        <v>6.4710816423764993E-4</v>
      </c>
      <c r="O79" s="97">
        <v>200</v>
      </c>
      <c r="P79" s="79">
        <v>0.51020408163265318</v>
      </c>
      <c r="Q79" s="114">
        <f t="shared" si="4"/>
        <v>6.603144533037246E-2</v>
      </c>
      <c r="R79" s="202"/>
      <c r="S79" s="204"/>
    </row>
    <row r="80" spans="2:19" x14ac:dyDescent="0.3">
      <c r="B80" s="205"/>
      <c r="C80" s="97">
        <f t="shared" si="39"/>
        <v>11</v>
      </c>
      <c r="D80" s="113">
        <v>1</v>
      </c>
      <c r="E80" s="97">
        <v>182</v>
      </c>
      <c r="F80" s="79">
        <f t="shared" si="38"/>
        <v>1</v>
      </c>
      <c r="G80" s="79">
        <f t="shared" si="3"/>
        <v>182</v>
      </c>
      <c r="H80" s="196"/>
      <c r="I80" s="198"/>
      <c r="L80" s="205"/>
      <c r="M80" s="97">
        <f t="shared" si="40"/>
        <v>11</v>
      </c>
      <c r="N80" s="115">
        <v>6.0576281997879431E-4</v>
      </c>
      <c r="O80" s="97">
        <v>177</v>
      </c>
      <c r="P80" s="79">
        <v>1</v>
      </c>
      <c r="Q80" s="114">
        <f t="shared" si="4"/>
        <v>0.1072200191362466</v>
      </c>
      <c r="R80" s="202"/>
      <c r="S80" s="204"/>
    </row>
    <row r="81" spans="2:19" x14ac:dyDescent="0.3">
      <c r="B81" s="205"/>
      <c r="C81" s="97">
        <f t="shared" si="39"/>
        <v>12</v>
      </c>
      <c r="D81" s="113">
        <v>1</v>
      </c>
      <c r="E81" s="97">
        <v>168</v>
      </c>
      <c r="F81" s="79">
        <f t="shared" si="38"/>
        <v>0.30864197530864196</v>
      </c>
      <c r="G81" s="79">
        <f t="shared" si="3"/>
        <v>51.851851851851848</v>
      </c>
      <c r="H81" s="196"/>
      <c r="I81" s="198"/>
      <c r="L81" s="205"/>
      <c r="M81" s="97">
        <f t="shared" si="40"/>
        <v>12</v>
      </c>
      <c r="N81" s="115">
        <v>5.1565244820789584E-4</v>
      </c>
      <c r="O81" s="97">
        <v>171</v>
      </c>
      <c r="P81" s="79">
        <v>0.30864197530864196</v>
      </c>
      <c r="Q81" s="114">
        <f t="shared" si="4"/>
        <v>2.7214990322083389E-2</v>
      </c>
      <c r="R81" s="202"/>
      <c r="S81" s="204"/>
    </row>
    <row r="82" spans="2:19" x14ac:dyDescent="0.3">
      <c r="B82" s="118"/>
      <c r="C82" s="97"/>
      <c r="D82" s="113"/>
      <c r="E82" s="97"/>
      <c r="F82" s="79"/>
      <c r="G82" s="79"/>
      <c r="H82" s="196"/>
      <c r="I82" s="198"/>
      <c r="L82" s="118"/>
      <c r="M82" s="97"/>
      <c r="N82" s="115"/>
      <c r="O82" s="97"/>
      <c r="P82" s="79"/>
      <c r="Q82" s="114"/>
      <c r="R82" s="202"/>
      <c r="S82" s="204"/>
    </row>
    <row r="83" spans="2:19" x14ac:dyDescent="0.3">
      <c r="B83" s="118"/>
      <c r="C83" s="97"/>
      <c r="D83" s="113"/>
      <c r="E83" s="97"/>
      <c r="F83" s="79"/>
      <c r="G83" s="79"/>
      <c r="H83" s="196"/>
      <c r="I83" s="198"/>
      <c r="L83" s="118"/>
      <c r="M83" s="97"/>
      <c r="N83" s="115"/>
      <c r="O83" s="97"/>
      <c r="P83" s="79"/>
      <c r="Q83" s="114"/>
      <c r="R83" s="202"/>
      <c r="S83" s="204"/>
    </row>
    <row r="84" spans="2:19" ht="15" thickBot="1" x14ac:dyDescent="0.35">
      <c r="B84" s="118"/>
      <c r="C84" s="97"/>
      <c r="D84" s="113"/>
      <c r="E84" s="97"/>
      <c r="F84" s="79"/>
      <c r="G84" s="79"/>
      <c r="H84" s="196"/>
      <c r="I84" s="199"/>
      <c r="L84" s="118"/>
      <c r="M84" s="97"/>
      <c r="N84" s="115"/>
      <c r="O84" s="97"/>
      <c r="P84" s="79"/>
      <c r="Q84" s="114"/>
      <c r="R84" s="202"/>
      <c r="S84" s="204"/>
    </row>
    <row r="85" spans="2:19" x14ac:dyDescent="0.3">
      <c r="B85" s="205">
        <v>5</v>
      </c>
      <c r="C85" s="97">
        <v>1</v>
      </c>
      <c r="D85" s="113">
        <v>1</v>
      </c>
      <c r="E85" s="97">
        <v>187</v>
      </c>
      <c r="F85" s="79">
        <f>1/($Y6)^2</f>
        <v>1</v>
      </c>
      <c r="G85" s="79">
        <f t="shared" si="3"/>
        <v>187</v>
      </c>
      <c r="H85" s="195">
        <f t="shared" ref="H85" si="41">SUM(G85:G99)</f>
        <v>1513.3202922202672</v>
      </c>
      <c r="I85" s="197">
        <f t="shared" ref="I85" si="42">1/H85</f>
        <v>6.607986459580545E-4</v>
      </c>
      <c r="L85" s="205">
        <v>5</v>
      </c>
      <c r="M85" s="97">
        <v>1</v>
      </c>
      <c r="N85" s="115">
        <v>6.2553242432597837E-4</v>
      </c>
      <c r="O85" s="97">
        <v>184</v>
      </c>
      <c r="P85" s="79">
        <v>1</v>
      </c>
      <c r="Q85" s="114">
        <f t="shared" si="4"/>
        <v>0.11509796607598002</v>
      </c>
      <c r="R85" s="201">
        <f t="shared" ref="R85" si="43">SUM(Q85:Q99)</f>
        <v>0.9115654363484631</v>
      </c>
      <c r="S85" s="203">
        <f t="shared" ref="S85" si="44">1/R85</f>
        <v>1.0970139499867249</v>
      </c>
    </row>
    <row r="86" spans="2:19" x14ac:dyDescent="0.3">
      <c r="B86" s="205"/>
      <c r="C86" s="97">
        <f>1+C85</f>
        <v>2</v>
      </c>
      <c r="D86" s="113">
        <v>1</v>
      </c>
      <c r="E86" s="97">
        <v>199</v>
      </c>
      <c r="F86" s="79">
        <f t="shared" ref="F86:F96" si="45">1/($Y7)^2</f>
        <v>1</v>
      </c>
      <c r="G86" s="79">
        <f t="shared" si="3"/>
        <v>199</v>
      </c>
      <c r="H86" s="196"/>
      <c r="I86" s="198"/>
      <c r="L86" s="205"/>
      <c r="M86" s="97">
        <f>1+M85</f>
        <v>2</v>
      </c>
      <c r="N86" s="115">
        <v>5.9901509990170653E-4</v>
      </c>
      <c r="O86" s="97">
        <v>201</v>
      </c>
      <c r="P86" s="79">
        <v>1</v>
      </c>
      <c r="Q86" s="114">
        <f t="shared" si="4"/>
        <v>0.12040203508024301</v>
      </c>
      <c r="R86" s="202"/>
      <c r="S86" s="204"/>
    </row>
    <row r="87" spans="2:19" x14ac:dyDescent="0.3">
      <c r="B87" s="205"/>
      <c r="C87" s="97">
        <f t="shared" ref="C87:C96" si="46">1+C86</f>
        <v>3</v>
      </c>
      <c r="D87" s="113">
        <v>1</v>
      </c>
      <c r="E87" s="97">
        <v>162</v>
      </c>
      <c r="F87" s="79">
        <f t="shared" si="45"/>
        <v>0.69444444444444442</v>
      </c>
      <c r="G87" s="79">
        <f t="shared" si="3"/>
        <v>112.5</v>
      </c>
      <c r="H87" s="196"/>
      <c r="I87" s="198"/>
      <c r="L87" s="205"/>
      <c r="M87" s="97">
        <f t="shared" ref="M87:M96" si="47">1+M86</f>
        <v>3</v>
      </c>
      <c r="N87" s="115">
        <v>6.0301417741738918E-4</v>
      </c>
      <c r="O87" s="97">
        <v>166</v>
      </c>
      <c r="P87" s="79">
        <v>0.69444444444444442</v>
      </c>
      <c r="Q87" s="114">
        <f t="shared" si="4"/>
        <v>6.9514134341171249E-2</v>
      </c>
      <c r="R87" s="202"/>
      <c r="S87" s="204"/>
    </row>
    <row r="88" spans="2:19" x14ac:dyDescent="0.3">
      <c r="B88" s="205"/>
      <c r="C88" s="97">
        <f t="shared" si="46"/>
        <v>4</v>
      </c>
      <c r="D88" s="113">
        <v>1</v>
      </c>
      <c r="E88" s="97">
        <v>195</v>
      </c>
      <c r="F88" s="79">
        <f t="shared" si="45"/>
        <v>0.51020408163265318</v>
      </c>
      <c r="G88" s="79">
        <f t="shared" si="3"/>
        <v>99.489795918367378</v>
      </c>
      <c r="H88" s="196"/>
      <c r="I88" s="198"/>
      <c r="L88" s="205"/>
      <c r="M88" s="97">
        <f t="shared" si="47"/>
        <v>4</v>
      </c>
      <c r="N88" s="115">
        <v>6.2361598941000846E-4</v>
      </c>
      <c r="O88" s="97">
        <v>198</v>
      </c>
      <c r="P88" s="79">
        <v>0.51020408163265318</v>
      </c>
      <c r="Q88" s="114">
        <f t="shared" si="4"/>
        <v>6.29979417873376E-2</v>
      </c>
      <c r="R88" s="202"/>
      <c r="S88" s="204"/>
    </row>
    <row r="89" spans="2:19" x14ac:dyDescent="0.3">
      <c r="B89" s="205"/>
      <c r="C89" s="97">
        <f t="shared" si="46"/>
        <v>5</v>
      </c>
      <c r="D89" s="113">
        <v>1</v>
      </c>
      <c r="E89" s="97">
        <v>197</v>
      </c>
      <c r="F89" s="79">
        <f t="shared" si="45"/>
        <v>0.59171597633136086</v>
      </c>
      <c r="G89" s="79">
        <f t="shared" si="3"/>
        <v>116.56804733727809</v>
      </c>
      <c r="H89" s="196"/>
      <c r="I89" s="198"/>
      <c r="L89" s="205"/>
      <c r="M89" s="97">
        <f t="shared" si="47"/>
        <v>5</v>
      </c>
      <c r="N89" s="115">
        <v>5.5648655851319676E-4</v>
      </c>
      <c r="O89" s="97">
        <v>199</v>
      </c>
      <c r="P89" s="79">
        <v>0.59171597633136086</v>
      </c>
      <c r="Q89" s="114">
        <f t="shared" si="4"/>
        <v>6.5527115469897118E-2</v>
      </c>
      <c r="R89" s="202"/>
      <c r="S89" s="204"/>
    </row>
    <row r="90" spans="2:19" x14ac:dyDescent="0.3">
      <c r="B90" s="205"/>
      <c r="C90" s="97">
        <f t="shared" si="46"/>
        <v>6</v>
      </c>
      <c r="D90" s="113">
        <v>1</v>
      </c>
      <c r="E90" s="97">
        <v>161</v>
      </c>
      <c r="F90" s="79">
        <f t="shared" si="45"/>
        <v>0.82644628099173545</v>
      </c>
      <c r="G90" s="79">
        <f t="shared" ref="G90:G153" si="48">D90*E90*F90</f>
        <v>133.05785123966942</v>
      </c>
      <c r="H90" s="196"/>
      <c r="I90" s="198"/>
      <c r="L90" s="205"/>
      <c r="M90" s="97">
        <f t="shared" si="47"/>
        <v>6</v>
      </c>
      <c r="N90" s="115">
        <v>6.1449344543704622E-4</v>
      </c>
      <c r="O90" s="97">
        <v>160</v>
      </c>
      <c r="P90" s="79">
        <v>0.82644628099173545</v>
      </c>
      <c r="Q90" s="114">
        <f t="shared" ref="Q90:Q153" si="49">N90*O90*P90</f>
        <v>8.1255331628039162E-2</v>
      </c>
      <c r="R90" s="202"/>
      <c r="S90" s="204"/>
    </row>
    <row r="91" spans="2:19" x14ac:dyDescent="0.3">
      <c r="B91" s="205"/>
      <c r="C91" s="97">
        <f t="shared" si="46"/>
        <v>7</v>
      </c>
      <c r="D91" s="113">
        <v>1</v>
      </c>
      <c r="E91" s="97">
        <v>139</v>
      </c>
      <c r="F91" s="79">
        <f t="shared" si="45"/>
        <v>0.51020408163265318</v>
      </c>
      <c r="G91" s="79">
        <f t="shared" si="48"/>
        <v>70.918367346938794</v>
      </c>
      <c r="H91" s="196"/>
      <c r="I91" s="198"/>
      <c r="L91" s="205"/>
      <c r="M91" s="97">
        <f t="shared" si="47"/>
        <v>7</v>
      </c>
      <c r="N91" s="115">
        <v>6.5155610619227347E-4</v>
      </c>
      <c r="O91" s="97">
        <v>141</v>
      </c>
      <c r="P91" s="79">
        <v>0.51020408163265318</v>
      </c>
      <c r="Q91" s="114">
        <f t="shared" si="49"/>
        <v>4.6872148455668665E-2</v>
      </c>
      <c r="R91" s="202"/>
      <c r="S91" s="204"/>
    </row>
    <row r="92" spans="2:19" x14ac:dyDescent="0.3">
      <c r="B92" s="205"/>
      <c r="C92" s="97">
        <f t="shared" si="46"/>
        <v>8</v>
      </c>
      <c r="D92" s="113">
        <v>1</v>
      </c>
      <c r="E92" s="97">
        <v>123</v>
      </c>
      <c r="F92" s="79">
        <f t="shared" si="45"/>
        <v>0.59171597633136086</v>
      </c>
      <c r="G92" s="79">
        <f t="shared" si="48"/>
        <v>72.781065088757387</v>
      </c>
      <c r="H92" s="196"/>
      <c r="I92" s="198"/>
      <c r="L92" s="205"/>
      <c r="M92" s="97">
        <f t="shared" si="47"/>
        <v>8</v>
      </c>
      <c r="N92" s="115">
        <v>5.5372360582903689E-4</v>
      </c>
      <c r="O92" s="97">
        <v>120</v>
      </c>
      <c r="P92" s="79">
        <v>0.59171597633136086</v>
      </c>
      <c r="Q92" s="114">
        <f t="shared" si="49"/>
        <v>3.9317652484902023E-2</v>
      </c>
      <c r="R92" s="202"/>
      <c r="S92" s="204"/>
    </row>
    <row r="93" spans="2:19" x14ac:dyDescent="0.3">
      <c r="B93" s="205"/>
      <c r="C93" s="97">
        <f t="shared" si="46"/>
        <v>9</v>
      </c>
      <c r="D93" s="113">
        <v>1</v>
      </c>
      <c r="E93" s="97">
        <v>135</v>
      </c>
      <c r="F93" s="79">
        <f t="shared" si="45"/>
        <v>0.82644628099173545</v>
      </c>
      <c r="G93" s="79">
        <f t="shared" si="48"/>
        <v>111.57024793388429</v>
      </c>
      <c r="H93" s="196"/>
      <c r="I93" s="198"/>
      <c r="L93" s="205"/>
      <c r="M93" s="97">
        <f t="shared" si="47"/>
        <v>9</v>
      </c>
      <c r="N93" s="115">
        <v>5.679400156454917E-4</v>
      </c>
      <c r="O93" s="97">
        <v>132</v>
      </c>
      <c r="P93" s="79">
        <v>0.82644628099173545</v>
      </c>
      <c r="Q93" s="114">
        <f t="shared" si="49"/>
        <v>6.195709261587181E-2</v>
      </c>
      <c r="R93" s="202"/>
      <c r="S93" s="204"/>
    </row>
    <row r="94" spans="2:19" x14ac:dyDescent="0.3">
      <c r="B94" s="205"/>
      <c r="C94" s="97">
        <f t="shared" si="46"/>
        <v>10</v>
      </c>
      <c r="D94" s="113">
        <v>1</v>
      </c>
      <c r="E94" s="97">
        <v>197</v>
      </c>
      <c r="F94" s="79">
        <f t="shared" si="45"/>
        <v>0.82644628099173545</v>
      </c>
      <c r="G94" s="79">
        <f t="shared" si="48"/>
        <v>162.80991735537188</v>
      </c>
      <c r="H94" s="196"/>
      <c r="I94" s="198"/>
      <c r="L94" s="205"/>
      <c r="M94" s="97">
        <f t="shared" si="47"/>
        <v>10</v>
      </c>
      <c r="N94" s="115">
        <v>6.4710816423764993E-4</v>
      </c>
      <c r="O94" s="97">
        <v>200</v>
      </c>
      <c r="P94" s="79">
        <v>0.82644628099173545</v>
      </c>
      <c r="Q94" s="114">
        <f t="shared" si="49"/>
        <v>0.106960027146719</v>
      </c>
      <c r="R94" s="202"/>
      <c r="S94" s="204"/>
    </row>
    <row r="95" spans="2:19" x14ac:dyDescent="0.3">
      <c r="B95" s="205"/>
      <c r="C95" s="97">
        <f t="shared" si="46"/>
        <v>11</v>
      </c>
      <c r="D95" s="113">
        <v>1</v>
      </c>
      <c r="E95" s="97">
        <v>182</v>
      </c>
      <c r="F95" s="79">
        <f t="shared" si="45"/>
        <v>1</v>
      </c>
      <c r="G95" s="79">
        <f t="shared" si="48"/>
        <v>182</v>
      </c>
      <c r="H95" s="196"/>
      <c r="I95" s="198"/>
      <c r="L95" s="205"/>
      <c r="M95" s="97">
        <f t="shared" si="47"/>
        <v>11</v>
      </c>
      <c r="N95" s="115">
        <v>6.0576281997879431E-4</v>
      </c>
      <c r="O95" s="97">
        <v>177</v>
      </c>
      <c r="P95" s="79">
        <v>1</v>
      </c>
      <c r="Q95" s="114">
        <f t="shared" si="49"/>
        <v>0.1072200191362466</v>
      </c>
      <c r="R95" s="202"/>
      <c r="S95" s="204"/>
    </row>
    <row r="96" spans="2:19" x14ac:dyDescent="0.3">
      <c r="B96" s="205"/>
      <c r="C96" s="97">
        <f t="shared" si="46"/>
        <v>12</v>
      </c>
      <c r="D96" s="113">
        <v>1</v>
      </c>
      <c r="E96" s="97">
        <v>168</v>
      </c>
      <c r="F96" s="79">
        <f t="shared" si="45"/>
        <v>0.39062499999999994</v>
      </c>
      <c r="G96" s="79">
        <f t="shared" si="48"/>
        <v>65.624999999999986</v>
      </c>
      <c r="H96" s="196"/>
      <c r="I96" s="198"/>
      <c r="L96" s="205"/>
      <c r="M96" s="97">
        <f t="shared" si="47"/>
        <v>12</v>
      </c>
      <c r="N96" s="115">
        <v>5.1565244820789584E-4</v>
      </c>
      <c r="O96" s="97">
        <v>171</v>
      </c>
      <c r="P96" s="79">
        <v>0.39062499999999994</v>
      </c>
      <c r="Q96" s="114">
        <f t="shared" si="49"/>
        <v>3.4443972126386786E-2</v>
      </c>
      <c r="R96" s="202"/>
      <c r="S96" s="204"/>
    </row>
    <row r="97" spans="2:19" x14ac:dyDescent="0.3">
      <c r="B97" s="118"/>
      <c r="C97" s="97"/>
      <c r="D97" s="113"/>
      <c r="E97" s="97"/>
      <c r="F97" s="79"/>
      <c r="G97" s="79"/>
      <c r="H97" s="196"/>
      <c r="I97" s="198"/>
      <c r="L97" s="118"/>
      <c r="M97" s="97"/>
      <c r="N97" s="115"/>
      <c r="O97" s="97"/>
      <c r="P97" s="79"/>
      <c r="Q97" s="114"/>
      <c r="R97" s="202"/>
      <c r="S97" s="204"/>
    </row>
    <row r="98" spans="2:19" x14ac:dyDescent="0.3">
      <c r="B98" s="118"/>
      <c r="C98" s="97"/>
      <c r="D98" s="113"/>
      <c r="E98" s="97"/>
      <c r="F98" s="79"/>
      <c r="G98" s="79"/>
      <c r="H98" s="196"/>
      <c r="I98" s="198"/>
      <c r="L98" s="118"/>
      <c r="M98" s="97"/>
      <c r="N98" s="115"/>
      <c r="O98" s="97"/>
      <c r="P98" s="79"/>
      <c r="Q98" s="114"/>
      <c r="R98" s="202"/>
      <c r="S98" s="204"/>
    </row>
    <row r="99" spans="2:19" ht="15" thickBot="1" x14ac:dyDescent="0.35">
      <c r="B99" s="118"/>
      <c r="C99" s="97"/>
      <c r="D99" s="113"/>
      <c r="E99" s="97"/>
      <c r="F99" s="79"/>
      <c r="G99" s="79"/>
      <c r="H99" s="196"/>
      <c r="I99" s="198"/>
      <c r="L99" s="118"/>
      <c r="M99" s="97"/>
      <c r="N99" s="115"/>
      <c r="O99" s="97"/>
      <c r="P99" s="79"/>
      <c r="Q99" s="114"/>
      <c r="R99" s="202"/>
      <c r="S99" s="204"/>
    </row>
    <row r="100" spans="2:19" x14ac:dyDescent="0.3">
      <c r="B100" s="205">
        <v>6</v>
      </c>
      <c r="C100" s="97">
        <v>1</v>
      </c>
      <c r="D100" s="113">
        <v>1</v>
      </c>
      <c r="E100" s="97">
        <v>187</v>
      </c>
      <c r="F100" s="79">
        <f>1/($Z6)^2</f>
        <v>0.30864197530864196</v>
      </c>
      <c r="G100" s="79">
        <f t="shared" si="48"/>
        <v>57.716049382716044</v>
      </c>
      <c r="H100" s="195">
        <f t="shared" ref="H100" si="50">SUM(G100:G114)</f>
        <v>1332.3393132716051</v>
      </c>
      <c r="I100" s="197">
        <f t="shared" ref="I100" si="51">1/H100</f>
        <v>7.5055955344023107E-4</v>
      </c>
      <c r="L100" s="205">
        <v>6</v>
      </c>
      <c r="M100" s="97">
        <v>1</v>
      </c>
      <c r="N100" s="115">
        <v>6.2553242432597837E-4</v>
      </c>
      <c r="O100" s="97">
        <v>184</v>
      </c>
      <c r="P100" s="79">
        <v>0.30864197530864196</v>
      </c>
      <c r="Q100" s="114">
        <f t="shared" si="49"/>
        <v>3.5524063603697538E-2</v>
      </c>
      <c r="R100" s="201">
        <f t="shared" ref="R100" si="52">SUM(Q100:Q114)</f>
        <v>0.79485846577298991</v>
      </c>
      <c r="S100" s="203">
        <f t="shared" ref="S100" si="53">1/R100</f>
        <v>1.2580856127983899</v>
      </c>
    </row>
    <row r="101" spans="2:19" x14ac:dyDescent="0.3">
      <c r="B101" s="205"/>
      <c r="C101" s="97">
        <f>1+C100</f>
        <v>2</v>
      </c>
      <c r="D101" s="113">
        <v>1</v>
      </c>
      <c r="E101" s="97">
        <v>199</v>
      </c>
      <c r="F101" s="79">
        <f t="shared" ref="F101:F111" si="54">1/($Z7)^2</f>
        <v>0.39062499999999994</v>
      </c>
      <c r="G101" s="79">
        <f t="shared" si="48"/>
        <v>77.734374999999986</v>
      </c>
      <c r="H101" s="196"/>
      <c r="I101" s="198"/>
      <c r="L101" s="205"/>
      <c r="M101" s="97">
        <f>1+M100</f>
        <v>2</v>
      </c>
      <c r="N101" s="115">
        <v>5.9901509990170653E-4</v>
      </c>
      <c r="O101" s="97">
        <v>201</v>
      </c>
      <c r="P101" s="79">
        <v>0.39062499999999994</v>
      </c>
      <c r="Q101" s="114">
        <f t="shared" si="49"/>
        <v>4.7032044953219922E-2</v>
      </c>
      <c r="R101" s="202"/>
      <c r="S101" s="204"/>
    </row>
    <row r="102" spans="2:19" x14ac:dyDescent="0.3">
      <c r="B102" s="205"/>
      <c r="C102" s="97">
        <f t="shared" ref="C102:C111" si="55">1+C101</f>
        <v>3</v>
      </c>
      <c r="D102" s="113">
        <v>1</v>
      </c>
      <c r="E102" s="97">
        <v>162</v>
      </c>
      <c r="F102" s="79">
        <f t="shared" si="54"/>
        <v>1</v>
      </c>
      <c r="G102" s="79">
        <f t="shared" si="48"/>
        <v>162</v>
      </c>
      <c r="H102" s="196"/>
      <c r="I102" s="198"/>
      <c r="L102" s="205"/>
      <c r="M102" s="97">
        <f t="shared" ref="M102:M111" si="56">1+M101</f>
        <v>3</v>
      </c>
      <c r="N102" s="115">
        <v>6.0301417741738918E-4</v>
      </c>
      <c r="O102" s="97">
        <v>166</v>
      </c>
      <c r="P102" s="79">
        <v>1</v>
      </c>
      <c r="Q102" s="114">
        <f t="shared" si="49"/>
        <v>0.10010035345128661</v>
      </c>
      <c r="R102" s="202"/>
      <c r="S102" s="204"/>
    </row>
    <row r="103" spans="2:19" x14ac:dyDescent="0.3">
      <c r="B103" s="205"/>
      <c r="C103" s="97">
        <f t="shared" si="55"/>
        <v>4</v>
      </c>
      <c r="D103" s="113">
        <v>1</v>
      </c>
      <c r="E103" s="97">
        <v>195</v>
      </c>
      <c r="F103" s="79">
        <f t="shared" si="54"/>
        <v>0.69444444444444442</v>
      </c>
      <c r="G103" s="79">
        <f t="shared" si="48"/>
        <v>135.41666666666666</v>
      </c>
      <c r="H103" s="196"/>
      <c r="I103" s="198"/>
      <c r="L103" s="205"/>
      <c r="M103" s="97">
        <f t="shared" si="56"/>
        <v>4</v>
      </c>
      <c r="N103" s="115">
        <v>6.2361598941000846E-4</v>
      </c>
      <c r="O103" s="97">
        <v>198</v>
      </c>
      <c r="P103" s="79">
        <v>0.69444444444444442</v>
      </c>
      <c r="Q103" s="114">
        <f t="shared" si="49"/>
        <v>8.5747198543876163E-2</v>
      </c>
      <c r="R103" s="202"/>
      <c r="S103" s="204"/>
    </row>
    <row r="104" spans="2:19" x14ac:dyDescent="0.3">
      <c r="B104" s="205"/>
      <c r="C104" s="97">
        <f t="shared" si="55"/>
        <v>5</v>
      </c>
      <c r="D104" s="113">
        <v>1</v>
      </c>
      <c r="E104" s="97">
        <v>197</v>
      </c>
      <c r="F104" s="79">
        <f t="shared" si="54"/>
        <v>0.39062499999999994</v>
      </c>
      <c r="G104" s="79">
        <f t="shared" si="48"/>
        <v>76.953124999999986</v>
      </c>
      <c r="H104" s="196"/>
      <c r="I104" s="198"/>
      <c r="L104" s="205"/>
      <c r="M104" s="97">
        <f t="shared" si="56"/>
        <v>5</v>
      </c>
      <c r="N104" s="115">
        <v>5.5648655851319676E-4</v>
      </c>
      <c r="O104" s="97">
        <v>199</v>
      </c>
      <c r="P104" s="79">
        <v>0.39062499999999994</v>
      </c>
      <c r="Q104" s="114">
        <f t="shared" si="49"/>
        <v>4.3258134821924275E-2</v>
      </c>
      <c r="R104" s="202"/>
      <c r="S104" s="204"/>
    </row>
    <row r="105" spans="2:19" x14ac:dyDescent="0.3">
      <c r="B105" s="205"/>
      <c r="C105" s="97">
        <f t="shared" si="55"/>
        <v>6</v>
      </c>
      <c r="D105" s="113">
        <v>1</v>
      </c>
      <c r="E105" s="97">
        <v>161</v>
      </c>
      <c r="F105" s="79">
        <f t="shared" si="54"/>
        <v>1</v>
      </c>
      <c r="G105" s="79">
        <f t="shared" si="48"/>
        <v>161</v>
      </c>
      <c r="H105" s="196"/>
      <c r="I105" s="198"/>
      <c r="L105" s="205"/>
      <c r="M105" s="97">
        <f t="shared" si="56"/>
        <v>6</v>
      </c>
      <c r="N105" s="115">
        <v>6.1449344543704622E-4</v>
      </c>
      <c r="O105" s="97">
        <v>160</v>
      </c>
      <c r="P105" s="79">
        <v>1</v>
      </c>
      <c r="Q105" s="114">
        <f t="shared" si="49"/>
        <v>9.8318951269927402E-2</v>
      </c>
      <c r="R105" s="202"/>
      <c r="S105" s="204"/>
    </row>
    <row r="106" spans="2:19" x14ac:dyDescent="0.3">
      <c r="B106" s="205"/>
      <c r="C106" s="97">
        <f t="shared" si="55"/>
        <v>7</v>
      </c>
      <c r="D106" s="113">
        <v>1</v>
      </c>
      <c r="E106" s="97">
        <v>139</v>
      </c>
      <c r="F106" s="79">
        <f t="shared" si="54"/>
        <v>0.69444444444444442</v>
      </c>
      <c r="G106" s="79">
        <f t="shared" si="48"/>
        <v>96.527777777777771</v>
      </c>
      <c r="H106" s="196"/>
      <c r="I106" s="198"/>
      <c r="L106" s="205"/>
      <c r="M106" s="97">
        <f t="shared" si="56"/>
        <v>7</v>
      </c>
      <c r="N106" s="115">
        <v>6.5155610619227347E-4</v>
      </c>
      <c r="O106" s="97">
        <v>141</v>
      </c>
      <c r="P106" s="79">
        <v>0.69444444444444442</v>
      </c>
      <c r="Q106" s="114">
        <f t="shared" si="49"/>
        <v>6.3798202064660109E-2</v>
      </c>
      <c r="R106" s="202"/>
      <c r="S106" s="204"/>
    </row>
    <row r="107" spans="2:19" x14ac:dyDescent="0.3">
      <c r="B107" s="205"/>
      <c r="C107" s="97">
        <f t="shared" si="55"/>
        <v>8</v>
      </c>
      <c r="D107" s="113">
        <v>1</v>
      </c>
      <c r="E107" s="97">
        <v>123</v>
      </c>
      <c r="F107" s="79">
        <f t="shared" si="54"/>
        <v>0.39062499999999994</v>
      </c>
      <c r="G107" s="79">
        <f t="shared" si="48"/>
        <v>48.046874999999993</v>
      </c>
      <c r="H107" s="196"/>
      <c r="I107" s="198"/>
      <c r="L107" s="205"/>
      <c r="M107" s="97">
        <f t="shared" si="56"/>
        <v>8</v>
      </c>
      <c r="N107" s="115">
        <v>5.5372360582903689E-4</v>
      </c>
      <c r="O107" s="97">
        <v>120</v>
      </c>
      <c r="P107" s="79">
        <v>0.39062499999999994</v>
      </c>
      <c r="Q107" s="114">
        <f t="shared" si="49"/>
        <v>2.5955794023236101E-2</v>
      </c>
      <c r="R107" s="202"/>
      <c r="S107" s="204"/>
    </row>
    <row r="108" spans="2:19" x14ac:dyDescent="0.3">
      <c r="B108" s="205"/>
      <c r="C108" s="97">
        <f t="shared" si="55"/>
        <v>9</v>
      </c>
      <c r="D108" s="113">
        <v>1</v>
      </c>
      <c r="E108" s="97">
        <v>135</v>
      </c>
      <c r="F108" s="79">
        <f t="shared" si="54"/>
        <v>1</v>
      </c>
      <c r="G108" s="79">
        <f t="shared" si="48"/>
        <v>135</v>
      </c>
      <c r="H108" s="196"/>
      <c r="I108" s="198"/>
      <c r="L108" s="205"/>
      <c r="M108" s="97">
        <f t="shared" si="56"/>
        <v>9</v>
      </c>
      <c r="N108" s="115">
        <v>5.679400156454917E-4</v>
      </c>
      <c r="O108" s="97">
        <v>132</v>
      </c>
      <c r="P108" s="79">
        <v>1</v>
      </c>
      <c r="Q108" s="114">
        <f t="shared" si="49"/>
        <v>7.4968082065204902E-2</v>
      </c>
      <c r="R108" s="202"/>
      <c r="S108" s="204"/>
    </row>
    <row r="109" spans="2:19" x14ac:dyDescent="0.3">
      <c r="B109" s="205"/>
      <c r="C109" s="97">
        <f t="shared" si="55"/>
        <v>10</v>
      </c>
      <c r="D109" s="113">
        <v>1</v>
      </c>
      <c r="E109" s="97">
        <v>197</v>
      </c>
      <c r="F109" s="79">
        <f t="shared" si="54"/>
        <v>0.44444444444444442</v>
      </c>
      <c r="G109" s="79">
        <f t="shared" si="48"/>
        <v>87.555555555555557</v>
      </c>
      <c r="H109" s="196"/>
      <c r="I109" s="198"/>
      <c r="L109" s="205"/>
      <c r="M109" s="97">
        <f t="shared" si="56"/>
        <v>10</v>
      </c>
      <c r="N109" s="115">
        <v>6.4710816423764993E-4</v>
      </c>
      <c r="O109" s="97">
        <v>200</v>
      </c>
      <c r="P109" s="79">
        <v>0.44444444444444442</v>
      </c>
      <c r="Q109" s="114">
        <f t="shared" si="49"/>
        <v>5.7520725710013328E-2</v>
      </c>
      <c r="R109" s="202"/>
      <c r="S109" s="204"/>
    </row>
    <row r="110" spans="2:19" x14ac:dyDescent="0.3">
      <c r="B110" s="205"/>
      <c r="C110" s="97">
        <f t="shared" si="55"/>
        <v>11</v>
      </c>
      <c r="D110" s="113">
        <v>1</v>
      </c>
      <c r="E110" s="97">
        <v>182</v>
      </c>
      <c r="F110" s="79">
        <f t="shared" si="54"/>
        <v>0.69444444444444442</v>
      </c>
      <c r="G110" s="79">
        <f t="shared" si="48"/>
        <v>126.38888888888889</v>
      </c>
      <c r="H110" s="196"/>
      <c r="I110" s="198"/>
      <c r="L110" s="205"/>
      <c r="M110" s="97">
        <f t="shared" si="56"/>
        <v>11</v>
      </c>
      <c r="N110" s="115">
        <v>6.0576281997879431E-4</v>
      </c>
      <c r="O110" s="97">
        <v>177</v>
      </c>
      <c r="P110" s="79">
        <v>0.69444444444444442</v>
      </c>
      <c r="Q110" s="114">
        <f t="shared" si="49"/>
        <v>7.4458346622393465E-2</v>
      </c>
      <c r="R110" s="202"/>
      <c r="S110" s="204"/>
    </row>
    <row r="111" spans="2:19" x14ac:dyDescent="0.3">
      <c r="B111" s="205"/>
      <c r="C111" s="97">
        <f t="shared" si="55"/>
        <v>12</v>
      </c>
      <c r="D111" s="113">
        <v>1</v>
      </c>
      <c r="E111" s="97">
        <v>168</v>
      </c>
      <c r="F111" s="79">
        <f t="shared" si="54"/>
        <v>1</v>
      </c>
      <c r="G111" s="79">
        <f t="shared" si="48"/>
        <v>168</v>
      </c>
      <c r="H111" s="196"/>
      <c r="I111" s="198"/>
      <c r="L111" s="205"/>
      <c r="M111" s="97">
        <f t="shared" si="56"/>
        <v>12</v>
      </c>
      <c r="N111" s="115">
        <v>5.1565244820789584E-4</v>
      </c>
      <c r="O111" s="97">
        <v>171</v>
      </c>
      <c r="P111" s="79">
        <v>1</v>
      </c>
      <c r="Q111" s="114">
        <f t="shared" si="49"/>
        <v>8.8176568643550182E-2</v>
      </c>
      <c r="R111" s="202"/>
      <c r="S111" s="204"/>
    </row>
    <row r="112" spans="2:19" x14ac:dyDescent="0.3">
      <c r="B112" s="118"/>
      <c r="C112" s="97"/>
      <c r="D112" s="113"/>
      <c r="E112" s="97"/>
      <c r="F112" s="79"/>
      <c r="G112" s="79"/>
      <c r="H112" s="196"/>
      <c r="I112" s="198"/>
      <c r="L112" s="118"/>
      <c r="M112" s="97"/>
      <c r="N112" s="115"/>
      <c r="O112" s="97"/>
      <c r="P112" s="79"/>
      <c r="Q112" s="114"/>
      <c r="R112" s="202"/>
      <c r="S112" s="204"/>
    </row>
    <row r="113" spans="2:19" x14ac:dyDescent="0.3">
      <c r="B113" s="118"/>
      <c r="C113" s="97"/>
      <c r="D113" s="113"/>
      <c r="E113" s="97"/>
      <c r="F113" s="79"/>
      <c r="G113" s="79"/>
      <c r="H113" s="196"/>
      <c r="I113" s="198"/>
      <c r="L113" s="118"/>
      <c r="M113" s="97"/>
      <c r="N113" s="115"/>
      <c r="O113" s="97"/>
      <c r="P113" s="79"/>
      <c r="Q113" s="114"/>
      <c r="R113" s="202"/>
      <c r="S113" s="204"/>
    </row>
    <row r="114" spans="2:19" ht="15" thickBot="1" x14ac:dyDescent="0.35">
      <c r="B114" s="118"/>
      <c r="C114" s="97"/>
      <c r="D114" s="113"/>
      <c r="E114" s="97"/>
      <c r="F114" s="79"/>
      <c r="G114" s="79"/>
      <c r="H114" s="196"/>
      <c r="I114" s="199"/>
      <c r="L114" s="118"/>
      <c r="M114" s="97"/>
      <c r="N114" s="115"/>
      <c r="O114" s="97"/>
      <c r="P114" s="79"/>
      <c r="Q114" s="114"/>
      <c r="R114" s="202"/>
      <c r="S114" s="204"/>
    </row>
    <row r="115" spans="2:19" x14ac:dyDescent="0.3">
      <c r="B115" s="200">
        <v>7</v>
      </c>
      <c r="C115" s="97">
        <v>1</v>
      </c>
      <c r="D115" s="113">
        <v>1</v>
      </c>
      <c r="E115" s="97">
        <v>187</v>
      </c>
      <c r="F115" s="79">
        <f>1/($AA6)^2</f>
        <v>0.30864197530864196</v>
      </c>
      <c r="G115" s="79">
        <f t="shared" si="48"/>
        <v>57.716049382716044</v>
      </c>
      <c r="H115" s="195">
        <f t="shared" ref="H115" si="57">SUM(G115:G129)</f>
        <v>1277.8399408431874</v>
      </c>
      <c r="I115" s="197">
        <f t="shared" ref="I115" si="58">1/H115</f>
        <v>7.8257062409564876E-4</v>
      </c>
      <c r="L115" s="200">
        <v>7</v>
      </c>
      <c r="M115" s="97">
        <v>1</v>
      </c>
      <c r="N115" s="115">
        <v>6.2553242432597837E-4</v>
      </c>
      <c r="O115" s="97">
        <v>184</v>
      </c>
      <c r="P115" s="79">
        <v>0.30864197530864196</v>
      </c>
      <c r="Q115" s="114">
        <f t="shared" si="49"/>
        <v>3.5524063603697538E-2</v>
      </c>
      <c r="R115" s="201">
        <f t="shared" ref="R115" si="59">SUM(Q115:Q129)</f>
        <v>0.76154222681977446</v>
      </c>
      <c r="S115" s="203">
        <f t="shared" ref="S115" si="60">1/R115</f>
        <v>1.3131248206367139</v>
      </c>
    </row>
    <row r="116" spans="2:19" x14ac:dyDescent="0.3">
      <c r="B116" s="200"/>
      <c r="C116" s="97">
        <f>1+C115</f>
        <v>2</v>
      </c>
      <c r="D116" s="113">
        <v>1</v>
      </c>
      <c r="E116" s="97">
        <v>199</v>
      </c>
      <c r="F116" s="79">
        <f t="shared" ref="F116:F126" si="61">1/($AA7)^2</f>
        <v>0.82644628099173545</v>
      </c>
      <c r="G116" s="79">
        <f t="shared" si="48"/>
        <v>164.46280991735534</v>
      </c>
      <c r="H116" s="196"/>
      <c r="I116" s="198"/>
      <c r="L116" s="200"/>
      <c r="M116" s="97">
        <f>1+M115</f>
        <v>2</v>
      </c>
      <c r="N116" s="115">
        <v>5.9901509990170653E-4</v>
      </c>
      <c r="O116" s="97">
        <v>201</v>
      </c>
      <c r="P116" s="79">
        <v>0.82644628099173545</v>
      </c>
      <c r="Q116" s="114">
        <f t="shared" si="49"/>
        <v>9.9505814115903299E-2</v>
      </c>
      <c r="R116" s="202"/>
      <c r="S116" s="204"/>
    </row>
    <row r="117" spans="2:19" x14ac:dyDescent="0.3">
      <c r="B117" s="200"/>
      <c r="C117" s="97">
        <f t="shared" ref="C117:C126" si="62">1+C116</f>
        <v>3</v>
      </c>
      <c r="D117" s="113">
        <v>1</v>
      </c>
      <c r="E117" s="97">
        <v>162</v>
      </c>
      <c r="F117" s="79">
        <f t="shared" si="61"/>
        <v>1</v>
      </c>
      <c r="G117" s="79">
        <f t="shared" si="48"/>
        <v>162</v>
      </c>
      <c r="H117" s="196"/>
      <c r="I117" s="198"/>
      <c r="L117" s="200"/>
      <c r="M117" s="97">
        <f t="shared" ref="M117:M126" si="63">1+M116</f>
        <v>3</v>
      </c>
      <c r="N117" s="115">
        <v>6.0301417741738918E-4</v>
      </c>
      <c r="O117" s="97">
        <v>166</v>
      </c>
      <c r="P117" s="79">
        <v>1</v>
      </c>
      <c r="Q117" s="114">
        <f t="shared" si="49"/>
        <v>0.10010035345128661</v>
      </c>
      <c r="R117" s="202"/>
      <c r="S117" s="204"/>
    </row>
    <row r="118" spans="2:19" x14ac:dyDescent="0.3">
      <c r="B118" s="200"/>
      <c r="C118" s="97">
        <f t="shared" si="62"/>
        <v>4</v>
      </c>
      <c r="D118" s="113">
        <v>1</v>
      </c>
      <c r="E118" s="97">
        <v>195</v>
      </c>
      <c r="F118" s="79">
        <f t="shared" si="61"/>
        <v>0.30864197530864196</v>
      </c>
      <c r="G118" s="79">
        <f t="shared" si="48"/>
        <v>60.185185185185183</v>
      </c>
      <c r="H118" s="196"/>
      <c r="I118" s="198"/>
      <c r="L118" s="200"/>
      <c r="M118" s="97">
        <f t="shared" si="63"/>
        <v>4</v>
      </c>
      <c r="N118" s="115">
        <v>6.2361598941000846E-4</v>
      </c>
      <c r="O118" s="97">
        <v>198</v>
      </c>
      <c r="P118" s="79">
        <v>0.30864197530864196</v>
      </c>
      <c r="Q118" s="114">
        <f t="shared" si="49"/>
        <v>3.8109866019500512E-2</v>
      </c>
      <c r="R118" s="202"/>
      <c r="S118" s="204"/>
    </row>
    <row r="119" spans="2:19" x14ac:dyDescent="0.3">
      <c r="B119" s="200"/>
      <c r="C119" s="97">
        <f t="shared" si="62"/>
        <v>5</v>
      </c>
      <c r="D119" s="113">
        <v>1</v>
      </c>
      <c r="E119" s="97">
        <v>197</v>
      </c>
      <c r="F119" s="79">
        <f t="shared" si="61"/>
        <v>1</v>
      </c>
      <c r="G119" s="79">
        <f t="shared" si="48"/>
        <v>197</v>
      </c>
      <c r="H119" s="196"/>
      <c r="I119" s="198"/>
      <c r="L119" s="200"/>
      <c r="M119" s="97">
        <f t="shared" si="63"/>
        <v>5</v>
      </c>
      <c r="N119" s="115">
        <v>5.5648655851319676E-4</v>
      </c>
      <c r="O119" s="97">
        <v>199</v>
      </c>
      <c r="P119" s="79">
        <v>1</v>
      </c>
      <c r="Q119" s="114">
        <f t="shared" si="49"/>
        <v>0.11074082514412616</v>
      </c>
      <c r="R119" s="202"/>
      <c r="S119" s="204"/>
    </row>
    <row r="120" spans="2:19" x14ac:dyDescent="0.3">
      <c r="B120" s="200"/>
      <c r="C120" s="97">
        <f t="shared" si="62"/>
        <v>6</v>
      </c>
      <c r="D120" s="113">
        <v>1</v>
      </c>
      <c r="E120" s="97">
        <v>161</v>
      </c>
      <c r="F120" s="79">
        <f t="shared" si="61"/>
        <v>0.30864197530864196</v>
      </c>
      <c r="G120" s="79">
        <f t="shared" si="48"/>
        <v>49.691358024691354</v>
      </c>
      <c r="H120" s="196"/>
      <c r="I120" s="198"/>
      <c r="L120" s="200"/>
      <c r="M120" s="97">
        <f t="shared" si="63"/>
        <v>6</v>
      </c>
      <c r="N120" s="115">
        <v>6.1449344543704622E-4</v>
      </c>
      <c r="O120" s="97">
        <v>160</v>
      </c>
      <c r="P120" s="79">
        <v>0.30864197530864196</v>
      </c>
      <c r="Q120" s="114">
        <f t="shared" si="49"/>
        <v>3.0345355330224505E-2</v>
      </c>
      <c r="R120" s="202"/>
      <c r="S120" s="204"/>
    </row>
    <row r="121" spans="2:19" x14ac:dyDescent="0.3">
      <c r="B121" s="200"/>
      <c r="C121" s="97">
        <f t="shared" si="62"/>
        <v>7</v>
      </c>
      <c r="D121" s="113">
        <v>1</v>
      </c>
      <c r="E121" s="97">
        <v>139</v>
      </c>
      <c r="F121" s="79">
        <f t="shared" si="61"/>
        <v>0.69444444444444442</v>
      </c>
      <c r="G121" s="79">
        <f t="shared" si="48"/>
        <v>96.527777777777771</v>
      </c>
      <c r="H121" s="196"/>
      <c r="I121" s="198"/>
      <c r="L121" s="200"/>
      <c r="M121" s="97">
        <f t="shared" si="63"/>
        <v>7</v>
      </c>
      <c r="N121" s="115">
        <v>6.5155610619227347E-4</v>
      </c>
      <c r="O121" s="97">
        <v>141</v>
      </c>
      <c r="P121" s="79">
        <v>0.69444444444444442</v>
      </c>
      <c r="Q121" s="114">
        <f t="shared" si="49"/>
        <v>6.3798202064660109E-2</v>
      </c>
      <c r="R121" s="202"/>
      <c r="S121" s="204"/>
    </row>
    <row r="122" spans="2:19" x14ac:dyDescent="0.3">
      <c r="B122" s="200"/>
      <c r="C122" s="97">
        <f t="shared" si="62"/>
        <v>8</v>
      </c>
      <c r="D122" s="113">
        <v>1</v>
      </c>
      <c r="E122" s="97">
        <v>123</v>
      </c>
      <c r="F122" s="79">
        <f t="shared" si="61"/>
        <v>1</v>
      </c>
      <c r="G122" s="79">
        <f t="shared" si="48"/>
        <v>123</v>
      </c>
      <c r="H122" s="196"/>
      <c r="I122" s="198"/>
      <c r="L122" s="200"/>
      <c r="M122" s="97">
        <f t="shared" si="63"/>
        <v>8</v>
      </c>
      <c r="N122" s="115">
        <v>5.5372360582903689E-4</v>
      </c>
      <c r="O122" s="97">
        <v>120</v>
      </c>
      <c r="P122" s="79">
        <v>1</v>
      </c>
      <c r="Q122" s="114">
        <f t="shared" si="49"/>
        <v>6.6446832699484426E-2</v>
      </c>
      <c r="R122" s="202"/>
      <c r="S122" s="204"/>
    </row>
    <row r="123" spans="2:19" x14ac:dyDescent="0.3">
      <c r="B123" s="200"/>
      <c r="C123" s="97">
        <f t="shared" si="62"/>
        <v>9</v>
      </c>
      <c r="D123" s="113">
        <v>1</v>
      </c>
      <c r="E123" s="97">
        <v>135</v>
      </c>
      <c r="F123" s="79">
        <f t="shared" si="61"/>
        <v>0.30864197530864196</v>
      </c>
      <c r="G123" s="79">
        <f t="shared" si="48"/>
        <v>41.666666666666664</v>
      </c>
      <c r="H123" s="196"/>
      <c r="I123" s="198"/>
      <c r="L123" s="200"/>
      <c r="M123" s="97">
        <f t="shared" si="63"/>
        <v>9</v>
      </c>
      <c r="N123" s="115">
        <v>5.679400156454917E-4</v>
      </c>
      <c r="O123" s="97">
        <v>132</v>
      </c>
      <c r="P123" s="79">
        <v>0.30864197530864196</v>
      </c>
      <c r="Q123" s="114">
        <f t="shared" si="49"/>
        <v>2.3138296933705216E-2</v>
      </c>
      <c r="R123" s="202"/>
      <c r="S123" s="204"/>
    </row>
    <row r="124" spans="2:19" x14ac:dyDescent="0.3">
      <c r="B124" s="200"/>
      <c r="C124" s="97">
        <f t="shared" si="62"/>
        <v>10</v>
      </c>
      <c r="D124" s="113">
        <v>1</v>
      </c>
      <c r="E124" s="97">
        <v>197</v>
      </c>
      <c r="F124" s="79">
        <f t="shared" si="61"/>
        <v>0.51020408163265318</v>
      </c>
      <c r="G124" s="79">
        <f t="shared" si="48"/>
        <v>100.51020408163268</v>
      </c>
      <c r="H124" s="196"/>
      <c r="I124" s="198"/>
      <c r="L124" s="200"/>
      <c r="M124" s="97">
        <f t="shared" si="63"/>
        <v>10</v>
      </c>
      <c r="N124" s="115">
        <v>6.4710816423764993E-4</v>
      </c>
      <c r="O124" s="97">
        <v>200</v>
      </c>
      <c r="P124" s="79">
        <v>0.51020408163265318</v>
      </c>
      <c r="Q124" s="114">
        <f t="shared" si="49"/>
        <v>6.603144533037246E-2</v>
      </c>
      <c r="R124" s="202"/>
      <c r="S124" s="204"/>
    </row>
    <row r="125" spans="2:19" x14ac:dyDescent="0.3">
      <c r="B125" s="200"/>
      <c r="C125" s="97">
        <f t="shared" si="62"/>
        <v>11</v>
      </c>
      <c r="D125" s="113">
        <v>1</v>
      </c>
      <c r="E125" s="97">
        <v>182</v>
      </c>
      <c r="F125" s="79">
        <f t="shared" si="61"/>
        <v>0.82644628099173545</v>
      </c>
      <c r="G125" s="79">
        <f t="shared" si="48"/>
        <v>150.41322314049586</v>
      </c>
      <c r="H125" s="196"/>
      <c r="I125" s="198"/>
      <c r="L125" s="200"/>
      <c r="M125" s="97">
        <f t="shared" si="63"/>
        <v>11</v>
      </c>
      <c r="N125" s="115">
        <v>6.0576281997879431E-4</v>
      </c>
      <c r="O125" s="97">
        <v>177</v>
      </c>
      <c r="P125" s="79">
        <v>0.82644628099173545</v>
      </c>
      <c r="Q125" s="114">
        <f t="shared" si="49"/>
        <v>8.8611586063013711E-2</v>
      </c>
      <c r="R125" s="202"/>
      <c r="S125" s="204"/>
    </row>
    <row r="126" spans="2:19" x14ac:dyDescent="0.3">
      <c r="B126" s="200"/>
      <c r="C126" s="97">
        <f t="shared" si="62"/>
        <v>12</v>
      </c>
      <c r="D126" s="113">
        <v>1</v>
      </c>
      <c r="E126" s="97">
        <v>168</v>
      </c>
      <c r="F126" s="79">
        <f t="shared" si="61"/>
        <v>0.44444444444444442</v>
      </c>
      <c r="G126" s="79">
        <f t="shared" si="48"/>
        <v>74.666666666666657</v>
      </c>
      <c r="H126" s="196"/>
      <c r="I126" s="198"/>
      <c r="L126" s="200"/>
      <c r="M126" s="97">
        <f t="shared" si="63"/>
        <v>12</v>
      </c>
      <c r="N126" s="115">
        <v>5.1565244820789584E-4</v>
      </c>
      <c r="O126" s="97">
        <v>171</v>
      </c>
      <c r="P126" s="79">
        <v>0.44444444444444442</v>
      </c>
      <c r="Q126" s="114">
        <f t="shared" si="49"/>
        <v>3.9189586063800082E-2</v>
      </c>
      <c r="R126" s="202"/>
      <c r="S126" s="204"/>
    </row>
    <row r="127" spans="2:19" x14ac:dyDescent="0.3">
      <c r="B127" s="119"/>
      <c r="C127" s="97"/>
      <c r="D127" s="113"/>
      <c r="E127" s="97"/>
      <c r="F127" s="79"/>
      <c r="G127" s="79"/>
      <c r="H127" s="196"/>
      <c r="I127" s="198"/>
      <c r="L127" s="119"/>
      <c r="M127" s="97"/>
      <c r="N127" s="115"/>
      <c r="O127" s="97"/>
      <c r="P127" s="79"/>
      <c r="Q127" s="114"/>
      <c r="R127" s="202"/>
      <c r="S127" s="204"/>
    </row>
    <row r="128" spans="2:19" x14ac:dyDescent="0.3">
      <c r="B128" s="119"/>
      <c r="C128" s="97"/>
      <c r="D128" s="113"/>
      <c r="E128" s="97"/>
      <c r="F128" s="79"/>
      <c r="G128" s="79"/>
      <c r="H128" s="196"/>
      <c r="I128" s="198"/>
      <c r="L128" s="119"/>
      <c r="M128" s="97"/>
      <c r="N128" s="115"/>
      <c r="O128" s="97"/>
      <c r="P128" s="79"/>
      <c r="Q128" s="114"/>
      <c r="R128" s="202"/>
      <c r="S128" s="204"/>
    </row>
    <row r="129" spans="2:19" ht="15" thickBot="1" x14ac:dyDescent="0.35">
      <c r="B129" s="119"/>
      <c r="C129" s="97"/>
      <c r="D129" s="113"/>
      <c r="E129" s="97"/>
      <c r="F129" s="79"/>
      <c r="G129" s="79"/>
      <c r="H129" s="196"/>
      <c r="I129" s="198"/>
      <c r="L129" s="119"/>
      <c r="M129" s="97"/>
      <c r="N129" s="115"/>
      <c r="O129" s="97"/>
      <c r="P129" s="79"/>
      <c r="Q129" s="114"/>
      <c r="R129" s="202"/>
      <c r="S129" s="204"/>
    </row>
    <row r="130" spans="2:19" x14ac:dyDescent="0.3">
      <c r="B130" s="205">
        <v>8</v>
      </c>
      <c r="C130" s="97">
        <v>1</v>
      </c>
      <c r="D130" s="113">
        <v>1</v>
      </c>
      <c r="E130" s="97">
        <v>187</v>
      </c>
      <c r="F130" s="79">
        <f>1/($AB6)^2</f>
        <v>0.51020408163265318</v>
      </c>
      <c r="G130" s="79">
        <f t="shared" si="48"/>
        <v>95.408163265306143</v>
      </c>
      <c r="H130" s="195">
        <f t="shared" ref="H130" si="64">SUM(G130:G144)</f>
        <v>1431.9230147142237</v>
      </c>
      <c r="I130" s="197">
        <f t="shared" ref="I130" si="65">1/H130</f>
        <v>6.9836156673518883E-4</v>
      </c>
      <c r="L130" s="205">
        <v>8</v>
      </c>
      <c r="M130" s="97">
        <v>1</v>
      </c>
      <c r="N130" s="115">
        <v>6.2553242432597837E-4</v>
      </c>
      <c r="O130" s="97">
        <v>184</v>
      </c>
      <c r="P130" s="79">
        <v>0.51020408163265318</v>
      </c>
      <c r="Q130" s="114">
        <f t="shared" si="49"/>
        <v>5.8723452079581656E-2</v>
      </c>
      <c r="R130" s="201">
        <f t="shared" ref="R130" si="66">SUM(Q130:Q144)</f>
        <v>0.85852097482401524</v>
      </c>
      <c r="S130" s="203">
        <f t="shared" ref="S130" si="67">1/R130</f>
        <v>1.1647939064097834</v>
      </c>
    </row>
    <row r="131" spans="2:19" x14ac:dyDescent="0.3">
      <c r="B131" s="205"/>
      <c r="C131" s="97">
        <f>1+C130</f>
        <v>2</v>
      </c>
      <c r="D131" s="113">
        <v>1</v>
      </c>
      <c r="E131" s="97">
        <v>199</v>
      </c>
      <c r="F131" s="79">
        <f t="shared" ref="F131:F141" si="68">1/($AB7)^2</f>
        <v>0.82644628099173545</v>
      </c>
      <c r="G131" s="79">
        <f t="shared" si="48"/>
        <v>164.46280991735534</v>
      </c>
      <c r="H131" s="196"/>
      <c r="I131" s="198"/>
      <c r="L131" s="205"/>
      <c r="M131" s="97">
        <f>1+M130</f>
        <v>2</v>
      </c>
      <c r="N131" s="115">
        <v>5.9901509990170653E-4</v>
      </c>
      <c r="O131" s="97">
        <v>201</v>
      </c>
      <c r="P131" s="79">
        <v>0.82644628099173545</v>
      </c>
      <c r="Q131" s="114">
        <f t="shared" si="49"/>
        <v>9.9505814115903299E-2</v>
      </c>
      <c r="R131" s="202"/>
      <c r="S131" s="204"/>
    </row>
    <row r="132" spans="2:19" x14ac:dyDescent="0.3">
      <c r="B132" s="205"/>
      <c r="C132" s="97">
        <f t="shared" ref="C132:C141" si="69">1+C131</f>
        <v>3</v>
      </c>
      <c r="D132" s="113">
        <v>1</v>
      </c>
      <c r="E132" s="97">
        <v>162</v>
      </c>
      <c r="F132" s="79">
        <f t="shared" si="68"/>
        <v>0.44444444444444442</v>
      </c>
      <c r="G132" s="79">
        <f t="shared" si="48"/>
        <v>72</v>
      </c>
      <c r="H132" s="196"/>
      <c r="I132" s="198"/>
      <c r="L132" s="205"/>
      <c r="M132" s="97">
        <f t="shared" ref="M132:M141" si="70">1+M131</f>
        <v>3</v>
      </c>
      <c r="N132" s="115">
        <v>6.0301417741738918E-4</v>
      </c>
      <c r="O132" s="97">
        <v>166</v>
      </c>
      <c r="P132" s="79">
        <v>0.44444444444444442</v>
      </c>
      <c r="Q132" s="114">
        <f t="shared" si="49"/>
        <v>4.4489045978349601E-2</v>
      </c>
      <c r="R132" s="202"/>
      <c r="S132" s="204"/>
    </row>
    <row r="133" spans="2:19" x14ac:dyDescent="0.3">
      <c r="B133" s="205"/>
      <c r="C133" s="97">
        <f t="shared" si="69"/>
        <v>4</v>
      </c>
      <c r="D133" s="113">
        <v>1</v>
      </c>
      <c r="E133" s="97">
        <v>195</v>
      </c>
      <c r="F133" s="79">
        <f t="shared" si="68"/>
        <v>0.51020408163265318</v>
      </c>
      <c r="G133" s="79">
        <f t="shared" si="48"/>
        <v>99.489795918367378</v>
      </c>
      <c r="H133" s="196"/>
      <c r="I133" s="198"/>
      <c r="L133" s="205"/>
      <c r="M133" s="97">
        <f t="shared" si="70"/>
        <v>4</v>
      </c>
      <c r="N133" s="115">
        <v>6.2361598941000846E-4</v>
      </c>
      <c r="O133" s="97">
        <v>198</v>
      </c>
      <c r="P133" s="79">
        <v>0.51020408163265318</v>
      </c>
      <c r="Q133" s="114">
        <f t="shared" si="49"/>
        <v>6.29979417873376E-2</v>
      </c>
      <c r="R133" s="202"/>
      <c r="S133" s="204"/>
    </row>
    <row r="134" spans="2:19" x14ac:dyDescent="0.3">
      <c r="B134" s="205"/>
      <c r="C134" s="97">
        <f t="shared" si="69"/>
        <v>5</v>
      </c>
      <c r="D134" s="113">
        <v>1</v>
      </c>
      <c r="E134" s="97">
        <v>197</v>
      </c>
      <c r="F134" s="79">
        <f t="shared" si="68"/>
        <v>0.59171597633136086</v>
      </c>
      <c r="G134" s="79">
        <f t="shared" si="48"/>
        <v>116.56804733727809</v>
      </c>
      <c r="H134" s="196"/>
      <c r="I134" s="198"/>
      <c r="L134" s="205"/>
      <c r="M134" s="97">
        <f t="shared" si="70"/>
        <v>5</v>
      </c>
      <c r="N134" s="115">
        <v>5.5648655851319676E-4</v>
      </c>
      <c r="O134" s="97">
        <v>199</v>
      </c>
      <c r="P134" s="79">
        <v>0.59171597633136086</v>
      </c>
      <c r="Q134" s="114">
        <f t="shared" si="49"/>
        <v>6.5527115469897118E-2</v>
      </c>
      <c r="R134" s="202"/>
      <c r="S134" s="204"/>
    </row>
    <row r="135" spans="2:19" x14ac:dyDescent="0.3">
      <c r="B135" s="205"/>
      <c r="C135" s="97">
        <f t="shared" si="69"/>
        <v>6</v>
      </c>
      <c r="D135" s="113">
        <v>1</v>
      </c>
      <c r="E135" s="97">
        <v>161</v>
      </c>
      <c r="F135" s="79">
        <f t="shared" si="68"/>
        <v>0.82644628099173545</v>
      </c>
      <c r="G135" s="79">
        <f t="shared" si="48"/>
        <v>133.05785123966942</v>
      </c>
      <c r="H135" s="196"/>
      <c r="I135" s="198"/>
      <c r="L135" s="205"/>
      <c r="M135" s="97">
        <f t="shared" si="70"/>
        <v>6</v>
      </c>
      <c r="N135" s="115">
        <v>6.1449344543704622E-4</v>
      </c>
      <c r="O135" s="97">
        <v>160</v>
      </c>
      <c r="P135" s="79">
        <v>0.82644628099173545</v>
      </c>
      <c r="Q135" s="114">
        <f t="shared" si="49"/>
        <v>8.1255331628039162E-2</v>
      </c>
      <c r="R135" s="202"/>
      <c r="S135" s="204"/>
    </row>
    <row r="136" spans="2:19" x14ac:dyDescent="0.3">
      <c r="B136" s="205"/>
      <c r="C136" s="97">
        <f t="shared" si="69"/>
        <v>7</v>
      </c>
      <c r="D136" s="113">
        <v>1</v>
      </c>
      <c r="E136" s="97">
        <v>139</v>
      </c>
      <c r="F136" s="79">
        <f t="shared" si="68"/>
        <v>0.51020408163265318</v>
      </c>
      <c r="G136" s="79">
        <f t="shared" si="48"/>
        <v>70.918367346938794</v>
      </c>
      <c r="H136" s="196"/>
      <c r="I136" s="198"/>
      <c r="L136" s="205"/>
      <c r="M136" s="97">
        <f t="shared" si="70"/>
        <v>7</v>
      </c>
      <c r="N136" s="115">
        <v>6.5155610619227347E-4</v>
      </c>
      <c r="O136" s="97">
        <v>141</v>
      </c>
      <c r="P136" s="79">
        <v>0.51020408163265318</v>
      </c>
      <c r="Q136" s="114">
        <f t="shared" si="49"/>
        <v>4.6872148455668665E-2</v>
      </c>
      <c r="R136" s="202"/>
      <c r="S136" s="204"/>
    </row>
    <row r="137" spans="2:19" x14ac:dyDescent="0.3">
      <c r="B137" s="205"/>
      <c r="C137" s="97">
        <f t="shared" si="69"/>
        <v>8</v>
      </c>
      <c r="D137" s="113">
        <v>1</v>
      </c>
      <c r="E137" s="97">
        <v>123</v>
      </c>
      <c r="F137" s="79">
        <f t="shared" si="68"/>
        <v>0.59171597633136086</v>
      </c>
      <c r="G137" s="79">
        <f t="shared" si="48"/>
        <v>72.781065088757387</v>
      </c>
      <c r="H137" s="196"/>
      <c r="I137" s="198"/>
      <c r="L137" s="205"/>
      <c r="M137" s="97">
        <f t="shared" si="70"/>
        <v>8</v>
      </c>
      <c r="N137" s="115">
        <v>5.5372360582903689E-4</v>
      </c>
      <c r="O137" s="97">
        <v>120</v>
      </c>
      <c r="P137" s="79">
        <v>0.59171597633136086</v>
      </c>
      <c r="Q137" s="114">
        <f t="shared" si="49"/>
        <v>3.9317652484902023E-2</v>
      </c>
      <c r="R137" s="202"/>
      <c r="S137" s="204"/>
    </row>
    <row r="138" spans="2:19" x14ac:dyDescent="0.3">
      <c r="B138" s="205"/>
      <c r="C138" s="97">
        <f t="shared" si="69"/>
        <v>9</v>
      </c>
      <c r="D138" s="113">
        <v>1</v>
      </c>
      <c r="E138" s="97">
        <v>135</v>
      </c>
      <c r="F138" s="79">
        <f t="shared" si="68"/>
        <v>0.82644628099173545</v>
      </c>
      <c r="G138" s="79">
        <f t="shared" si="48"/>
        <v>111.57024793388429</v>
      </c>
      <c r="H138" s="196"/>
      <c r="I138" s="198"/>
      <c r="L138" s="205"/>
      <c r="M138" s="97">
        <f t="shared" si="70"/>
        <v>9</v>
      </c>
      <c r="N138" s="115">
        <v>5.679400156454917E-4</v>
      </c>
      <c r="O138" s="97">
        <v>132</v>
      </c>
      <c r="P138" s="79">
        <v>0.82644628099173545</v>
      </c>
      <c r="Q138" s="114">
        <f t="shared" si="49"/>
        <v>6.195709261587181E-2</v>
      </c>
      <c r="R138" s="202"/>
      <c r="S138" s="204"/>
    </row>
    <row r="139" spans="2:19" x14ac:dyDescent="0.3">
      <c r="B139" s="205"/>
      <c r="C139" s="97">
        <f t="shared" si="69"/>
        <v>10</v>
      </c>
      <c r="D139" s="113">
        <v>1</v>
      </c>
      <c r="E139" s="97">
        <v>197</v>
      </c>
      <c r="F139" s="79">
        <f t="shared" si="68"/>
        <v>1</v>
      </c>
      <c r="G139" s="79">
        <f t="shared" si="48"/>
        <v>197</v>
      </c>
      <c r="H139" s="196"/>
      <c r="I139" s="198"/>
      <c r="L139" s="205"/>
      <c r="M139" s="97">
        <f t="shared" si="70"/>
        <v>10</v>
      </c>
      <c r="N139" s="115">
        <v>6.4710816423764993E-4</v>
      </c>
      <c r="O139" s="97">
        <v>200</v>
      </c>
      <c r="P139" s="79">
        <v>1</v>
      </c>
      <c r="Q139" s="114">
        <f t="shared" si="49"/>
        <v>0.12942163284753</v>
      </c>
      <c r="R139" s="202"/>
      <c r="S139" s="204"/>
    </row>
    <row r="140" spans="2:19" x14ac:dyDescent="0.3">
      <c r="B140" s="205"/>
      <c r="C140" s="97">
        <f t="shared" si="69"/>
        <v>11</v>
      </c>
      <c r="D140" s="113">
        <v>1</v>
      </c>
      <c r="E140" s="97">
        <v>182</v>
      </c>
      <c r="F140" s="79">
        <f t="shared" si="68"/>
        <v>1</v>
      </c>
      <c r="G140" s="79">
        <f t="shared" si="48"/>
        <v>182</v>
      </c>
      <c r="H140" s="196"/>
      <c r="I140" s="198"/>
      <c r="L140" s="205"/>
      <c r="M140" s="97">
        <f t="shared" si="70"/>
        <v>11</v>
      </c>
      <c r="N140" s="115">
        <v>6.0576281997879431E-4</v>
      </c>
      <c r="O140" s="97">
        <v>177</v>
      </c>
      <c r="P140" s="79">
        <v>1</v>
      </c>
      <c r="Q140" s="114">
        <f t="shared" si="49"/>
        <v>0.1072200191362466</v>
      </c>
      <c r="R140" s="202"/>
      <c r="S140" s="204"/>
    </row>
    <row r="141" spans="2:19" x14ac:dyDescent="0.3">
      <c r="B141" s="205"/>
      <c r="C141" s="97">
        <f t="shared" si="69"/>
        <v>12</v>
      </c>
      <c r="D141" s="113">
        <v>1</v>
      </c>
      <c r="E141" s="97">
        <v>168</v>
      </c>
      <c r="F141" s="79">
        <f t="shared" si="68"/>
        <v>0.69444444444444442</v>
      </c>
      <c r="G141" s="79">
        <f t="shared" si="48"/>
        <v>116.66666666666666</v>
      </c>
      <c r="H141" s="196"/>
      <c r="I141" s="198"/>
      <c r="L141" s="205"/>
      <c r="M141" s="97">
        <f t="shared" si="70"/>
        <v>12</v>
      </c>
      <c r="N141" s="115">
        <v>5.1565244820789584E-4</v>
      </c>
      <c r="O141" s="97">
        <v>171</v>
      </c>
      <c r="P141" s="79">
        <v>0.69444444444444442</v>
      </c>
      <c r="Q141" s="114">
        <f t="shared" si="49"/>
        <v>6.1233728224687624E-2</v>
      </c>
      <c r="R141" s="202"/>
      <c r="S141" s="204"/>
    </row>
    <row r="142" spans="2:19" x14ac:dyDescent="0.3">
      <c r="B142" s="118"/>
      <c r="C142" s="97"/>
      <c r="D142" s="113"/>
      <c r="E142" s="97"/>
      <c r="F142" s="79"/>
      <c r="G142" s="79"/>
      <c r="H142" s="196"/>
      <c r="I142" s="198"/>
      <c r="L142" s="118"/>
      <c r="M142" s="97"/>
      <c r="N142" s="115"/>
      <c r="O142" s="97"/>
      <c r="P142" s="79"/>
      <c r="Q142" s="114"/>
      <c r="R142" s="202"/>
      <c r="S142" s="204"/>
    </row>
    <row r="143" spans="2:19" x14ac:dyDescent="0.3">
      <c r="B143" s="118"/>
      <c r="C143" s="97"/>
      <c r="D143" s="113"/>
      <c r="E143" s="97"/>
      <c r="F143" s="79"/>
      <c r="G143" s="79"/>
      <c r="H143" s="196"/>
      <c r="I143" s="198"/>
      <c r="L143" s="118"/>
      <c r="M143" s="97"/>
      <c r="N143" s="115"/>
      <c r="O143" s="97"/>
      <c r="P143" s="79"/>
      <c r="Q143" s="114"/>
      <c r="R143" s="202"/>
      <c r="S143" s="204"/>
    </row>
    <row r="144" spans="2:19" ht="15" thickBot="1" x14ac:dyDescent="0.35">
      <c r="B144" s="118"/>
      <c r="C144" s="97"/>
      <c r="D144" s="113"/>
      <c r="E144" s="97"/>
      <c r="F144" s="79"/>
      <c r="G144" s="79"/>
      <c r="H144" s="196"/>
      <c r="I144" s="198"/>
      <c r="L144" s="118"/>
      <c r="M144" s="97"/>
      <c r="N144" s="115"/>
      <c r="O144" s="97"/>
      <c r="P144" s="79"/>
      <c r="Q144" s="114"/>
      <c r="R144" s="202"/>
      <c r="S144" s="204"/>
    </row>
    <row r="145" spans="2:19" x14ac:dyDescent="0.3">
      <c r="B145" s="205">
        <v>9</v>
      </c>
      <c r="C145" s="97">
        <v>1</v>
      </c>
      <c r="D145" s="113">
        <v>1</v>
      </c>
      <c r="E145" s="97">
        <v>187</v>
      </c>
      <c r="F145" s="79">
        <f>1/($AC6)^2</f>
        <v>1</v>
      </c>
      <c r="G145" s="79">
        <f t="shared" si="48"/>
        <v>187</v>
      </c>
      <c r="H145" s="195">
        <f t="shared" ref="H145" si="71">SUM(G145:G159)</f>
        <v>1477.0810217069688</v>
      </c>
      <c r="I145" s="197">
        <f t="shared" ref="I145" si="72">1/H145</f>
        <v>6.770109325786093E-4</v>
      </c>
      <c r="L145" s="205">
        <v>9</v>
      </c>
      <c r="M145" s="97">
        <v>1</v>
      </c>
      <c r="N145" s="115">
        <v>6.2553242432597837E-4</v>
      </c>
      <c r="O145" s="97">
        <v>184</v>
      </c>
      <c r="P145" s="79">
        <v>1</v>
      </c>
      <c r="Q145" s="114">
        <f t="shared" si="49"/>
        <v>0.11509796607598002</v>
      </c>
      <c r="R145" s="201">
        <f t="shared" ref="R145" si="73">SUM(Q145:Q159)</f>
        <v>0.88336388958327194</v>
      </c>
      <c r="S145" s="203">
        <f t="shared" ref="S145" si="74">1/R145</f>
        <v>1.1320363123194352</v>
      </c>
    </row>
    <row r="146" spans="2:19" x14ac:dyDescent="0.3">
      <c r="B146" s="205"/>
      <c r="C146" s="97">
        <f>1+C145</f>
        <v>2</v>
      </c>
      <c r="D146" s="113">
        <v>1</v>
      </c>
      <c r="E146" s="97">
        <v>199</v>
      </c>
      <c r="F146" s="79">
        <f t="shared" ref="F146:F156" si="75">1/($AC7)^2</f>
        <v>1</v>
      </c>
      <c r="G146" s="79">
        <f t="shared" si="48"/>
        <v>199</v>
      </c>
      <c r="H146" s="196"/>
      <c r="I146" s="198"/>
      <c r="L146" s="205"/>
      <c r="M146" s="97">
        <f>1+M145</f>
        <v>2</v>
      </c>
      <c r="N146" s="115">
        <v>5.9901509990170653E-4</v>
      </c>
      <c r="O146" s="97">
        <v>201</v>
      </c>
      <c r="P146" s="79">
        <v>1</v>
      </c>
      <c r="Q146" s="114">
        <f t="shared" si="49"/>
        <v>0.12040203508024301</v>
      </c>
      <c r="R146" s="202"/>
      <c r="S146" s="204"/>
    </row>
    <row r="147" spans="2:19" x14ac:dyDescent="0.3">
      <c r="B147" s="205"/>
      <c r="C147" s="97">
        <f t="shared" ref="C147:C156" si="76">1+C146</f>
        <v>3</v>
      </c>
      <c r="D147" s="113">
        <v>1</v>
      </c>
      <c r="E147" s="97">
        <v>162</v>
      </c>
      <c r="F147" s="79">
        <f t="shared" si="75"/>
        <v>0.69444444444444442</v>
      </c>
      <c r="G147" s="79">
        <f t="shared" si="48"/>
        <v>112.5</v>
      </c>
      <c r="H147" s="196"/>
      <c r="I147" s="198"/>
      <c r="L147" s="205"/>
      <c r="M147" s="97">
        <f t="shared" ref="M147:M156" si="77">1+M146</f>
        <v>3</v>
      </c>
      <c r="N147" s="115">
        <v>6.0301417741738918E-4</v>
      </c>
      <c r="O147" s="97">
        <v>166</v>
      </c>
      <c r="P147" s="79">
        <v>0.69444444444444442</v>
      </c>
      <c r="Q147" s="114">
        <f t="shared" si="49"/>
        <v>6.9514134341171249E-2</v>
      </c>
      <c r="R147" s="202"/>
      <c r="S147" s="204"/>
    </row>
    <row r="148" spans="2:19" x14ac:dyDescent="0.3">
      <c r="B148" s="205"/>
      <c r="C148" s="97">
        <f t="shared" si="76"/>
        <v>4</v>
      </c>
      <c r="D148" s="113">
        <v>1</v>
      </c>
      <c r="E148" s="97">
        <v>195</v>
      </c>
      <c r="F148" s="79">
        <f t="shared" si="75"/>
        <v>0.82644628099173545</v>
      </c>
      <c r="G148" s="79">
        <f t="shared" si="48"/>
        <v>161.15702479338842</v>
      </c>
      <c r="H148" s="196"/>
      <c r="I148" s="198"/>
      <c r="L148" s="205"/>
      <c r="M148" s="97">
        <f t="shared" si="77"/>
        <v>4</v>
      </c>
      <c r="N148" s="115">
        <v>6.2361598941000846E-4</v>
      </c>
      <c r="O148" s="97">
        <v>198</v>
      </c>
      <c r="P148" s="79">
        <v>0.82644628099173545</v>
      </c>
      <c r="Q148" s="114">
        <f t="shared" si="49"/>
        <v>0.10204625281254683</v>
      </c>
      <c r="R148" s="202"/>
      <c r="S148" s="204"/>
    </row>
    <row r="149" spans="2:19" x14ac:dyDescent="0.3">
      <c r="B149" s="205"/>
      <c r="C149" s="97">
        <f t="shared" si="76"/>
        <v>5</v>
      </c>
      <c r="D149" s="113">
        <v>1</v>
      </c>
      <c r="E149" s="97">
        <v>197</v>
      </c>
      <c r="F149" s="79">
        <f t="shared" si="75"/>
        <v>0.39062499999999994</v>
      </c>
      <c r="G149" s="79">
        <f t="shared" si="48"/>
        <v>76.953124999999986</v>
      </c>
      <c r="H149" s="196"/>
      <c r="I149" s="198"/>
      <c r="L149" s="205"/>
      <c r="M149" s="97">
        <f t="shared" si="77"/>
        <v>5</v>
      </c>
      <c r="N149" s="115">
        <v>5.5648655851319676E-4</v>
      </c>
      <c r="O149" s="97">
        <v>199</v>
      </c>
      <c r="P149" s="79">
        <v>0.39062499999999994</v>
      </c>
      <c r="Q149" s="114">
        <f t="shared" si="49"/>
        <v>4.3258134821924275E-2</v>
      </c>
      <c r="R149" s="202"/>
      <c r="S149" s="204"/>
    </row>
    <row r="150" spans="2:19" x14ac:dyDescent="0.3">
      <c r="B150" s="205"/>
      <c r="C150" s="97">
        <f t="shared" si="76"/>
        <v>6</v>
      </c>
      <c r="D150" s="113">
        <v>1</v>
      </c>
      <c r="E150" s="97">
        <v>161</v>
      </c>
      <c r="F150" s="79">
        <f t="shared" si="75"/>
        <v>1</v>
      </c>
      <c r="G150" s="79">
        <f t="shared" si="48"/>
        <v>161</v>
      </c>
      <c r="H150" s="196"/>
      <c r="I150" s="198"/>
      <c r="L150" s="205"/>
      <c r="M150" s="97">
        <f t="shared" si="77"/>
        <v>6</v>
      </c>
      <c r="N150" s="115">
        <v>6.1449344543704622E-4</v>
      </c>
      <c r="O150" s="97">
        <v>160</v>
      </c>
      <c r="P150" s="79">
        <v>1</v>
      </c>
      <c r="Q150" s="114">
        <f t="shared" si="49"/>
        <v>9.8318951269927402E-2</v>
      </c>
      <c r="R150" s="202"/>
      <c r="S150" s="204"/>
    </row>
    <row r="151" spans="2:19" x14ac:dyDescent="0.3">
      <c r="B151" s="205"/>
      <c r="C151" s="97">
        <f t="shared" si="76"/>
        <v>7</v>
      </c>
      <c r="D151" s="113">
        <v>1</v>
      </c>
      <c r="E151" s="97">
        <v>139</v>
      </c>
      <c r="F151" s="79">
        <f t="shared" si="75"/>
        <v>0.69444444444444442</v>
      </c>
      <c r="G151" s="79">
        <f t="shared" si="48"/>
        <v>96.527777777777771</v>
      </c>
      <c r="H151" s="196"/>
      <c r="I151" s="198"/>
      <c r="L151" s="205"/>
      <c r="M151" s="97">
        <f t="shared" si="77"/>
        <v>7</v>
      </c>
      <c r="N151" s="115">
        <v>6.5155610619227347E-4</v>
      </c>
      <c r="O151" s="97">
        <v>141</v>
      </c>
      <c r="P151" s="79">
        <v>0.69444444444444442</v>
      </c>
      <c r="Q151" s="114">
        <f t="shared" si="49"/>
        <v>6.3798202064660109E-2</v>
      </c>
      <c r="R151" s="202"/>
      <c r="S151" s="204"/>
    </row>
    <row r="152" spans="2:19" x14ac:dyDescent="0.3">
      <c r="B152" s="205"/>
      <c r="C152" s="97">
        <f t="shared" si="76"/>
        <v>8</v>
      </c>
      <c r="D152" s="113">
        <v>1</v>
      </c>
      <c r="E152" s="97">
        <v>123</v>
      </c>
      <c r="F152" s="79">
        <f t="shared" si="75"/>
        <v>0.39062499999999994</v>
      </c>
      <c r="G152" s="79">
        <f t="shared" si="48"/>
        <v>48.046874999999993</v>
      </c>
      <c r="H152" s="196"/>
      <c r="I152" s="198"/>
      <c r="L152" s="205"/>
      <c r="M152" s="97">
        <f t="shared" si="77"/>
        <v>8</v>
      </c>
      <c r="N152" s="115">
        <v>5.5372360582903689E-4</v>
      </c>
      <c r="O152" s="97">
        <v>120</v>
      </c>
      <c r="P152" s="79">
        <v>0.39062499999999994</v>
      </c>
      <c r="Q152" s="114">
        <f t="shared" si="49"/>
        <v>2.5955794023236101E-2</v>
      </c>
      <c r="R152" s="202"/>
      <c r="S152" s="204"/>
    </row>
    <row r="153" spans="2:19" x14ac:dyDescent="0.3">
      <c r="B153" s="205"/>
      <c r="C153" s="97">
        <f t="shared" si="76"/>
        <v>9</v>
      </c>
      <c r="D153" s="113">
        <v>1</v>
      </c>
      <c r="E153" s="97">
        <v>135</v>
      </c>
      <c r="F153" s="79">
        <f t="shared" si="75"/>
        <v>1</v>
      </c>
      <c r="G153" s="79">
        <f t="shared" si="48"/>
        <v>135</v>
      </c>
      <c r="H153" s="196"/>
      <c r="I153" s="198"/>
      <c r="L153" s="205"/>
      <c r="M153" s="97">
        <f t="shared" si="77"/>
        <v>9</v>
      </c>
      <c r="N153" s="115">
        <v>5.679400156454917E-4</v>
      </c>
      <c r="O153" s="97">
        <v>132</v>
      </c>
      <c r="P153" s="79">
        <v>1</v>
      </c>
      <c r="Q153" s="114">
        <f t="shared" si="49"/>
        <v>7.4968082065204902E-2</v>
      </c>
      <c r="R153" s="202"/>
      <c r="S153" s="204"/>
    </row>
    <row r="154" spans="2:19" x14ac:dyDescent="0.3">
      <c r="B154" s="205"/>
      <c r="C154" s="97">
        <f t="shared" si="76"/>
        <v>10</v>
      </c>
      <c r="D154" s="113">
        <v>1</v>
      </c>
      <c r="E154" s="97">
        <v>197</v>
      </c>
      <c r="F154" s="79">
        <f t="shared" si="75"/>
        <v>0.30864197530864196</v>
      </c>
      <c r="G154" s="79">
        <f t="shared" ref="G154:G201" si="78">D154*E154*F154</f>
        <v>60.802469135802468</v>
      </c>
      <c r="H154" s="196"/>
      <c r="I154" s="198"/>
      <c r="L154" s="205"/>
      <c r="M154" s="97">
        <f t="shared" si="77"/>
        <v>10</v>
      </c>
      <c r="N154" s="115">
        <v>6.4710816423764993E-4</v>
      </c>
      <c r="O154" s="97">
        <v>200</v>
      </c>
      <c r="P154" s="79">
        <v>0.30864197530864196</v>
      </c>
      <c r="Q154" s="114">
        <f t="shared" ref="Q154:Q201" si="79">N154*O154*P154</f>
        <v>3.9944948409731479E-2</v>
      </c>
      <c r="R154" s="202"/>
      <c r="S154" s="204"/>
    </row>
    <row r="155" spans="2:19" x14ac:dyDescent="0.3">
      <c r="B155" s="205"/>
      <c r="C155" s="97">
        <f t="shared" si="76"/>
        <v>11</v>
      </c>
      <c r="D155" s="113">
        <v>1</v>
      </c>
      <c r="E155" s="97">
        <v>182</v>
      </c>
      <c r="F155" s="79">
        <f t="shared" si="75"/>
        <v>0.39062499999999994</v>
      </c>
      <c r="G155" s="79">
        <f t="shared" si="78"/>
        <v>71.093749999999986</v>
      </c>
      <c r="H155" s="196"/>
      <c r="I155" s="198"/>
      <c r="L155" s="205"/>
      <c r="M155" s="97">
        <f t="shared" si="77"/>
        <v>11</v>
      </c>
      <c r="N155" s="115">
        <v>6.0576281997879431E-4</v>
      </c>
      <c r="O155" s="97">
        <v>177</v>
      </c>
      <c r="P155" s="79">
        <v>0.39062499999999994</v>
      </c>
      <c r="Q155" s="114">
        <f t="shared" si="79"/>
        <v>4.1882819975096318E-2</v>
      </c>
      <c r="R155" s="202"/>
      <c r="S155" s="204"/>
    </row>
    <row r="156" spans="2:19" x14ac:dyDescent="0.3">
      <c r="B156" s="205"/>
      <c r="C156" s="97">
        <f t="shared" si="76"/>
        <v>12</v>
      </c>
      <c r="D156" s="113">
        <v>1</v>
      </c>
      <c r="E156" s="97">
        <v>168</v>
      </c>
      <c r="F156" s="79">
        <f t="shared" si="75"/>
        <v>1</v>
      </c>
      <c r="G156" s="79">
        <f t="shared" si="78"/>
        <v>168</v>
      </c>
      <c r="H156" s="196"/>
      <c r="I156" s="198"/>
      <c r="L156" s="205"/>
      <c r="M156" s="97">
        <f t="shared" si="77"/>
        <v>12</v>
      </c>
      <c r="N156" s="115">
        <v>5.1565244820789584E-4</v>
      </c>
      <c r="O156" s="97">
        <v>171</v>
      </c>
      <c r="P156" s="79">
        <v>1</v>
      </c>
      <c r="Q156" s="114">
        <f t="shared" si="79"/>
        <v>8.8176568643550182E-2</v>
      </c>
      <c r="R156" s="202"/>
      <c r="S156" s="204"/>
    </row>
    <row r="157" spans="2:19" x14ac:dyDescent="0.3">
      <c r="B157" s="118"/>
      <c r="C157" s="97"/>
      <c r="D157" s="113"/>
      <c r="E157" s="97"/>
      <c r="F157" s="79"/>
      <c r="G157" s="79"/>
      <c r="H157" s="196"/>
      <c r="I157" s="198"/>
      <c r="L157" s="118"/>
      <c r="M157" s="97"/>
      <c r="N157" s="115"/>
      <c r="O157" s="97"/>
      <c r="P157" s="79"/>
      <c r="Q157" s="114"/>
      <c r="R157" s="202"/>
      <c r="S157" s="204"/>
    </row>
    <row r="158" spans="2:19" x14ac:dyDescent="0.3">
      <c r="B158" s="118"/>
      <c r="C158" s="97"/>
      <c r="D158" s="113"/>
      <c r="E158" s="97"/>
      <c r="F158" s="79"/>
      <c r="G158" s="79"/>
      <c r="H158" s="196"/>
      <c r="I158" s="198"/>
      <c r="L158" s="118"/>
      <c r="M158" s="97"/>
      <c r="N158" s="115"/>
      <c r="O158" s="97"/>
      <c r="P158" s="79"/>
      <c r="Q158" s="114"/>
      <c r="R158" s="202"/>
      <c r="S158" s="204"/>
    </row>
    <row r="159" spans="2:19" ht="15" thickBot="1" x14ac:dyDescent="0.35">
      <c r="B159" s="118"/>
      <c r="C159" s="97"/>
      <c r="D159" s="113"/>
      <c r="E159" s="97"/>
      <c r="F159" s="79"/>
      <c r="G159" s="79"/>
      <c r="H159" s="196"/>
      <c r="I159" s="198"/>
      <c r="L159" s="118"/>
      <c r="M159" s="97"/>
      <c r="N159" s="115"/>
      <c r="O159" s="97"/>
      <c r="P159" s="79"/>
      <c r="Q159" s="114"/>
      <c r="R159" s="202"/>
      <c r="S159" s="204"/>
    </row>
    <row r="160" spans="2:19" x14ac:dyDescent="0.3">
      <c r="B160" s="205">
        <v>10</v>
      </c>
      <c r="C160" s="97">
        <v>1</v>
      </c>
      <c r="D160" s="113">
        <v>1</v>
      </c>
      <c r="E160" s="97">
        <v>187</v>
      </c>
      <c r="F160" s="79">
        <f>1/($AD6)^2</f>
        <v>0.30864197530864196</v>
      </c>
      <c r="G160" s="79">
        <f t="shared" si="78"/>
        <v>57.716049382716044</v>
      </c>
      <c r="H160" s="195">
        <f t="shared" ref="H160" si="80">SUM(G160:G174)</f>
        <v>1301.9173954552741</v>
      </c>
      <c r="I160" s="197">
        <f t="shared" ref="I160" si="81">1/H160</f>
        <v>7.6809788661768739E-4</v>
      </c>
      <c r="L160" s="205">
        <v>10</v>
      </c>
      <c r="M160" s="97">
        <v>1</v>
      </c>
      <c r="N160" s="115">
        <v>6.2553242432597837E-4</v>
      </c>
      <c r="O160" s="97">
        <v>184</v>
      </c>
      <c r="P160" s="79">
        <v>0.30864197530864196</v>
      </c>
      <c r="Q160" s="114">
        <f t="shared" si="79"/>
        <v>3.5524063603697538E-2</v>
      </c>
      <c r="R160" s="201">
        <f t="shared" ref="R160" si="82">SUM(Q160:Q174)</f>
        <v>0.77314308498301587</v>
      </c>
      <c r="S160" s="203">
        <f t="shared" ref="S160" si="83">1/R160</f>
        <v>1.2934216439664175</v>
      </c>
    </row>
    <row r="161" spans="2:19" x14ac:dyDescent="0.3">
      <c r="B161" s="205"/>
      <c r="C161" s="97">
        <f>1+C160</f>
        <v>2</v>
      </c>
      <c r="D161" s="113">
        <v>1</v>
      </c>
      <c r="E161" s="97">
        <v>199</v>
      </c>
      <c r="F161" s="79">
        <f t="shared" ref="F161:F171" si="84">1/($AD7)^2</f>
        <v>0.82644628099173545</v>
      </c>
      <c r="G161" s="79">
        <f t="shared" si="78"/>
        <v>164.46280991735534</v>
      </c>
      <c r="H161" s="196"/>
      <c r="I161" s="198"/>
      <c r="L161" s="205"/>
      <c r="M161" s="97">
        <f>1+M160</f>
        <v>2</v>
      </c>
      <c r="N161" s="115">
        <v>5.9901509990170653E-4</v>
      </c>
      <c r="O161" s="97">
        <v>201</v>
      </c>
      <c r="P161" s="79">
        <v>0.82644628099173545</v>
      </c>
      <c r="Q161" s="114">
        <f t="shared" si="79"/>
        <v>9.9505814115903299E-2</v>
      </c>
      <c r="R161" s="202"/>
      <c r="S161" s="204"/>
    </row>
    <row r="162" spans="2:19" x14ac:dyDescent="0.3">
      <c r="B162" s="205"/>
      <c r="C162" s="97">
        <f t="shared" ref="C162:C171" si="85">1+C161</f>
        <v>3</v>
      </c>
      <c r="D162" s="113">
        <v>1</v>
      </c>
      <c r="E162" s="97">
        <v>162</v>
      </c>
      <c r="F162" s="79">
        <f t="shared" si="84"/>
        <v>1</v>
      </c>
      <c r="G162" s="79">
        <f t="shared" si="78"/>
        <v>162</v>
      </c>
      <c r="H162" s="196"/>
      <c r="I162" s="198"/>
      <c r="L162" s="205"/>
      <c r="M162" s="97">
        <f t="shared" ref="M162:M171" si="86">1+M161</f>
        <v>3</v>
      </c>
      <c r="N162" s="115">
        <v>6.0301417741738918E-4</v>
      </c>
      <c r="O162" s="97">
        <v>166</v>
      </c>
      <c r="P162" s="79">
        <v>1</v>
      </c>
      <c r="Q162" s="114">
        <f t="shared" si="79"/>
        <v>0.10010035345128661</v>
      </c>
      <c r="R162" s="202"/>
      <c r="S162" s="204"/>
    </row>
    <row r="163" spans="2:19" x14ac:dyDescent="0.3">
      <c r="B163" s="205"/>
      <c r="C163" s="97">
        <f t="shared" si="85"/>
        <v>4</v>
      </c>
      <c r="D163" s="113">
        <v>1</v>
      </c>
      <c r="E163" s="97">
        <v>195</v>
      </c>
      <c r="F163" s="79">
        <f t="shared" si="84"/>
        <v>0.30864197530864196</v>
      </c>
      <c r="G163" s="79">
        <f t="shared" si="78"/>
        <v>60.185185185185183</v>
      </c>
      <c r="H163" s="196"/>
      <c r="I163" s="198"/>
      <c r="L163" s="205"/>
      <c r="M163" s="97">
        <f t="shared" si="86"/>
        <v>4</v>
      </c>
      <c r="N163" s="115">
        <v>6.2361598941000846E-4</v>
      </c>
      <c r="O163" s="97">
        <v>198</v>
      </c>
      <c r="P163" s="79">
        <v>0.30864197530864196</v>
      </c>
      <c r="Q163" s="114">
        <f t="shared" si="79"/>
        <v>3.8109866019500512E-2</v>
      </c>
      <c r="R163" s="202"/>
      <c r="S163" s="204"/>
    </row>
    <row r="164" spans="2:19" x14ac:dyDescent="0.3">
      <c r="B164" s="205"/>
      <c r="C164" s="97">
        <f t="shared" si="85"/>
        <v>5</v>
      </c>
      <c r="D164" s="113">
        <v>1</v>
      </c>
      <c r="E164" s="97">
        <v>197</v>
      </c>
      <c r="F164" s="79">
        <f t="shared" si="84"/>
        <v>0.30864197530864196</v>
      </c>
      <c r="G164" s="79">
        <f t="shared" si="78"/>
        <v>60.802469135802468</v>
      </c>
      <c r="H164" s="196"/>
      <c r="I164" s="198"/>
      <c r="L164" s="205"/>
      <c r="M164" s="97">
        <f t="shared" si="86"/>
        <v>5</v>
      </c>
      <c r="N164" s="115">
        <v>5.5648655851319676E-4</v>
      </c>
      <c r="O164" s="97">
        <v>199</v>
      </c>
      <c r="P164" s="79">
        <v>0.30864197530864196</v>
      </c>
      <c r="Q164" s="114">
        <f t="shared" si="79"/>
        <v>3.4179267019792021E-2</v>
      </c>
      <c r="R164" s="202"/>
      <c r="S164" s="204"/>
    </row>
    <row r="165" spans="2:19" x14ac:dyDescent="0.3">
      <c r="B165" s="205"/>
      <c r="C165" s="97">
        <f t="shared" si="85"/>
        <v>6</v>
      </c>
      <c r="D165" s="113">
        <v>1</v>
      </c>
      <c r="E165" s="97">
        <v>161</v>
      </c>
      <c r="F165" s="79">
        <f t="shared" si="84"/>
        <v>0.51020408163265318</v>
      </c>
      <c r="G165" s="79">
        <f t="shared" si="78"/>
        <v>82.142857142857167</v>
      </c>
      <c r="H165" s="196"/>
      <c r="I165" s="198"/>
      <c r="L165" s="205"/>
      <c r="M165" s="97">
        <f t="shared" si="86"/>
        <v>6</v>
      </c>
      <c r="N165" s="115">
        <v>6.1449344543704622E-4</v>
      </c>
      <c r="O165" s="97">
        <v>160</v>
      </c>
      <c r="P165" s="79">
        <v>0.51020408163265318</v>
      </c>
      <c r="Q165" s="114">
        <f t="shared" si="79"/>
        <v>5.0162730239758889E-2</v>
      </c>
      <c r="R165" s="202"/>
      <c r="S165" s="204"/>
    </row>
    <row r="166" spans="2:19" x14ac:dyDescent="0.3">
      <c r="B166" s="205"/>
      <c r="C166" s="97">
        <f t="shared" si="85"/>
        <v>7</v>
      </c>
      <c r="D166" s="113">
        <v>1</v>
      </c>
      <c r="E166" s="97">
        <v>139</v>
      </c>
      <c r="F166" s="79">
        <f t="shared" si="84"/>
        <v>1</v>
      </c>
      <c r="G166" s="79">
        <f t="shared" si="78"/>
        <v>139</v>
      </c>
      <c r="H166" s="196"/>
      <c r="I166" s="198"/>
      <c r="L166" s="205"/>
      <c r="M166" s="97">
        <f t="shared" si="86"/>
        <v>7</v>
      </c>
      <c r="N166" s="115">
        <v>6.5155610619227347E-4</v>
      </c>
      <c r="O166" s="97">
        <v>141</v>
      </c>
      <c r="P166" s="79">
        <v>1</v>
      </c>
      <c r="Q166" s="114">
        <f t="shared" si="79"/>
        <v>9.1869410973110563E-2</v>
      </c>
      <c r="R166" s="202"/>
      <c r="S166" s="204"/>
    </row>
    <row r="167" spans="2:19" x14ac:dyDescent="0.3">
      <c r="B167" s="205"/>
      <c r="C167" s="97">
        <f t="shared" si="85"/>
        <v>8</v>
      </c>
      <c r="D167" s="113">
        <v>1</v>
      </c>
      <c r="E167" s="97">
        <v>123</v>
      </c>
      <c r="F167" s="79">
        <f t="shared" si="84"/>
        <v>0.69444444444444442</v>
      </c>
      <c r="G167" s="79">
        <f t="shared" si="78"/>
        <v>85.416666666666657</v>
      </c>
      <c r="H167" s="196"/>
      <c r="I167" s="198"/>
      <c r="L167" s="205"/>
      <c r="M167" s="97">
        <f t="shared" si="86"/>
        <v>8</v>
      </c>
      <c r="N167" s="115">
        <v>5.5372360582903689E-4</v>
      </c>
      <c r="O167" s="97">
        <v>120</v>
      </c>
      <c r="P167" s="79">
        <v>0.69444444444444442</v>
      </c>
      <c r="Q167" s="114">
        <f t="shared" si="79"/>
        <v>4.6143633819086406E-2</v>
      </c>
      <c r="R167" s="202"/>
      <c r="S167" s="204"/>
    </row>
    <row r="168" spans="2:19" x14ac:dyDescent="0.3">
      <c r="B168" s="205"/>
      <c r="C168" s="97">
        <f t="shared" si="85"/>
        <v>9</v>
      </c>
      <c r="D168" s="113">
        <v>1</v>
      </c>
      <c r="E168" s="97">
        <v>135</v>
      </c>
      <c r="F168" s="79">
        <f t="shared" si="84"/>
        <v>1</v>
      </c>
      <c r="G168" s="79">
        <f t="shared" si="78"/>
        <v>135</v>
      </c>
      <c r="H168" s="196"/>
      <c r="I168" s="198"/>
      <c r="L168" s="205"/>
      <c r="M168" s="97">
        <f t="shared" si="86"/>
        <v>9</v>
      </c>
      <c r="N168" s="115">
        <v>5.679400156454917E-4</v>
      </c>
      <c r="O168" s="97">
        <v>132</v>
      </c>
      <c r="P168" s="79">
        <v>1</v>
      </c>
      <c r="Q168" s="114">
        <f t="shared" si="79"/>
        <v>7.4968082065204902E-2</v>
      </c>
      <c r="R168" s="202"/>
      <c r="S168" s="204"/>
    </row>
    <row r="169" spans="2:19" x14ac:dyDescent="0.3">
      <c r="B169" s="205"/>
      <c r="C169" s="97">
        <f t="shared" si="85"/>
        <v>10</v>
      </c>
      <c r="D169" s="113">
        <v>1</v>
      </c>
      <c r="E169" s="97">
        <v>197</v>
      </c>
      <c r="F169" s="79">
        <f t="shared" si="84"/>
        <v>0.30864197530864196</v>
      </c>
      <c r="G169" s="79">
        <f t="shared" si="78"/>
        <v>60.802469135802468</v>
      </c>
      <c r="H169" s="196"/>
      <c r="I169" s="198"/>
      <c r="L169" s="205"/>
      <c r="M169" s="97">
        <f t="shared" si="86"/>
        <v>10</v>
      </c>
      <c r="N169" s="115">
        <v>6.4710816423764993E-4</v>
      </c>
      <c r="O169" s="97">
        <v>200</v>
      </c>
      <c r="P169" s="79">
        <v>0.30864197530864196</v>
      </c>
      <c r="Q169" s="114">
        <f t="shared" si="79"/>
        <v>3.9944948409731479E-2</v>
      </c>
      <c r="R169" s="202"/>
      <c r="S169" s="204"/>
    </row>
    <row r="170" spans="2:19" x14ac:dyDescent="0.3">
      <c r="B170" s="205"/>
      <c r="C170" s="97">
        <f t="shared" si="85"/>
        <v>11</v>
      </c>
      <c r="D170" s="113">
        <v>1</v>
      </c>
      <c r="E170" s="97">
        <v>182</v>
      </c>
      <c r="F170" s="79">
        <f t="shared" si="84"/>
        <v>0.69444444444444442</v>
      </c>
      <c r="G170" s="79">
        <f t="shared" si="78"/>
        <v>126.38888888888889</v>
      </c>
      <c r="H170" s="196"/>
      <c r="I170" s="198"/>
      <c r="L170" s="205"/>
      <c r="M170" s="97">
        <f t="shared" si="86"/>
        <v>11</v>
      </c>
      <c r="N170" s="115">
        <v>6.0576281997879431E-4</v>
      </c>
      <c r="O170" s="97">
        <v>177</v>
      </c>
      <c r="P170" s="79">
        <v>0.69444444444444442</v>
      </c>
      <c r="Q170" s="114">
        <f t="shared" si="79"/>
        <v>7.4458346622393465E-2</v>
      </c>
      <c r="R170" s="202"/>
      <c r="S170" s="204"/>
    </row>
    <row r="171" spans="2:19" x14ac:dyDescent="0.3">
      <c r="B171" s="205"/>
      <c r="C171" s="97">
        <f t="shared" si="85"/>
        <v>12</v>
      </c>
      <c r="D171" s="113">
        <v>1</v>
      </c>
      <c r="E171" s="97">
        <v>168</v>
      </c>
      <c r="F171" s="79">
        <f t="shared" si="84"/>
        <v>1</v>
      </c>
      <c r="G171" s="79">
        <f t="shared" si="78"/>
        <v>168</v>
      </c>
      <c r="H171" s="196"/>
      <c r="I171" s="198"/>
      <c r="L171" s="205"/>
      <c r="M171" s="97">
        <f t="shared" si="86"/>
        <v>12</v>
      </c>
      <c r="N171" s="115">
        <v>5.1565244820789584E-4</v>
      </c>
      <c r="O171" s="97">
        <v>171</v>
      </c>
      <c r="P171" s="79">
        <v>1</v>
      </c>
      <c r="Q171" s="114">
        <f t="shared" si="79"/>
        <v>8.8176568643550182E-2</v>
      </c>
      <c r="R171" s="202"/>
      <c r="S171" s="204"/>
    </row>
    <row r="172" spans="2:19" x14ac:dyDescent="0.3">
      <c r="B172" s="118"/>
      <c r="C172" s="97"/>
      <c r="D172" s="113"/>
      <c r="E172" s="97"/>
      <c r="F172" s="79"/>
      <c r="G172" s="79"/>
      <c r="H172" s="196"/>
      <c r="I172" s="198"/>
      <c r="L172" s="118"/>
      <c r="M172" s="97"/>
      <c r="N172" s="115"/>
      <c r="O172" s="97"/>
      <c r="P172" s="79"/>
      <c r="Q172" s="114"/>
      <c r="R172" s="202"/>
      <c r="S172" s="204"/>
    </row>
    <row r="173" spans="2:19" x14ac:dyDescent="0.3">
      <c r="B173" s="118"/>
      <c r="C173" s="97"/>
      <c r="D173" s="113"/>
      <c r="E173" s="97"/>
      <c r="F173" s="79"/>
      <c r="G173" s="79"/>
      <c r="H173" s="196"/>
      <c r="I173" s="198"/>
      <c r="L173" s="118"/>
      <c r="M173" s="97"/>
      <c r="N173" s="115"/>
      <c r="O173" s="97"/>
      <c r="P173" s="79"/>
      <c r="Q173" s="114"/>
      <c r="R173" s="202"/>
      <c r="S173" s="204"/>
    </row>
    <row r="174" spans="2:19" ht="15" thickBot="1" x14ac:dyDescent="0.35">
      <c r="B174" s="118"/>
      <c r="C174" s="97"/>
      <c r="D174" s="113"/>
      <c r="E174" s="97"/>
      <c r="F174" s="79"/>
      <c r="G174" s="79"/>
      <c r="H174" s="196"/>
      <c r="I174" s="198"/>
      <c r="L174" s="118"/>
      <c r="M174" s="97"/>
      <c r="N174" s="115"/>
      <c r="O174" s="97"/>
      <c r="P174" s="79"/>
      <c r="Q174" s="114"/>
      <c r="R174" s="202"/>
      <c r="S174" s="204"/>
    </row>
    <row r="175" spans="2:19" x14ac:dyDescent="0.3">
      <c r="B175" s="205">
        <v>11</v>
      </c>
      <c r="C175" s="97">
        <v>1</v>
      </c>
      <c r="D175" s="113">
        <v>1</v>
      </c>
      <c r="E175" s="97">
        <v>187</v>
      </c>
      <c r="F175" s="79">
        <f>1/($AE6)^2</f>
        <v>0.51020408163265318</v>
      </c>
      <c r="G175" s="79">
        <f t="shared" si="78"/>
        <v>95.408163265306143</v>
      </c>
      <c r="H175" s="195">
        <f t="shared" ref="H175" si="87">SUM(G175:G189)</f>
        <v>1363.9406407778035</v>
      </c>
      <c r="I175" s="197">
        <f t="shared" ref="I175" si="88">1/H175</f>
        <v>7.3316973635285032E-4</v>
      </c>
      <c r="L175" s="205">
        <v>11</v>
      </c>
      <c r="M175" s="97">
        <v>1</v>
      </c>
      <c r="N175" s="115">
        <v>6.2553242432597837E-4</v>
      </c>
      <c r="O175" s="97">
        <v>184</v>
      </c>
      <c r="P175" s="79">
        <v>0.51020408163265318</v>
      </c>
      <c r="Q175" s="114">
        <f t="shared" si="79"/>
        <v>5.8723452079581656E-2</v>
      </c>
      <c r="R175" s="201">
        <f t="shared" ref="R175" si="89">SUM(Q175:Q189)</f>
        <v>0.82246319973161297</v>
      </c>
      <c r="S175" s="203">
        <f t="shared" ref="S175" si="90">1/R175</f>
        <v>1.2158598710876316</v>
      </c>
    </row>
    <row r="176" spans="2:19" x14ac:dyDescent="0.3">
      <c r="B176" s="205"/>
      <c r="C176" s="97">
        <f>1+C175</f>
        <v>2</v>
      </c>
      <c r="D176" s="113">
        <v>1</v>
      </c>
      <c r="E176" s="97">
        <v>199</v>
      </c>
      <c r="F176" s="79">
        <f t="shared" ref="F176:F186" si="91">1/($AE7)^2</f>
        <v>0.82644628099173545</v>
      </c>
      <c r="G176" s="79">
        <f t="shared" si="78"/>
        <v>164.46280991735534</v>
      </c>
      <c r="H176" s="196"/>
      <c r="I176" s="198"/>
      <c r="L176" s="205"/>
      <c r="M176" s="97">
        <f>1+M175</f>
        <v>2</v>
      </c>
      <c r="N176" s="115">
        <v>5.9901509990170653E-4</v>
      </c>
      <c r="O176" s="97">
        <v>201</v>
      </c>
      <c r="P176" s="79">
        <v>0.82644628099173545</v>
      </c>
      <c r="Q176" s="114">
        <f t="shared" si="79"/>
        <v>9.9505814115903299E-2</v>
      </c>
      <c r="R176" s="202"/>
      <c r="S176" s="204"/>
    </row>
    <row r="177" spans="2:19" x14ac:dyDescent="0.3">
      <c r="B177" s="205"/>
      <c r="C177" s="97">
        <f t="shared" ref="C177:C186" si="92">1+C176</f>
        <v>3</v>
      </c>
      <c r="D177" s="113">
        <v>1</v>
      </c>
      <c r="E177" s="97">
        <v>162</v>
      </c>
      <c r="F177" s="79">
        <f t="shared" si="91"/>
        <v>0.44444444444444442</v>
      </c>
      <c r="G177" s="79">
        <f t="shared" si="78"/>
        <v>72</v>
      </c>
      <c r="H177" s="196"/>
      <c r="I177" s="198"/>
      <c r="L177" s="205"/>
      <c r="M177" s="97">
        <f t="shared" ref="M177:M186" si="93">1+M176</f>
        <v>3</v>
      </c>
      <c r="N177" s="115">
        <v>6.0301417741738918E-4</v>
      </c>
      <c r="O177" s="97">
        <v>166</v>
      </c>
      <c r="P177" s="79">
        <v>0.44444444444444442</v>
      </c>
      <c r="Q177" s="114">
        <f t="shared" si="79"/>
        <v>4.4489045978349601E-2</v>
      </c>
      <c r="R177" s="202"/>
      <c r="S177" s="204"/>
    </row>
    <row r="178" spans="2:19" x14ac:dyDescent="0.3">
      <c r="B178" s="205"/>
      <c r="C178" s="97">
        <f t="shared" si="92"/>
        <v>4</v>
      </c>
      <c r="D178" s="113">
        <v>1</v>
      </c>
      <c r="E178" s="97">
        <v>195</v>
      </c>
      <c r="F178" s="79">
        <f t="shared" si="91"/>
        <v>0.51020408163265318</v>
      </c>
      <c r="G178" s="79">
        <f t="shared" si="78"/>
        <v>99.489795918367378</v>
      </c>
      <c r="H178" s="196"/>
      <c r="I178" s="198"/>
      <c r="L178" s="205"/>
      <c r="M178" s="97">
        <f t="shared" si="93"/>
        <v>4</v>
      </c>
      <c r="N178" s="115">
        <v>6.2361598941000846E-4</v>
      </c>
      <c r="O178" s="97">
        <v>198</v>
      </c>
      <c r="P178" s="79">
        <v>0.51020408163265318</v>
      </c>
      <c r="Q178" s="114">
        <f t="shared" si="79"/>
        <v>6.29979417873376E-2</v>
      </c>
      <c r="R178" s="202"/>
      <c r="S178" s="204"/>
    </row>
    <row r="179" spans="2:19" x14ac:dyDescent="0.3">
      <c r="B179" s="205"/>
      <c r="C179" s="97">
        <f t="shared" si="92"/>
        <v>5</v>
      </c>
      <c r="D179" s="113">
        <v>1</v>
      </c>
      <c r="E179" s="97">
        <v>197</v>
      </c>
      <c r="F179" s="79">
        <f t="shared" si="91"/>
        <v>0.82644628099173545</v>
      </c>
      <c r="G179" s="79">
        <f t="shared" si="78"/>
        <v>162.80991735537188</v>
      </c>
      <c r="H179" s="196"/>
      <c r="I179" s="198"/>
      <c r="L179" s="205"/>
      <c r="M179" s="97">
        <f t="shared" si="93"/>
        <v>5</v>
      </c>
      <c r="N179" s="115">
        <v>5.5648655851319676E-4</v>
      </c>
      <c r="O179" s="97">
        <v>199</v>
      </c>
      <c r="P179" s="79">
        <v>0.82644628099173545</v>
      </c>
      <c r="Q179" s="114">
        <f t="shared" si="79"/>
        <v>9.1521343094319127E-2</v>
      </c>
      <c r="R179" s="202"/>
      <c r="S179" s="204"/>
    </row>
    <row r="180" spans="2:19" x14ac:dyDescent="0.3">
      <c r="B180" s="205"/>
      <c r="C180" s="97">
        <f t="shared" si="92"/>
        <v>6</v>
      </c>
      <c r="D180" s="113">
        <v>1</v>
      </c>
      <c r="E180" s="97">
        <v>161</v>
      </c>
      <c r="F180" s="79">
        <f t="shared" si="91"/>
        <v>0.82644628099173545</v>
      </c>
      <c r="G180" s="79">
        <f t="shared" si="78"/>
        <v>133.05785123966942</v>
      </c>
      <c r="H180" s="196"/>
      <c r="I180" s="198"/>
      <c r="L180" s="205"/>
      <c r="M180" s="97">
        <f t="shared" si="93"/>
        <v>6</v>
      </c>
      <c r="N180" s="115">
        <v>6.1449344543704622E-4</v>
      </c>
      <c r="O180" s="97">
        <v>160</v>
      </c>
      <c r="P180" s="79">
        <v>0.82644628099173545</v>
      </c>
      <c r="Q180" s="114">
        <f t="shared" si="79"/>
        <v>8.1255331628039162E-2</v>
      </c>
      <c r="R180" s="202"/>
      <c r="S180" s="204"/>
    </row>
    <row r="181" spans="2:19" x14ac:dyDescent="0.3">
      <c r="B181" s="205"/>
      <c r="C181" s="97">
        <f t="shared" si="92"/>
        <v>7</v>
      </c>
      <c r="D181" s="113">
        <v>1</v>
      </c>
      <c r="E181" s="97">
        <v>139</v>
      </c>
      <c r="F181" s="79">
        <f t="shared" si="91"/>
        <v>1</v>
      </c>
      <c r="G181" s="79">
        <f t="shared" si="78"/>
        <v>139</v>
      </c>
      <c r="H181" s="196"/>
      <c r="I181" s="198"/>
      <c r="L181" s="205"/>
      <c r="M181" s="97">
        <f t="shared" si="93"/>
        <v>7</v>
      </c>
      <c r="N181" s="115">
        <v>6.5155610619227347E-4</v>
      </c>
      <c r="O181" s="97">
        <v>141</v>
      </c>
      <c r="P181" s="79">
        <v>1</v>
      </c>
      <c r="Q181" s="114">
        <f t="shared" si="79"/>
        <v>9.1869410973110563E-2</v>
      </c>
      <c r="R181" s="202"/>
      <c r="S181" s="204"/>
    </row>
    <row r="182" spans="2:19" x14ac:dyDescent="0.3">
      <c r="B182" s="205"/>
      <c r="C182" s="97">
        <f t="shared" si="92"/>
        <v>8</v>
      </c>
      <c r="D182" s="113">
        <v>1</v>
      </c>
      <c r="E182" s="97">
        <v>123</v>
      </c>
      <c r="F182" s="79">
        <f t="shared" si="91"/>
        <v>0.51020408163265318</v>
      </c>
      <c r="G182" s="79">
        <f t="shared" si="78"/>
        <v>62.75510204081634</v>
      </c>
      <c r="H182" s="196"/>
      <c r="I182" s="198"/>
      <c r="L182" s="205"/>
      <c r="M182" s="97">
        <f t="shared" si="93"/>
        <v>8</v>
      </c>
      <c r="N182" s="115">
        <v>5.5372360582903689E-4</v>
      </c>
      <c r="O182" s="97">
        <v>120</v>
      </c>
      <c r="P182" s="79">
        <v>0.51020408163265318</v>
      </c>
      <c r="Q182" s="114">
        <f t="shared" si="79"/>
        <v>3.3901445254838999E-2</v>
      </c>
      <c r="R182" s="202"/>
      <c r="S182" s="204"/>
    </row>
    <row r="183" spans="2:19" x14ac:dyDescent="0.3">
      <c r="B183" s="205"/>
      <c r="C183" s="97">
        <f t="shared" si="92"/>
        <v>9</v>
      </c>
      <c r="D183" s="113">
        <v>1</v>
      </c>
      <c r="E183" s="97">
        <v>135</v>
      </c>
      <c r="F183" s="79">
        <f t="shared" si="91"/>
        <v>0.59171597633136086</v>
      </c>
      <c r="G183" s="79">
        <f t="shared" si="78"/>
        <v>79.881656804733723</v>
      </c>
      <c r="H183" s="196"/>
      <c r="I183" s="198"/>
      <c r="L183" s="205"/>
      <c r="M183" s="97">
        <f t="shared" si="93"/>
        <v>9</v>
      </c>
      <c r="N183" s="115">
        <v>5.679400156454917E-4</v>
      </c>
      <c r="O183" s="97">
        <v>132</v>
      </c>
      <c r="P183" s="79">
        <v>0.59171597633136086</v>
      </c>
      <c r="Q183" s="114">
        <f t="shared" si="79"/>
        <v>4.4359811872902305E-2</v>
      </c>
      <c r="R183" s="202"/>
      <c r="S183" s="204"/>
    </row>
    <row r="184" spans="2:19" x14ac:dyDescent="0.3">
      <c r="B184" s="205"/>
      <c r="C184" s="97">
        <f t="shared" si="92"/>
        <v>10</v>
      </c>
      <c r="D184" s="113">
        <v>1</v>
      </c>
      <c r="E184" s="97">
        <v>197</v>
      </c>
      <c r="F184" s="79">
        <f t="shared" si="91"/>
        <v>0.82644628099173545</v>
      </c>
      <c r="G184" s="79">
        <f t="shared" si="78"/>
        <v>162.80991735537188</v>
      </c>
      <c r="H184" s="196"/>
      <c r="I184" s="198"/>
      <c r="L184" s="205"/>
      <c r="M184" s="97">
        <f t="shared" si="93"/>
        <v>10</v>
      </c>
      <c r="N184" s="115">
        <v>6.4710816423764993E-4</v>
      </c>
      <c r="O184" s="97">
        <v>200</v>
      </c>
      <c r="P184" s="79">
        <v>0.82644628099173545</v>
      </c>
      <c r="Q184" s="114">
        <f t="shared" si="79"/>
        <v>0.106960027146719</v>
      </c>
      <c r="R184" s="202"/>
      <c r="S184" s="204"/>
    </row>
    <row r="185" spans="2:19" x14ac:dyDescent="0.3">
      <c r="B185" s="205"/>
      <c r="C185" s="97">
        <f t="shared" si="92"/>
        <v>11</v>
      </c>
      <c r="D185" s="113">
        <v>1</v>
      </c>
      <c r="E185" s="97">
        <v>182</v>
      </c>
      <c r="F185" s="79">
        <f t="shared" si="91"/>
        <v>0.51020408163265318</v>
      </c>
      <c r="G185" s="79">
        <f t="shared" si="78"/>
        <v>92.857142857142875</v>
      </c>
      <c r="H185" s="196"/>
      <c r="I185" s="198"/>
      <c r="L185" s="205"/>
      <c r="M185" s="97">
        <f t="shared" si="93"/>
        <v>11</v>
      </c>
      <c r="N185" s="115">
        <v>6.0576281997879431E-4</v>
      </c>
      <c r="O185" s="97">
        <v>177</v>
      </c>
      <c r="P185" s="79">
        <v>0.51020408163265318</v>
      </c>
      <c r="Q185" s="114">
        <f t="shared" si="79"/>
        <v>5.4704091396044194E-2</v>
      </c>
      <c r="R185" s="202"/>
      <c r="S185" s="204"/>
    </row>
    <row r="186" spans="2:19" x14ac:dyDescent="0.3">
      <c r="B186" s="205"/>
      <c r="C186" s="97">
        <f t="shared" si="92"/>
        <v>12</v>
      </c>
      <c r="D186" s="113">
        <v>1</v>
      </c>
      <c r="E186" s="97">
        <v>168</v>
      </c>
      <c r="F186" s="79">
        <f t="shared" si="91"/>
        <v>0.59171597633136086</v>
      </c>
      <c r="G186" s="79">
        <f t="shared" si="78"/>
        <v>99.408284023668628</v>
      </c>
      <c r="H186" s="196"/>
      <c r="I186" s="198"/>
      <c r="L186" s="205"/>
      <c r="M186" s="97">
        <f t="shared" si="93"/>
        <v>12</v>
      </c>
      <c r="N186" s="115">
        <v>5.1565244820789584E-4</v>
      </c>
      <c r="O186" s="97">
        <v>171</v>
      </c>
      <c r="P186" s="79">
        <v>0.59171597633136086</v>
      </c>
      <c r="Q186" s="114">
        <f t="shared" si="79"/>
        <v>5.2175484404467558E-2</v>
      </c>
      <c r="R186" s="202"/>
      <c r="S186" s="204"/>
    </row>
    <row r="187" spans="2:19" x14ac:dyDescent="0.3">
      <c r="B187" s="118"/>
      <c r="C187" s="97"/>
      <c r="D187" s="113"/>
      <c r="E187" s="97"/>
      <c r="F187" s="79"/>
      <c r="G187" s="79"/>
      <c r="H187" s="196"/>
      <c r="I187" s="198"/>
      <c r="L187" s="118"/>
      <c r="M187" s="97"/>
      <c r="N187" s="115"/>
      <c r="O187" s="97"/>
      <c r="P187" s="79"/>
      <c r="Q187" s="114"/>
      <c r="R187" s="202"/>
      <c r="S187" s="204"/>
    </row>
    <row r="188" spans="2:19" x14ac:dyDescent="0.3">
      <c r="B188" s="118"/>
      <c r="C188" s="97"/>
      <c r="D188" s="113"/>
      <c r="E188" s="97"/>
      <c r="F188" s="79"/>
      <c r="G188" s="79"/>
      <c r="H188" s="196"/>
      <c r="I188" s="198"/>
      <c r="L188" s="118"/>
      <c r="M188" s="97"/>
      <c r="N188" s="115"/>
      <c r="O188" s="97"/>
      <c r="P188" s="79"/>
      <c r="Q188" s="114"/>
      <c r="R188" s="202"/>
      <c r="S188" s="204"/>
    </row>
    <row r="189" spans="2:19" ht="15" thickBot="1" x14ac:dyDescent="0.35">
      <c r="B189" s="118"/>
      <c r="C189" s="97"/>
      <c r="D189" s="113"/>
      <c r="E189" s="97"/>
      <c r="F189" s="79"/>
      <c r="G189" s="79"/>
      <c r="H189" s="196"/>
      <c r="I189" s="198"/>
      <c r="L189" s="118"/>
      <c r="M189" s="97"/>
      <c r="N189" s="115"/>
      <c r="O189" s="97"/>
      <c r="P189" s="79"/>
      <c r="Q189" s="114"/>
      <c r="R189" s="202"/>
      <c r="S189" s="204"/>
    </row>
    <row r="190" spans="2:19" x14ac:dyDescent="0.3">
      <c r="B190" s="205">
        <v>12</v>
      </c>
      <c r="C190" s="97">
        <v>1</v>
      </c>
      <c r="D190" s="113">
        <v>1</v>
      </c>
      <c r="E190" s="97">
        <v>187</v>
      </c>
      <c r="F190" s="79">
        <f>1/($AF6)^2</f>
        <v>1</v>
      </c>
      <c r="G190" s="79">
        <f t="shared" si="78"/>
        <v>187</v>
      </c>
      <c r="H190" s="195">
        <f t="shared" ref="H190" si="94">SUM(G190:G204)</f>
        <v>1566.0684831267217</v>
      </c>
      <c r="I190" s="197">
        <f t="shared" ref="I190" si="95">1/H190</f>
        <v>6.3854167986540276E-4</v>
      </c>
      <c r="L190" s="205">
        <v>12</v>
      </c>
      <c r="M190" s="97">
        <v>1</v>
      </c>
      <c r="N190" s="115">
        <v>6.2553242432597837E-4</v>
      </c>
      <c r="O190" s="97">
        <v>184</v>
      </c>
      <c r="P190" s="79">
        <v>1</v>
      </c>
      <c r="Q190" s="114">
        <f t="shared" si="79"/>
        <v>0.11509796607598002</v>
      </c>
      <c r="R190" s="201">
        <f t="shared" ref="R190" si="96">SUM(Q190:Q204)</f>
        <v>0.93602404458827171</v>
      </c>
      <c r="S190" s="203">
        <f t="shared" ref="S190" si="97">1/R190</f>
        <v>1.0683486239286399</v>
      </c>
    </row>
    <row r="191" spans="2:19" x14ac:dyDescent="0.3">
      <c r="B191" s="205"/>
      <c r="C191" s="97">
        <f>1+C190</f>
        <v>2</v>
      </c>
      <c r="D191" s="113">
        <v>1</v>
      </c>
      <c r="E191" s="97">
        <v>199</v>
      </c>
      <c r="F191" s="79">
        <f t="shared" ref="F191:F201" si="98">1/($AF7)^2</f>
        <v>1</v>
      </c>
      <c r="G191" s="79">
        <f t="shared" si="78"/>
        <v>199</v>
      </c>
      <c r="H191" s="196"/>
      <c r="I191" s="198"/>
      <c r="L191" s="205"/>
      <c r="M191" s="97">
        <f>1+M190</f>
        <v>2</v>
      </c>
      <c r="N191" s="115">
        <v>5.9901509990170653E-4</v>
      </c>
      <c r="O191" s="97">
        <v>201</v>
      </c>
      <c r="P191" s="79">
        <v>1</v>
      </c>
      <c r="Q191" s="114">
        <f t="shared" si="79"/>
        <v>0.12040203508024301</v>
      </c>
      <c r="R191" s="202"/>
      <c r="S191" s="204"/>
    </row>
    <row r="192" spans="2:19" x14ac:dyDescent="0.3">
      <c r="B192" s="205"/>
      <c r="C192" s="97">
        <f t="shared" ref="C192:C201" si="99">1+C191</f>
        <v>3</v>
      </c>
      <c r="D192" s="113">
        <v>1</v>
      </c>
      <c r="E192" s="97">
        <v>162</v>
      </c>
      <c r="F192" s="79">
        <f t="shared" si="98"/>
        <v>0.69444444444444442</v>
      </c>
      <c r="G192" s="79">
        <f t="shared" si="78"/>
        <v>112.5</v>
      </c>
      <c r="H192" s="196"/>
      <c r="I192" s="198"/>
      <c r="L192" s="205"/>
      <c r="M192" s="97">
        <f t="shared" ref="M192:M201" si="100">1+M191</f>
        <v>3</v>
      </c>
      <c r="N192" s="115">
        <v>6.0301417741738918E-4</v>
      </c>
      <c r="O192" s="97">
        <v>166</v>
      </c>
      <c r="P192" s="79">
        <v>0.69444444444444442</v>
      </c>
      <c r="Q192" s="114">
        <f t="shared" si="79"/>
        <v>6.9514134341171249E-2</v>
      </c>
      <c r="R192" s="202"/>
      <c r="S192" s="204"/>
    </row>
    <row r="193" spans="2:19" x14ac:dyDescent="0.3">
      <c r="B193" s="205"/>
      <c r="C193" s="97">
        <f t="shared" si="99"/>
        <v>4</v>
      </c>
      <c r="D193" s="113">
        <v>1</v>
      </c>
      <c r="E193" s="97">
        <v>195</v>
      </c>
      <c r="F193" s="79">
        <f t="shared" si="98"/>
        <v>0.82644628099173545</v>
      </c>
      <c r="G193" s="79">
        <f t="shared" si="78"/>
        <v>161.15702479338842</v>
      </c>
      <c r="H193" s="196"/>
      <c r="I193" s="198"/>
      <c r="L193" s="205"/>
      <c r="M193" s="97">
        <f t="shared" si="100"/>
        <v>4</v>
      </c>
      <c r="N193" s="115">
        <v>6.2361598941000846E-4</v>
      </c>
      <c r="O193" s="97">
        <v>198</v>
      </c>
      <c r="P193" s="79">
        <v>0.82644628099173545</v>
      </c>
      <c r="Q193" s="114">
        <f t="shared" si="79"/>
        <v>0.10204625281254683</v>
      </c>
      <c r="R193" s="202"/>
      <c r="S193" s="204"/>
    </row>
    <row r="194" spans="2:19" x14ac:dyDescent="0.3">
      <c r="B194" s="205"/>
      <c r="C194" s="97">
        <f t="shared" si="99"/>
        <v>5</v>
      </c>
      <c r="D194" s="113">
        <v>1</v>
      </c>
      <c r="E194" s="97">
        <v>197</v>
      </c>
      <c r="F194" s="79">
        <f t="shared" si="98"/>
        <v>1</v>
      </c>
      <c r="G194" s="79">
        <f t="shared" si="78"/>
        <v>197</v>
      </c>
      <c r="H194" s="196"/>
      <c r="I194" s="198"/>
      <c r="L194" s="205"/>
      <c r="M194" s="97">
        <f t="shared" si="100"/>
        <v>5</v>
      </c>
      <c r="N194" s="115">
        <v>5.5648655851319676E-4</v>
      </c>
      <c r="O194" s="97">
        <v>199</v>
      </c>
      <c r="P194" s="79">
        <v>1</v>
      </c>
      <c r="Q194" s="114">
        <f t="shared" si="79"/>
        <v>0.11074082514412616</v>
      </c>
      <c r="R194" s="202"/>
      <c r="S194" s="204"/>
    </row>
    <row r="195" spans="2:19" x14ac:dyDescent="0.3">
      <c r="B195" s="205"/>
      <c r="C195" s="97">
        <f t="shared" si="99"/>
        <v>6</v>
      </c>
      <c r="D195" s="113">
        <v>1</v>
      </c>
      <c r="E195" s="97">
        <v>161</v>
      </c>
      <c r="F195" s="79">
        <f t="shared" si="98"/>
        <v>0.44444444444444442</v>
      </c>
      <c r="G195" s="79">
        <f t="shared" si="78"/>
        <v>71.555555555555557</v>
      </c>
      <c r="H195" s="196"/>
      <c r="I195" s="198"/>
      <c r="L195" s="205"/>
      <c r="M195" s="97">
        <f t="shared" si="100"/>
        <v>6</v>
      </c>
      <c r="N195" s="115">
        <v>6.1449344543704622E-4</v>
      </c>
      <c r="O195" s="97">
        <v>160</v>
      </c>
      <c r="P195" s="79">
        <v>0.44444444444444442</v>
      </c>
      <c r="Q195" s="114">
        <f t="shared" si="79"/>
        <v>4.3697311675523286E-2</v>
      </c>
      <c r="R195" s="202"/>
      <c r="S195" s="204"/>
    </row>
    <row r="196" spans="2:19" x14ac:dyDescent="0.3">
      <c r="B196" s="205"/>
      <c r="C196" s="97">
        <f t="shared" si="99"/>
        <v>7</v>
      </c>
      <c r="D196" s="113">
        <v>1</v>
      </c>
      <c r="E196" s="97">
        <v>139</v>
      </c>
      <c r="F196" s="79">
        <f t="shared" si="98"/>
        <v>0.69444444444444442</v>
      </c>
      <c r="G196" s="79">
        <f t="shared" si="78"/>
        <v>96.527777777777771</v>
      </c>
      <c r="H196" s="196"/>
      <c r="I196" s="198"/>
      <c r="L196" s="205"/>
      <c r="M196" s="97">
        <f t="shared" si="100"/>
        <v>7</v>
      </c>
      <c r="N196" s="115">
        <v>6.5155610619227347E-4</v>
      </c>
      <c r="O196" s="97">
        <v>141</v>
      </c>
      <c r="P196" s="79">
        <v>0.69444444444444442</v>
      </c>
      <c r="Q196" s="114">
        <f t="shared" si="79"/>
        <v>6.3798202064660109E-2</v>
      </c>
      <c r="R196" s="202"/>
      <c r="S196" s="204"/>
    </row>
    <row r="197" spans="2:19" x14ac:dyDescent="0.3">
      <c r="B197" s="205"/>
      <c r="C197" s="97">
        <f t="shared" si="99"/>
        <v>8</v>
      </c>
      <c r="D197" s="113">
        <v>1</v>
      </c>
      <c r="E197" s="97">
        <v>123</v>
      </c>
      <c r="F197" s="79">
        <f t="shared" si="98"/>
        <v>1</v>
      </c>
      <c r="G197" s="79">
        <f t="shared" si="78"/>
        <v>123</v>
      </c>
      <c r="H197" s="196"/>
      <c r="I197" s="198"/>
      <c r="L197" s="205"/>
      <c r="M197" s="97">
        <f t="shared" si="100"/>
        <v>8</v>
      </c>
      <c r="N197" s="115">
        <v>5.5372360582903689E-4</v>
      </c>
      <c r="O197" s="97">
        <v>120</v>
      </c>
      <c r="P197" s="79">
        <v>1</v>
      </c>
      <c r="Q197" s="114">
        <f t="shared" si="79"/>
        <v>6.6446832699484426E-2</v>
      </c>
      <c r="R197" s="202"/>
      <c r="S197" s="204"/>
    </row>
    <row r="198" spans="2:19" x14ac:dyDescent="0.3">
      <c r="B198" s="205"/>
      <c r="C198" s="97">
        <f t="shared" si="99"/>
        <v>9</v>
      </c>
      <c r="D198" s="113">
        <v>1</v>
      </c>
      <c r="E198" s="97">
        <v>135</v>
      </c>
      <c r="F198" s="79">
        <f t="shared" si="98"/>
        <v>0.69444444444444442</v>
      </c>
      <c r="G198" s="79">
        <f t="shared" si="78"/>
        <v>93.75</v>
      </c>
      <c r="H198" s="196"/>
      <c r="I198" s="198"/>
      <c r="L198" s="205"/>
      <c r="M198" s="97">
        <f t="shared" si="100"/>
        <v>9</v>
      </c>
      <c r="N198" s="115">
        <v>5.679400156454917E-4</v>
      </c>
      <c r="O198" s="97">
        <v>132</v>
      </c>
      <c r="P198" s="79">
        <v>0.69444444444444442</v>
      </c>
      <c r="Q198" s="114">
        <f t="shared" si="79"/>
        <v>5.2061168100836733E-2</v>
      </c>
      <c r="R198" s="202"/>
      <c r="S198" s="204"/>
    </row>
    <row r="199" spans="2:19" x14ac:dyDescent="0.3">
      <c r="B199" s="205"/>
      <c r="C199" s="97">
        <f t="shared" si="99"/>
        <v>10</v>
      </c>
      <c r="D199" s="113">
        <v>1</v>
      </c>
      <c r="E199" s="97">
        <v>197</v>
      </c>
      <c r="F199" s="79">
        <f t="shared" si="98"/>
        <v>0.39062499999999994</v>
      </c>
      <c r="G199" s="79">
        <f t="shared" si="78"/>
        <v>76.953124999999986</v>
      </c>
      <c r="H199" s="196"/>
      <c r="I199" s="198"/>
      <c r="L199" s="205"/>
      <c r="M199" s="97">
        <f t="shared" si="100"/>
        <v>10</v>
      </c>
      <c r="N199" s="115">
        <v>6.4710816423764993E-4</v>
      </c>
      <c r="O199" s="97">
        <v>200</v>
      </c>
      <c r="P199" s="79">
        <v>0.39062499999999994</v>
      </c>
      <c r="Q199" s="114">
        <f t="shared" si="79"/>
        <v>5.0555325331066402E-2</v>
      </c>
      <c r="R199" s="202"/>
      <c r="S199" s="204"/>
    </row>
    <row r="200" spans="2:19" x14ac:dyDescent="0.3">
      <c r="B200" s="205"/>
      <c r="C200" s="97">
        <f t="shared" si="99"/>
        <v>11</v>
      </c>
      <c r="D200" s="113">
        <v>1</v>
      </c>
      <c r="E200" s="97">
        <v>182</v>
      </c>
      <c r="F200" s="79">
        <f t="shared" si="98"/>
        <v>1</v>
      </c>
      <c r="G200" s="79">
        <f t="shared" si="78"/>
        <v>182</v>
      </c>
      <c r="H200" s="196"/>
      <c r="I200" s="198"/>
      <c r="L200" s="205"/>
      <c r="M200" s="97">
        <f t="shared" si="100"/>
        <v>11</v>
      </c>
      <c r="N200" s="115">
        <v>6.0576281997879431E-4</v>
      </c>
      <c r="O200" s="97">
        <v>177</v>
      </c>
      <c r="P200" s="79">
        <v>1</v>
      </c>
      <c r="Q200" s="114">
        <f t="shared" si="79"/>
        <v>0.1072200191362466</v>
      </c>
      <c r="R200" s="202"/>
      <c r="S200" s="204"/>
    </row>
    <row r="201" spans="2:19" x14ac:dyDescent="0.3">
      <c r="B201" s="205"/>
      <c r="C201" s="97">
        <f t="shared" si="99"/>
        <v>12</v>
      </c>
      <c r="D201" s="113">
        <v>1</v>
      </c>
      <c r="E201" s="97">
        <v>168</v>
      </c>
      <c r="F201" s="79">
        <f t="shared" si="98"/>
        <v>0.39062499999999994</v>
      </c>
      <c r="G201" s="79">
        <f t="shared" si="78"/>
        <v>65.624999999999986</v>
      </c>
      <c r="H201" s="196"/>
      <c r="I201" s="198"/>
      <c r="L201" s="205"/>
      <c r="M201" s="97">
        <f t="shared" si="100"/>
        <v>12</v>
      </c>
      <c r="N201" s="115">
        <v>5.1565244820789584E-4</v>
      </c>
      <c r="O201" s="97">
        <v>171</v>
      </c>
      <c r="P201" s="79">
        <v>0.39062499999999994</v>
      </c>
      <c r="Q201" s="114">
        <f t="shared" si="79"/>
        <v>3.4443972126386786E-2</v>
      </c>
      <c r="R201" s="202"/>
      <c r="S201" s="204"/>
    </row>
    <row r="202" spans="2:19" x14ac:dyDescent="0.3">
      <c r="B202" s="118"/>
      <c r="C202" s="97"/>
      <c r="D202" s="113"/>
      <c r="E202" s="97"/>
      <c r="F202" s="79"/>
      <c r="G202" s="79"/>
      <c r="H202" s="196"/>
      <c r="I202" s="198"/>
      <c r="L202" s="118"/>
      <c r="M202" s="97"/>
      <c r="N202" s="115"/>
      <c r="O202" s="97"/>
      <c r="P202" s="79"/>
      <c r="Q202" s="114"/>
      <c r="R202" s="202"/>
      <c r="S202" s="204"/>
    </row>
    <row r="203" spans="2:19" x14ac:dyDescent="0.3">
      <c r="B203" s="118"/>
      <c r="C203" s="97"/>
      <c r="D203" s="113"/>
      <c r="E203" s="97"/>
      <c r="F203" s="79"/>
      <c r="G203" s="79"/>
      <c r="H203" s="196"/>
      <c r="I203" s="198"/>
      <c r="L203" s="118"/>
      <c r="M203" s="97"/>
      <c r="N203" s="115"/>
      <c r="O203" s="97"/>
      <c r="P203" s="79"/>
      <c r="Q203" s="114"/>
      <c r="R203" s="202"/>
      <c r="S203" s="204"/>
    </row>
    <row r="204" spans="2:19" x14ac:dyDescent="0.3">
      <c r="B204" s="118"/>
      <c r="C204" s="97"/>
      <c r="D204" s="113"/>
      <c r="E204" s="97"/>
      <c r="F204" s="79"/>
      <c r="G204" s="79"/>
      <c r="H204" s="196"/>
      <c r="I204" s="198"/>
      <c r="L204" s="118"/>
      <c r="M204" s="97"/>
      <c r="N204" s="115"/>
      <c r="O204" s="97"/>
      <c r="P204" s="79"/>
      <c r="Q204" s="114"/>
      <c r="R204" s="202"/>
      <c r="S204" s="204"/>
    </row>
    <row r="205" spans="2:19" x14ac:dyDescent="0.3"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</row>
    <row r="206" spans="2:19" x14ac:dyDescent="0.3"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</row>
    <row r="207" spans="2:19" x14ac:dyDescent="0.3"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</row>
    <row r="208" spans="2:19" x14ac:dyDescent="0.3"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</row>
    <row r="209" spans="2:19" x14ac:dyDescent="0.3"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</row>
    <row r="210" spans="2:19" x14ac:dyDescent="0.3"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</row>
    <row r="211" spans="2:19" x14ac:dyDescent="0.3"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</row>
    <row r="212" spans="2:19" x14ac:dyDescent="0.3"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</row>
    <row r="213" spans="2:19" x14ac:dyDescent="0.3"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</row>
    <row r="214" spans="2:19" x14ac:dyDescent="0.3"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</row>
    <row r="215" spans="2:19" x14ac:dyDescent="0.3"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</row>
    <row r="216" spans="2:19" x14ac:dyDescent="0.3"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</row>
    <row r="217" spans="2:19" x14ac:dyDescent="0.3"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</row>
    <row r="218" spans="2:19" x14ac:dyDescent="0.3"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</row>
    <row r="219" spans="2:19" x14ac:dyDescent="0.3"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</row>
    <row r="220" spans="2:19" x14ac:dyDescent="0.3"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</row>
    <row r="221" spans="2:19" x14ac:dyDescent="0.3"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</row>
    <row r="222" spans="2:19" x14ac:dyDescent="0.3"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</row>
    <row r="223" spans="2:19" x14ac:dyDescent="0.3"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</row>
    <row r="224" spans="2:19" x14ac:dyDescent="0.3"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</row>
    <row r="225" spans="2:19" x14ac:dyDescent="0.3"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</row>
    <row r="226" spans="2:19" x14ac:dyDescent="0.3"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</row>
    <row r="227" spans="2:19" x14ac:dyDescent="0.3"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</row>
    <row r="228" spans="2:19" x14ac:dyDescent="0.3"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</row>
    <row r="229" spans="2:19" x14ac:dyDescent="0.3"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</row>
    <row r="230" spans="2:19" x14ac:dyDescent="0.3"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</row>
    <row r="231" spans="2:19" x14ac:dyDescent="0.3"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</row>
    <row r="232" spans="2:19" x14ac:dyDescent="0.3"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</row>
    <row r="233" spans="2:19" x14ac:dyDescent="0.3"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</row>
    <row r="234" spans="2:19" x14ac:dyDescent="0.3"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</row>
    <row r="235" spans="2:19" x14ac:dyDescent="0.3"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</row>
    <row r="236" spans="2:19" x14ac:dyDescent="0.3"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</row>
    <row r="237" spans="2:19" x14ac:dyDescent="0.3"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</row>
    <row r="238" spans="2:19" x14ac:dyDescent="0.3"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</row>
    <row r="239" spans="2:19" x14ac:dyDescent="0.3"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</row>
    <row r="240" spans="2:19" x14ac:dyDescent="0.3"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</row>
    <row r="241" spans="2:19" x14ac:dyDescent="0.3"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</row>
    <row r="242" spans="2:19" x14ac:dyDescent="0.3"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</row>
    <row r="243" spans="2:19" x14ac:dyDescent="0.3"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</row>
    <row r="244" spans="2:19" x14ac:dyDescent="0.3"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</row>
    <row r="245" spans="2:19" x14ac:dyDescent="0.3"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</row>
    <row r="246" spans="2:19" x14ac:dyDescent="0.3"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</row>
    <row r="247" spans="2:19" x14ac:dyDescent="0.3"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</row>
    <row r="248" spans="2:19" x14ac:dyDescent="0.3"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</row>
    <row r="249" spans="2:19" x14ac:dyDescent="0.3"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</row>
  </sheetData>
  <mergeCells count="77">
    <mergeCell ref="V24:AK24"/>
    <mergeCell ref="B190:B201"/>
    <mergeCell ref="B55:B66"/>
    <mergeCell ref="B70:B81"/>
    <mergeCell ref="B85:B96"/>
    <mergeCell ref="B100:B111"/>
    <mergeCell ref="B115:B126"/>
    <mergeCell ref="B130:B141"/>
    <mergeCell ref="B145:B156"/>
    <mergeCell ref="B160:B171"/>
    <mergeCell ref="B175:B186"/>
    <mergeCell ref="L70:L81"/>
    <mergeCell ref="L85:L96"/>
    <mergeCell ref="L100:L111"/>
    <mergeCell ref="R190:R204"/>
    <mergeCell ref="S190:S204"/>
    <mergeCell ref="B3:N4"/>
    <mergeCell ref="B1:N1"/>
    <mergeCell ref="L25:L36"/>
    <mergeCell ref="L40:L51"/>
    <mergeCell ref="L55:L66"/>
    <mergeCell ref="B23:I23"/>
    <mergeCell ref="L23:S23"/>
    <mergeCell ref="R25:R39"/>
    <mergeCell ref="S25:S39"/>
    <mergeCell ref="B25:B36"/>
    <mergeCell ref="B40:B51"/>
    <mergeCell ref="L190:L201"/>
    <mergeCell ref="R160:R174"/>
    <mergeCell ref="S160:S174"/>
    <mergeCell ref="R175:R189"/>
    <mergeCell ref="S175:S189"/>
    <mergeCell ref="L160:L171"/>
    <mergeCell ref="L175:L186"/>
    <mergeCell ref="R130:R144"/>
    <mergeCell ref="S130:S144"/>
    <mergeCell ref="R145:R159"/>
    <mergeCell ref="S145:S159"/>
    <mergeCell ref="L130:L141"/>
    <mergeCell ref="L145:L156"/>
    <mergeCell ref="L115:L126"/>
    <mergeCell ref="R40:R54"/>
    <mergeCell ref="S40:S54"/>
    <mergeCell ref="R55:R69"/>
    <mergeCell ref="S55:S69"/>
    <mergeCell ref="R70:R84"/>
    <mergeCell ref="S70:S84"/>
    <mergeCell ref="R85:R99"/>
    <mergeCell ref="S85:S99"/>
    <mergeCell ref="R100:R114"/>
    <mergeCell ref="S100:S114"/>
    <mergeCell ref="R115:R129"/>
    <mergeCell ref="S115:S129"/>
    <mergeCell ref="I190:I204"/>
    <mergeCell ref="I25:I39"/>
    <mergeCell ref="I40:I54"/>
    <mergeCell ref="I55:I69"/>
    <mergeCell ref="I70:I84"/>
    <mergeCell ref="I85:I99"/>
    <mergeCell ref="I100:I114"/>
    <mergeCell ref="I115:I129"/>
    <mergeCell ref="I130:I144"/>
    <mergeCell ref="I145:I159"/>
    <mergeCell ref="I160:I174"/>
    <mergeCell ref="I175:I189"/>
    <mergeCell ref="H190:H204"/>
    <mergeCell ref="H25:H39"/>
    <mergeCell ref="H40:H54"/>
    <mergeCell ref="H55:H69"/>
    <mergeCell ref="H70:H84"/>
    <mergeCell ref="H85:H99"/>
    <mergeCell ref="H100:H114"/>
    <mergeCell ref="H115:H129"/>
    <mergeCell ref="H130:H144"/>
    <mergeCell ref="H145:H159"/>
    <mergeCell ref="H160:H174"/>
    <mergeCell ref="H175:H1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Production</vt:lpstr>
      <vt:lpstr>Trip Attraction</vt:lpstr>
      <vt:lpstr>Growth Factor</vt:lpstr>
      <vt:lpstr>Doubly Constraint Growth model</vt:lpstr>
      <vt:lpstr>Gravity Model I-I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Tashdid Haque</dc:creator>
  <cp:lastModifiedBy>Tashdid Haque</cp:lastModifiedBy>
  <dcterms:created xsi:type="dcterms:W3CDTF">2020-12-14T11:05:17Z</dcterms:created>
  <dcterms:modified xsi:type="dcterms:W3CDTF">2021-01-06T08:25:59Z</dcterms:modified>
</cp:coreProperties>
</file>