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hv\Desktop\Practice finance\"/>
    </mc:Choice>
  </mc:AlternateContent>
  <xr:revisionPtr revIDLastSave="0" documentId="8_{5B2BAAAA-EE49-4221-9D19-47A15E7D41CF}" xr6:coauthVersionLast="47" xr6:coauthVersionMax="47" xr10:uidLastSave="{00000000-0000-0000-0000-000000000000}"/>
  <bookViews>
    <workbookView xWindow="-120" yWindow="-120" windowWidth="29040" windowHeight="15720" xr2:uid="{2952A03F-9A69-435F-9006-681844FF0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F49" i="1"/>
  <c r="E49" i="1"/>
  <c r="D49" i="1"/>
  <c r="G31" i="1"/>
  <c r="F31" i="1"/>
  <c r="F33" i="1" s="1"/>
  <c r="E31" i="1"/>
  <c r="D31" i="1"/>
  <c r="G30" i="1"/>
  <c r="F30" i="1"/>
  <c r="E30" i="1"/>
  <c r="D30" i="1"/>
  <c r="G25" i="1"/>
  <c r="F25" i="1"/>
  <c r="E25" i="1"/>
  <c r="D25" i="1"/>
  <c r="G23" i="1"/>
  <c r="F23" i="1"/>
  <c r="E23" i="1"/>
  <c r="D23" i="1"/>
  <c r="D33" i="1" l="1"/>
  <c r="E27" i="1"/>
  <c r="E33" i="1"/>
  <c r="D27" i="1"/>
  <c r="F27" i="1"/>
  <c r="F35" i="1" s="1"/>
  <c r="G27" i="1"/>
  <c r="G28" i="1" s="1"/>
  <c r="G33" i="1"/>
  <c r="F28" i="1"/>
  <c r="D35" i="1"/>
  <c r="D28" i="1"/>
  <c r="E35" i="1"/>
  <c r="E28" i="1"/>
  <c r="G35" i="1" l="1"/>
  <c r="E36" i="1"/>
  <c r="E40" i="1"/>
  <c r="D40" i="1"/>
  <c r="D36" i="1"/>
  <c r="G38" i="1"/>
  <c r="G40" i="1"/>
  <c r="G36" i="1"/>
  <c r="F40" i="1"/>
  <c r="F38" i="1"/>
  <c r="F36" i="1"/>
  <c r="F41" i="1" l="1"/>
  <c r="F43" i="1"/>
  <c r="D41" i="1"/>
  <c r="D43" i="1"/>
  <c r="E43" i="1"/>
  <c r="E41" i="1"/>
  <c r="G41" i="1"/>
  <c r="G43" i="1"/>
  <c r="G54" i="1" l="1"/>
  <c r="G56" i="1" s="1"/>
  <c r="G44" i="1"/>
  <c r="E54" i="1"/>
  <c r="E56" i="1" s="1"/>
  <c r="E44" i="1"/>
  <c r="D54" i="1"/>
  <c r="D56" i="1" s="1"/>
  <c r="D57" i="1" s="1"/>
  <c r="D44" i="1"/>
  <c r="F54" i="1"/>
  <c r="F56" i="1" s="1"/>
  <c r="F44" i="1"/>
  <c r="E57" i="1" l="1"/>
  <c r="F57" i="1" s="1"/>
  <c r="G57" i="1" s="1"/>
</calcChain>
</file>

<file path=xl/sharedStrings.xml><?xml version="1.0" encoding="utf-8"?>
<sst xmlns="http://schemas.openxmlformats.org/spreadsheetml/2006/main" count="58" uniqueCount="55">
  <si>
    <t>FINANCE CASE STUDY</t>
  </si>
  <si>
    <t xml:space="preserve">Setup: complete case study and offer recommendation (open ended discussion). </t>
  </si>
  <si>
    <t>Case Study Data</t>
  </si>
  <si>
    <t xml:space="preserve">Looking to partner with another company by letting them use &amp; sell our software platform as a service, white labeled, in exchange for a revenue share. </t>
  </si>
  <si>
    <t xml:space="preserve">Total new customers 2 in first year, then 25 in year 2, then 100 in year 3, then 150 in year 4. </t>
  </si>
  <si>
    <t>Price per customer</t>
  </si>
  <si>
    <t>Revenue share (to us)</t>
  </si>
  <si>
    <t>Support rep cost / account</t>
  </si>
  <si>
    <t>Hosting cost / account</t>
  </si>
  <si>
    <t>new office for whitelabel team (annual)</t>
  </si>
  <si>
    <t>overhead payroll for whitelabel team (annual)</t>
  </si>
  <si>
    <t>capex buildout of whilelabeling platform</t>
  </si>
  <si>
    <t>Asked to find</t>
  </si>
  <si>
    <t>Revenue</t>
  </si>
  <si>
    <t>COGS</t>
  </si>
  <si>
    <t>Gross Profit</t>
  </si>
  <si>
    <t>Gross Profit Margin</t>
  </si>
  <si>
    <t>OFFICE</t>
  </si>
  <si>
    <t>DEP</t>
  </si>
  <si>
    <t>PAYROLL</t>
  </si>
  <si>
    <t>TOTAL operating expense</t>
  </si>
  <si>
    <t>operating income</t>
  </si>
  <si>
    <t>EBIT %</t>
  </si>
  <si>
    <t>TAXES</t>
  </si>
  <si>
    <t xml:space="preserve"> </t>
  </si>
  <si>
    <t>Net Income</t>
  </si>
  <si>
    <t xml:space="preserve"> Net income margin</t>
  </si>
  <si>
    <t>EBITDA</t>
  </si>
  <si>
    <t>EBITDA Margin</t>
  </si>
  <si>
    <t>depreciation</t>
  </si>
  <si>
    <t>Capex</t>
  </si>
  <si>
    <t>useful life</t>
  </si>
  <si>
    <t>dep scgedule</t>
  </si>
  <si>
    <t>Cash flow</t>
  </si>
  <si>
    <t>net cash flow</t>
  </si>
  <si>
    <t>cumulative cash flow</t>
  </si>
  <si>
    <t>quantitative recommendation</t>
  </si>
  <si>
    <t>cash flow</t>
  </si>
  <si>
    <t>net income</t>
  </si>
  <si>
    <t>ebitda</t>
  </si>
  <si>
    <t>payback years</t>
  </si>
  <si>
    <t>how long partnership last</t>
  </si>
  <si>
    <t>financing the project</t>
  </si>
  <si>
    <t>compare with overall company</t>
  </si>
  <si>
    <t>qualitative recommendation</t>
  </si>
  <si>
    <t>prob of success</t>
  </si>
  <si>
    <t>goal of the company</t>
  </si>
  <si>
    <t>risk</t>
  </si>
  <si>
    <t xml:space="preserve">opportunity cost / other deals like this </t>
  </si>
  <si>
    <t>recom - should do ebitda good after 3 years in respect to risk</t>
  </si>
  <si>
    <t>Year1</t>
  </si>
  <si>
    <t>Year2</t>
  </si>
  <si>
    <t>Year3</t>
  </si>
  <si>
    <t>Year4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</si>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</sst>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[$$-409]* #,##0.00_);_([$$-409]* \(#,##0.0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0" fillId="3" borderId="0" xfId="0" applyFill="1"/>
    <xf numFmtId="0" fontId="4" fillId="2" borderId="0" xfId="0" applyFont="1" applyFill="1" applyAlignment="1">
      <alignment horizontal="center" vertical="center"/>
    </xf>
    <xf numFmtId="44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9" fontId="6" fillId="0" borderId="0" xfId="3" applyFont="1" applyAlignment="1">
      <alignment horizontal="center" vertical="center"/>
    </xf>
    <xf numFmtId="9" fontId="3" fillId="0" borderId="0" xfId="3" applyFont="1" applyAlignment="1">
      <alignment horizontal="center" vertical="center"/>
    </xf>
    <xf numFmtId="9" fontId="0" fillId="0" borderId="0" xfId="3" applyFont="1" applyAlignment="1">
      <alignment horizontal="center" vertical="center"/>
    </xf>
    <xf numFmtId="44" fontId="3" fillId="0" borderId="0" xfId="2" applyFont="1" applyAlignment="1">
      <alignment horizontal="center" vertical="center"/>
    </xf>
    <xf numFmtId="9" fontId="1" fillId="0" borderId="0" xfId="3" applyFont="1" applyAlignment="1">
      <alignment horizontal="center" vertical="center"/>
    </xf>
    <xf numFmtId="43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43" fontId="7" fillId="0" borderId="0" xfId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44" fontId="2" fillId="0" borderId="0" xfId="2" applyFont="1" applyAlignment="1">
      <alignment horizontal="center" vertical="center"/>
    </xf>
    <xf numFmtId="43" fontId="8" fillId="0" borderId="0" xfId="1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3ECD6-7BED-4C9F-9FC4-D5EB5796E8FB}">
  <dimension ref="A1:L75"/>
  <sheetViews>
    <sheetView tabSelected="1" workbookViewId="0">
      <selection activeCell="K50" sqref="K50"/>
    </sheetView>
  </sheetViews>
  <sheetFormatPr defaultRowHeight="15" x14ac:dyDescent="0.25"/>
  <cols>
    <col min="2" max="2" width="15.140625" customWidth="1"/>
    <col min="3" max="3" width="54.85546875" customWidth="1"/>
    <col min="4" max="4" width="17.140625" bestFit="1" customWidth="1"/>
    <col min="5" max="6" width="15" bestFit="1" customWidth="1"/>
    <col min="7" max="7" width="14.42578125" bestFit="1" customWidth="1"/>
  </cols>
  <sheetData>
    <row r="1" spans="1:12" x14ac:dyDescent="0.25">
      <c r="A1" s="1" t="s">
        <v>0</v>
      </c>
    </row>
    <row r="3" spans="1:12" s="3" customFormat="1" x14ac:dyDescent="0.25">
      <c r="A3" s="3" t="s">
        <v>1</v>
      </c>
    </row>
    <row r="5" spans="1:12" x14ac:dyDescent="0.25">
      <c r="A5" s="2" t="s">
        <v>2</v>
      </c>
    </row>
    <row r="7" spans="1:12" x14ac:dyDescent="0.25">
      <c r="A7" t="s">
        <v>3</v>
      </c>
    </row>
    <row r="8" spans="1:12" x14ac:dyDescent="0.25">
      <c r="A8" t="s">
        <v>4</v>
      </c>
    </row>
    <row r="10" spans="1:12" x14ac:dyDescent="0.25">
      <c r="D10" s="4" t="s">
        <v>50</v>
      </c>
      <c r="E10" s="4" t="s">
        <v>51</v>
      </c>
      <c r="F10" s="4" t="s">
        <v>52</v>
      </c>
      <c r="G10" s="4" t="s">
        <v>53</v>
      </c>
    </row>
    <row r="11" spans="1:12" x14ac:dyDescent="0.25">
      <c r="A11" t="s">
        <v>5</v>
      </c>
      <c r="D11" s="5">
        <v>40000</v>
      </c>
      <c r="E11" s="5">
        <v>40000</v>
      </c>
      <c r="F11" s="5">
        <v>40000</v>
      </c>
      <c r="G11" s="5">
        <v>40000</v>
      </c>
    </row>
    <row r="12" spans="1:12" x14ac:dyDescent="0.25">
      <c r="A12" t="s">
        <v>6</v>
      </c>
      <c r="D12" s="6">
        <v>0.4</v>
      </c>
      <c r="E12" s="6">
        <v>0.4</v>
      </c>
      <c r="F12" s="6">
        <v>0.4</v>
      </c>
      <c r="G12" s="6">
        <v>0.4</v>
      </c>
    </row>
    <row r="13" spans="1:12" x14ac:dyDescent="0.25">
      <c r="D13" s="7">
        <v>2</v>
      </c>
      <c r="E13" s="7">
        <v>25</v>
      </c>
      <c r="F13" s="7">
        <v>100</v>
      </c>
      <c r="G13" s="7">
        <v>150</v>
      </c>
    </row>
    <row r="14" spans="1:12" x14ac:dyDescent="0.25">
      <c r="A14" t="s">
        <v>7</v>
      </c>
      <c r="D14" s="5">
        <v>2000</v>
      </c>
      <c r="E14" s="5">
        <v>2000</v>
      </c>
      <c r="F14" s="5">
        <v>2000</v>
      </c>
      <c r="G14" s="5">
        <v>2000</v>
      </c>
      <c r="L14" t="s">
        <v>24</v>
      </c>
    </row>
    <row r="15" spans="1:12" x14ac:dyDescent="0.25">
      <c r="A15" t="s">
        <v>8</v>
      </c>
      <c r="D15" s="5">
        <v>500</v>
      </c>
      <c r="E15" s="5">
        <v>500</v>
      </c>
      <c r="F15" s="5">
        <v>500</v>
      </c>
      <c r="G15" s="5">
        <v>500</v>
      </c>
    </row>
    <row r="16" spans="1:12" x14ac:dyDescent="0.25">
      <c r="D16" s="5"/>
      <c r="E16" s="5"/>
      <c r="F16" s="5"/>
      <c r="G16" s="5"/>
    </row>
    <row r="17" spans="1:7" x14ac:dyDescent="0.25">
      <c r="A17" t="s">
        <v>9</v>
      </c>
      <c r="D17" s="5">
        <v>75000</v>
      </c>
      <c r="E17" s="5">
        <v>75000</v>
      </c>
      <c r="F17" s="5">
        <v>75000</v>
      </c>
      <c r="G17" s="5">
        <v>75000</v>
      </c>
    </row>
    <row r="18" spans="1:7" x14ac:dyDescent="0.25">
      <c r="A18" t="s">
        <v>10</v>
      </c>
      <c r="D18" s="5">
        <v>600000</v>
      </c>
      <c r="E18" s="5">
        <v>600000</v>
      </c>
      <c r="F18" s="5">
        <v>600000</v>
      </c>
      <c r="G18" s="5">
        <v>600000</v>
      </c>
    </row>
    <row r="19" spans="1:7" x14ac:dyDescent="0.25">
      <c r="A19" t="s">
        <v>11</v>
      </c>
      <c r="D19" s="5">
        <v>750000</v>
      </c>
      <c r="E19" s="5"/>
      <c r="F19" s="5"/>
      <c r="G19" s="5"/>
    </row>
    <row r="20" spans="1:7" x14ac:dyDescent="0.25">
      <c r="D20" s="5"/>
      <c r="E20" s="5"/>
      <c r="F20" s="5"/>
      <c r="G20" s="5"/>
    </row>
    <row r="21" spans="1:7" x14ac:dyDescent="0.25">
      <c r="A21" s="2" t="s">
        <v>12</v>
      </c>
      <c r="D21" s="5"/>
      <c r="E21" s="5"/>
      <c r="F21" s="5"/>
      <c r="G21" s="5"/>
    </row>
    <row r="22" spans="1:7" x14ac:dyDescent="0.25">
      <c r="D22" s="5"/>
      <c r="E22" s="5"/>
      <c r="F22" s="5"/>
      <c r="G22" s="5"/>
    </row>
    <row r="23" spans="1:7" x14ac:dyDescent="0.25">
      <c r="C23" s="1" t="s">
        <v>13</v>
      </c>
      <c r="D23" s="5">
        <f>D11*D13*D12</f>
        <v>32000</v>
      </c>
      <c r="E23" s="5">
        <f t="shared" ref="E23:G23" si="0">E11*E13*E12</f>
        <v>400000</v>
      </c>
      <c r="F23" s="5">
        <f t="shared" si="0"/>
        <v>1600000</v>
      </c>
      <c r="G23" s="5">
        <f t="shared" si="0"/>
        <v>2400000</v>
      </c>
    </row>
    <row r="24" spans="1:7" x14ac:dyDescent="0.25">
      <c r="D24" s="5"/>
      <c r="E24" s="5"/>
      <c r="F24" s="5"/>
      <c r="G24" s="5"/>
    </row>
    <row r="25" spans="1:7" ht="14.1" customHeight="1" x14ac:dyDescent="0.25">
      <c r="C25" t="s">
        <v>14</v>
      </c>
      <c r="D25" s="5">
        <f>(D14+D15)*D13</f>
        <v>5000</v>
      </c>
      <c r="E25" s="5">
        <f t="shared" ref="E25:G25" si="1">(E14+E15)*E13</f>
        <v>62500</v>
      </c>
      <c r="F25" s="5">
        <f t="shared" si="1"/>
        <v>250000</v>
      </c>
      <c r="G25" s="5">
        <f t="shared" si="1"/>
        <v>375000</v>
      </c>
    </row>
    <row r="26" spans="1:7" ht="14.1" customHeight="1" x14ac:dyDescent="0.25">
      <c r="D26" s="5"/>
      <c r="E26" s="5"/>
      <c r="F26" s="5"/>
      <c r="G26" s="5"/>
    </row>
    <row r="27" spans="1:7" x14ac:dyDescent="0.25">
      <c r="C27" t="s">
        <v>15</v>
      </c>
      <c r="D27" s="5">
        <f>D23-D25</f>
        <v>27000</v>
      </c>
      <c r="E27" s="5">
        <f t="shared" ref="E27:G27" si="2">E23-E25</f>
        <v>337500</v>
      </c>
      <c r="F27" s="5">
        <f t="shared" si="2"/>
        <v>1350000</v>
      </c>
      <c r="G27" s="5">
        <f t="shared" si="2"/>
        <v>2025000</v>
      </c>
    </row>
    <row r="28" spans="1:7" x14ac:dyDescent="0.25">
      <c r="C28" s="1" t="s">
        <v>16</v>
      </c>
      <c r="D28" s="8">
        <f>D27/D23</f>
        <v>0.84375</v>
      </c>
      <c r="E28" s="8">
        <f t="shared" ref="E28:G28" si="3">E27/E23</f>
        <v>0.84375</v>
      </c>
      <c r="F28" s="8">
        <f t="shared" si="3"/>
        <v>0.84375</v>
      </c>
      <c r="G28" s="8">
        <f t="shared" si="3"/>
        <v>0.84375</v>
      </c>
    </row>
    <row r="29" spans="1:7" x14ac:dyDescent="0.25">
      <c r="D29" s="9"/>
      <c r="E29" s="9"/>
      <c r="F29" s="9"/>
      <c r="G29" s="9"/>
    </row>
    <row r="30" spans="1:7" x14ac:dyDescent="0.25">
      <c r="C30" t="s">
        <v>17</v>
      </c>
      <c r="D30" s="10">
        <f>D17</f>
        <v>75000</v>
      </c>
      <c r="E30" s="10">
        <f t="shared" ref="E30:G30" si="4">E17</f>
        <v>75000</v>
      </c>
      <c r="F30" s="10">
        <f t="shared" si="4"/>
        <v>75000</v>
      </c>
      <c r="G30" s="10">
        <f t="shared" si="4"/>
        <v>75000</v>
      </c>
    </row>
    <row r="31" spans="1:7" x14ac:dyDescent="0.25">
      <c r="C31" t="s">
        <v>18</v>
      </c>
      <c r="D31" s="10">
        <f>$D$47/$D$48</f>
        <v>187500</v>
      </c>
      <c r="E31" s="10">
        <f>$D$47/$D$48</f>
        <v>187500</v>
      </c>
      <c r="F31" s="10">
        <f>$D$47/$D$48</f>
        <v>187500</v>
      </c>
      <c r="G31" s="10">
        <f>$D$47/$D$48</f>
        <v>187500</v>
      </c>
    </row>
    <row r="32" spans="1:7" x14ac:dyDescent="0.25">
      <c r="C32" t="s">
        <v>19</v>
      </c>
      <c r="D32" s="10">
        <v>600000</v>
      </c>
      <c r="E32" s="10">
        <v>600000</v>
      </c>
      <c r="F32" s="10">
        <v>600000</v>
      </c>
      <c r="G32" s="10">
        <v>600000</v>
      </c>
    </row>
    <row r="33" spans="3:7" x14ac:dyDescent="0.25">
      <c r="C33" t="s">
        <v>20</v>
      </c>
      <c r="D33" s="10">
        <f>SUM(D30:D32)</f>
        <v>862500</v>
      </c>
      <c r="E33" s="10">
        <f t="shared" ref="E33:G33" si="5">SUM(E30:E32)</f>
        <v>862500</v>
      </c>
      <c r="F33" s="10">
        <f t="shared" si="5"/>
        <v>862500</v>
      </c>
      <c r="G33" s="10">
        <f t="shared" si="5"/>
        <v>862500</v>
      </c>
    </row>
    <row r="34" spans="3:7" x14ac:dyDescent="0.25">
      <c r="D34" s="19"/>
      <c r="E34" s="19"/>
      <c r="F34" s="11"/>
      <c r="G34" s="11"/>
    </row>
    <row r="35" spans="3:7" x14ac:dyDescent="0.25">
      <c r="C35" t="s">
        <v>21</v>
      </c>
      <c r="D35" s="20">
        <f>D27-D33</f>
        <v>-835500</v>
      </c>
      <c r="E35" s="20">
        <f t="shared" ref="E35:G35" si="6">E27-E33</f>
        <v>-525000</v>
      </c>
      <c r="F35" s="10">
        <f t="shared" si="6"/>
        <v>487500</v>
      </c>
      <c r="G35" s="10">
        <f t="shared" si="6"/>
        <v>1162500</v>
      </c>
    </row>
    <row r="36" spans="3:7" x14ac:dyDescent="0.25">
      <c r="C36" s="1" t="s">
        <v>22</v>
      </c>
      <c r="D36" s="12">
        <f>D35/D27</f>
        <v>-30.944444444444443</v>
      </c>
      <c r="E36" s="12">
        <f t="shared" ref="E36:G36" si="7">E35/E27</f>
        <v>-1.5555555555555556</v>
      </c>
      <c r="F36" s="13">
        <f t="shared" si="7"/>
        <v>0.3611111111111111</v>
      </c>
      <c r="G36" s="13">
        <f t="shared" si="7"/>
        <v>0.57407407407407407</v>
      </c>
    </row>
    <row r="37" spans="3:7" x14ac:dyDescent="0.25">
      <c r="D37" s="14"/>
      <c r="E37" s="14"/>
      <c r="F37" s="14"/>
      <c r="G37" s="14"/>
    </row>
    <row r="38" spans="3:7" x14ac:dyDescent="0.25">
      <c r="C38" t="s">
        <v>23</v>
      </c>
      <c r="D38" s="14" t="s">
        <v>24</v>
      </c>
      <c r="E38" s="14"/>
      <c r="F38" s="5">
        <f>F35*21%</f>
        <v>102375</v>
      </c>
      <c r="G38" s="5">
        <f>G35*21%</f>
        <v>244125</v>
      </c>
    </row>
    <row r="39" spans="3:7" x14ac:dyDescent="0.25">
      <c r="D39" s="11"/>
      <c r="E39" s="11"/>
      <c r="F39" s="5"/>
      <c r="G39" s="5"/>
    </row>
    <row r="40" spans="3:7" x14ac:dyDescent="0.25">
      <c r="C40" t="s">
        <v>25</v>
      </c>
      <c r="D40" s="21">
        <f>D35</f>
        <v>-835500</v>
      </c>
      <c r="E40" s="21">
        <f>E35</f>
        <v>-525000</v>
      </c>
      <c r="F40" s="15">
        <f>F35</f>
        <v>487500</v>
      </c>
      <c r="G40" s="15">
        <f>G35</f>
        <v>1162500</v>
      </c>
    </row>
    <row r="41" spans="3:7" x14ac:dyDescent="0.25">
      <c r="C41" t="s">
        <v>26</v>
      </c>
      <c r="D41" s="16">
        <f>D40/D23</f>
        <v>-26.109375</v>
      </c>
      <c r="E41" s="16">
        <f t="shared" ref="E41:G41" si="8">E40/E23</f>
        <v>-1.3125</v>
      </c>
      <c r="F41" s="16">
        <f t="shared" si="8"/>
        <v>0.3046875</v>
      </c>
      <c r="G41" s="16">
        <f t="shared" si="8"/>
        <v>0.484375</v>
      </c>
    </row>
    <row r="42" spans="3:7" x14ac:dyDescent="0.25">
      <c r="D42" s="17"/>
      <c r="E42" s="17"/>
      <c r="F42" s="17"/>
      <c r="G42" s="17"/>
    </row>
    <row r="43" spans="3:7" x14ac:dyDescent="0.25">
      <c r="C43" t="s">
        <v>27</v>
      </c>
      <c r="D43" s="21">
        <f>D40+D31</f>
        <v>-648000</v>
      </c>
      <c r="E43" s="21">
        <f>E40+E31</f>
        <v>-337500</v>
      </c>
      <c r="F43" s="15">
        <f>F40+F31</f>
        <v>675000</v>
      </c>
      <c r="G43" s="15">
        <f>G40+G31</f>
        <v>1350000</v>
      </c>
    </row>
    <row r="44" spans="3:7" x14ac:dyDescent="0.25">
      <c r="C44" t="s">
        <v>28</v>
      </c>
      <c r="D44" s="16">
        <f>D43/D23</f>
        <v>-20.25</v>
      </c>
      <c r="E44" s="16">
        <f t="shared" ref="E44:G44" si="9">E43/E23</f>
        <v>-0.84375</v>
      </c>
      <c r="F44" s="16">
        <f t="shared" si="9"/>
        <v>0.421875</v>
      </c>
      <c r="G44" s="16">
        <f t="shared" si="9"/>
        <v>0.5625</v>
      </c>
    </row>
    <row r="45" spans="3:7" x14ac:dyDescent="0.25">
      <c r="D45" s="11"/>
      <c r="E45" s="11"/>
      <c r="F45" s="11"/>
      <c r="G45" s="11"/>
    </row>
    <row r="46" spans="3:7" x14ac:dyDescent="0.25">
      <c r="C46" s="1" t="s">
        <v>29</v>
      </c>
      <c r="D46" s="11"/>
      <c r="E46" s="11"/>
      <c r="F46" s="11"/>
      <c r="G46" s="11"/>
    </row>
    <row r="47" spans="3:7" x14ac:dyDescent="0.25">
      <c r="C47" t="s">
        <v>30</v>
      </c>
      <c r="D47" s="5">
        <v>750000</v>
      </c>
      <c r="E47" s="11"/>
      <c r="F47" s="11"/>
      <c r="G47" s="11"/>
    </row>
    <row r="48" spans="3:7" x14ac:dyDescent="0.25">
      <c r="C48" t="s">
        <v>31</v>
      </c>
      <c r="D48" s="22">
        <v>4</v>
      </c>
      <c r="E48" s="11"/>
      <c r="F48" s="11"/>
      <c r="G48" s="11"/>
    </row>
    <row r="49" spans="2:7" x14ac:dyDescent="0.25">
      <c r="C49" t="s">
        <v>32</v>
      </c>
      <c r="D49" s="5">
        <f>$D$47/$D$48</f>
        <v>187500</v>
      </c>
      <c r="E49" s="5">
        <f t="shared" ref="E49:G49" si="10">$D$47/$D$48</f>
        <v>187500</v>
      </c>
      <c r="F49" s="5">
        <f t="shared" si="10"/>
        <v>187500</v>
      </c>
      <c r="G49" s="5">
        <f t="shared" si="10"/>
        <v>187500</v>
      </c>
    </row>
    <row r="50" spans="2:7" x14ac:dyDescent="0.25">
      <c r="D50" s="5"/>
      <c r="E50" s="5"/>
      <c r="F50" s="5"/>
      <c r="G50" s="5"/>
    </row>
    <row r="51" spans="2:7" x14ac:dyDescent="0.25">
      <c r="D51" s="5"/>
      <c r="E51" s="5"/>
      <c r="F51" s="5"/>
      <c r="G51" s="5"/>
    </row>
    <row r="52" spans="2:7" x14ac:dyDescent="0.25">
      <c r="C52" s="1" t="s">
        <v>33</v>
      </c>
      <c r="D52" s="5"/>
      <c r="E52" s="5"/>
      <c r="F52" s="5"/>
      <c r="G52" s="5"/>
    </row>
    <row r="53" spans="2:7" x14ac:dyDescent="0.25">
      <c r="D53" s="5"/>
      <c r="E53" s="5"/>
      <c r="F53" s="5"/>
      <c r="G53" s="5"/>
    </row>
    <row r="54" spans="2:7" x14ac:dyDescent="0.25">
      <c r="C54" t="s">
        <v>27</v>
      </c>
      <c r="D54" s="21">
        <f>D43</f>
        <v>-648000</v>
      </c>
      <c r="E54" s="21">
        <f t="shared" ref="E54:G54" si="11">E43</f>
        <v>-337500</v>
      </c>
      <c r="F54" s="5">
        <f t="shared" si="11"/>
        <v>675000</v>
      </c>
      <c r="G54" s="5">
        <f t="shared" si="11"/>
        <v>1350000</v>
      </c>
    </row>
    <row r="55" spans="2:7" x14ac:dyDescent="0.25">
      <c r="C55" t="s">
        <v>30</v>
      </c>
      <c r="D55" s="5">
        <v>750000</v>
      </c>
      <c r="E55" s="5"/>
      <c r="F55" s="5"/>
      <c r="G55" s="5"/>
    </row>
    <row r="56" spans="2:7" x14ac:dyDescent="0.25">
      <c r="C56" t="s">
        <v>34</v>
      </c>
      <c r="D56" s="21">
        <f>D54-D55</f>
        <v>-1398000</v>
      </c>
      <c r="E56" s="21">
        <f t="shared" ref="E56:G56" si="12">E54-E55</f>
        <v>-337500</v>
      </c>
      <c r="F56" s="5">
        <f t="shared" si="12"/>
        <v>675000</v>
      </c>
      <c r="G56" s="5">
        <f t="shared" si="12"/>
        <v>1350000</v>
      </c>
    </row>
    <row r="57" spans="2:7" x14ac:dyDescent="0.25">
      <c r="C57" t="s">
        <v>35</v>
      </c>
      <c r="D57" s="21">
        <f>D56</f>
        <v>-1398000</v>
      </c>
      <c r="E57" s="21">
        <f>E56+D57</f>
        <v>-1735500</v>
      </c>
      <c r="F57" s="21">
        <f t="shared" ref="F57:G57" si="13">F56+E57</f>
        <v>-1060500</v>
      </c>
      <c r="G57" s="5">
        <f t="shared" si="13"/>
        <v>289500</v>
      </c>
    </row>
    <row r="58" spans="2:7" x14ac:dyDescent="0.25">
      <c r="D58" s="7"/>
      <c r="E58" s="7"/>
      <c r="F58" s="7"/>
      <c r="G58" s="7"/>
    </row>
    <row r="59" spans="2:7" x14ac:dyDescent="0.25">
      <c r="B59" t="s">
        <v>54</v>
      </c>
      <c r="C59" t="s">
        <v>36</v>
      </c>
      <c r="D59" s="7"/>
      <c r="E59" s="7"/>
      <c r="F59" s="7"/>
      <c r="G59" s="7"/>
    </row>
    <row r="60" spans="2:7" x14ac:dyDescent="0.25">
      <c r="C60" t="s">
        <v>37</v>
      </c>
      <c r="D60" s="7"/>
      <c r="E60" s="7"/>
      <c r="F60" s="7"/>
      <c r="G60" s="7"/>
    </row>
    <row r="61" spans="2:7" x14ac:dyDescent="0.25">
      <c r="C61" t="s">
        <v>38</v>
      </c>
      <c r="D61" s="7"/>
      <c r="E61" s="7"/>
      <c r="F61" s="7"/>
      <c r="G61" s="7"/>
    </row>
    <row r="62" spans="2:7" x14ac:dyDescent="0.25">
      <c r="C62" t="s">
        <v>39</v>
      </c>
      <c r="D62" s="7"/>
      <c r="E62" s="7"/>
      <c r="F62" s="7"/>
      <c r="G62" s="7"/>
    </row>
    <row r="63" spans="2:7" x14ac:dyDescent="0.25">
      <c r="C63" t="s">
        <v>40</v>
      </c>
      <c r="D63" s="7"/>
      <c r="E63" s="7"/>
      <c r="F63" s="7"/>
      <c r="G63" s="7"/>
    </row>
    <row r="64" spans="2:7" x14ac:dyDescent="0.25">
      <c r="C64" t="s">
        <v>41</v>
      </c>
      <c r="D64" s="18"/>
      <c r="E64" s="18"/>
      <c r="F64" s="18"/>
      <c r="G64" s="18"/>
    </row>
    <row r="65" spans="3:7" x14ac:dyDescent="0.25">
      <c r="C65" t="s">
        <v>42</v>
      </c>
      <c r="D65" s="18"/>
      <c r="E65" s="18"/>
      <c r="F65" s="18"/>
      <c r="G65" s="18"/>
    </row>
    <row r="66" spans="3:7" x14ac:dyDescent="0.25">
      <c r="C66" t="s">
        <v>43</v>
      </c>
      <c r="D66" s="18"/>
      <c r="E66" s="18"/>
      <c r="F66" s="18"/>
      <c r="G66" s="18"/>
    </row>
    <row r="67" spans="3:7" x14ac:dyDescent="0.25">
      <c r="D67" s="18"/>
      <c r="E67" s="18"/>
      <c r="F67" s="18"/>
      <c r="G67" s="18"/>
    </row>
    <row r="68" spans="3:7" x14ac:dyDescent="0.25">
      <c r="C68" t="s">
        <v>44</v>
      </c>
      <c r="D68" s="18"/>
      <c r="E68" s="18"/>
      <c r="F68" s="18"/>
      <c r="G68" s="18"/>
    </row>
    <row r="69" spans="3:7" x14ac:dyDescent="0.25">
      <c r="C69" t="s">
        <v>45</v>
      </c>
      <c r="D69" s="18"/>
      <c r="E69" s="18"/>
      <c r="F69" s="18"/>
      <c r="G69" s="18"/>
    </row>
    <row r="70" spans="3:7" x14ac:dyDescent="0.25">
      <c r="C70" t="s">
        <v>46</v>
      </c>
      <c r="D70" s="18"/>
      <c r="E70" s="18"/>
      <c r="F70" s="18"/>
      <c r="G70" s="18"/>
    </row>
    <row r="71" spans="3:7" x14ac:dyDescent="0.25">
      <c r="C71" t="s">
        <v>47</v>
      </c>
      <c r="D71" s="18"/>
      <c r="E71" s="18"/>
      <c r="F71" s="18"/>
      <c r="G71" s="18"/>
    </row>
    <row r="72" spans="3:7" x14ac:dyDescent="0.25">
      <c r="C72" t="s">
        <v>48</v>
      </c>
      <c r="D72" s="18"/>
      <c r="E72" s="18"/>
      <c r="F72" s="18"/>
      <c r="G72" s="18"/>
    </row>
    <row r="73" spans="3:7" x14ac:dyDescent="0.25">
      <c r="D73" s="18"/>
      <c r="E73" s="18"/>
      <c r="F73" s="18"/>
      <c r="G73" s="18"/>
    </row>
    <row r="74" spans="3:7" x14ac:dyDescent="0.25">
      <c r="C74" t="s">
        <v>49</v>
      </c>
      <c r="D74" s="18"/>
      <c r="E74" s="18"/>
      <c r="F74" s="18"/>
      <c r="G74" s="18"/>
    </row>
    <row r="75" spans="3:7" x14ac:dyDescent="0.25">
      <c r="D75" s="18"/>
      <c r="E75" s="18"/>
      <c r="F75" s="18"/>
      <c r="G75" s="18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Tashveen Kaur</dc:creator>
  <cp:lastModifiedBy>Tashveen Kaur</cp:lastModifiedBy>
  <dcterms:created xsi:type="dcterms:W3CDTF">2023-11-25T21:29:11Z</dcterms:created>
  <dcterms:modified xsi:type="dcterms:W3CDTF">2023-11-25T21:38:13Z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2023-11-25T21:37:49Z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4345ffc1-2a88-4129-a106-dedc3056767d</vt:lpwstr>
  </property>
  <property fmtid="{D5CDD505-2E9C-101B-9397-08002B2CF9AE}" pid="8" name="MSIP_Label_a73fd474-4f3c-44ed-88fb-5cc4bd2471bf_ContentBits">
    <vt:lpwstr>0</vt:lpwstr>
  </property>
</Properties>
</file>