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asmeen\fall2015\SE_ADV\A1\! final\"/>
    </mc:Choice>
  </mc:AlternateContent>
  <bookViews>
    <workbookView xWindow="0" yWindow="0" windowWidth="19200" windowHeight="7310" activeTab="2"/>
  </bookViews>
  <sheets>
    <sheet name="Cover Sheet" sheetId="8" r:id="rId1"/>
    <sheet name="Instructions" sheetId="7" r:id="rId2"/>
    <sheet name="WBS" sheetId="1" r:id="rId3"/>
    <sheet name="GTA Comments" sheetId="9" r:id="rId4"/>
    <sheet name="Burn Charts" sheetId="6" r:id="rId5"/>
    <sheet name="Earned Value Chart" sheetId="4" r:id="rId6"/>
  </sheets>
  <definedNames>
    <definedName name="_xlnm.Print_Area" localSheetId="4">'Burn Charts'!$B$2:$M$45</definedName>
    <definedName name="_xlnm.Print_Area" localSheetId="0">'Cover Sheet'!$A$1:$E$44</definedName>
    <definedName name="_xlnm.Print_Area" localSheetId="5">'Earned Value Chart'!$A$1:$M$25</definedName>
    <definedName name="_xlnm.Print_Area" localSheetId="1">Instructions!$A$1:$I$35</definedName>
    <definedName name="_xlnm.Print_Area" localSheetId="2">WBS!$B$2:$AM$178</definedName>
    <definedName name="_xlnm.Print_Titles" localSheetId="2">WBS!$2:$7</definedName>
  </definedNames>
  <calcPr calcId="152511"/>
</workbook>
</file>

<file path=xl/calcChain.xml><?xml version="1.0" encoding="utf-8"?>
<calcChain xmlns="http://schemas.openxmlformats.org/spreadsheetml/2006/main">
  <c r="AK120" i="1" l="1"/>
  <c r="F120" i="1" s="1"/>
  <c r="AK119" i="1"/>
  <c r="F119" i="1" s="1"/>
  <c r="C119" i="1" s="1"/>
  <c r="AK118" i="1"/>
  <c r="F118" i="1" s="1"/>
  <c r="AK117" i="1"/>
  <c r="F117" i="1" s="1"/>
  <c r="AK116" i="1"/>
  <c r="AK115" i="1"/>
  <c r="F115" i="1" s="1"/>
  <c r="AK107" i="1"/>
  <c r="F107" i="1" s="1"/>
  <c r="AK90" i="1"/>
  <c r="F90" i="1" s="1"/>
  <c r="AK89" i="1"/>
  <c r="F89" i="1" s="1"/>
  <c r="AK47" i="1"/>
  <c r="F47" i="1" s="1"/>
  <c r="AK30" i="1"/>
  <c r="F30" i="1" s="1"/>
  <c r="AK46" i="1"/>
  <c r="F46" i="1" s="1"/>
  <c r="C117" i="1" l="1"/>
  <c r="C118" i="1"/>
  <c r="C115" i="1"/>
  <c r="C120" i="1"/>
  <c r="E107" i="1"/>
  <c r="C107" i="1"/>
  <c r="E90" i="1"/>
  <c r="C90" i="1"/>
  <c r="C89" i="1"/>
  <c r="C46" i="1"/>
  <c r="C47" i="1"/>
  <c r="E30" i="1"/>
  <c r="C30" i="1" s="1"/>
  <c r="AK144" i="1"/>
  <c r="AK163" i="1" l="1"/>
  <c r="F163" i="1" s="1"/>
  <c r="AK162" i="1"/>
  <c r="F162" i="1" s="1"/>
  <c r="E162" i="1" s="1"/>
  <c r="AK161" i="1"/>
  <c r="F161" i="1" s="1"/>
  <c r="E161" i="1" s="1"/>
  <c r="AK160" i="1"/>
  <c r="AK159" i="1"/>
  <c r="F159" i="1" s="1"/>
  <c r="AK158" i="1"/>
  <c r="F158" i="1" s="1"/>
  <c r="AK157" i="1"/>
  <c r="AK156" i="1"/>
  <c r="F156" i="1" s="1"/>
  <c r="AK155" i="1"/>
  <c r="F155" i="1" s="1"/>
  <c r="AK154" i="1"/>
  <c r="AK153" i="1"/>
  <c r="F153" i="1" s="1"/>
  <c r="AK152" i="1"/>
  <c r="F152" i="1" s="1"/>
  <c r="AK151" i="1"/>
  <c r="AK150" i="1"/>
  <c r="F150" i="1" s="1"/>
  <c r="AK149" i="1"/>
  <c r="F149" i="1" s="1"/>
  <c r="E149" i="1" s="1"/>
  <c r="AK148" i="1"/>
  <c r="AK147" i="1"/>
  <c r="F147" i="1" s="1"/>
  <c r="AK146" i="1"/>
  <c r="F146" i="1" s="1"/>
  <c r="AK145" i="1"/>
  <c r="AK143" i="1"/>
  <c r="F143" i="1" s="1"/>
  <c r="AK142" i="1"/>
  <c r="F142" i="1" s="1"/>
  <c r="AK141" i="1"/>
  <c r="F141" i="1" s="1"/>
  <c r="AK140" i="1"/>
  <c r="AK139" i="1"/>
  <c r="F139" i="1" s="1"/>
  <c r="AK138" i="1"/>
  <c r="F138" i="1" s="1"/>
  <c r="AK137" i="1"/>
  <c r="AK136" i="1"/>
  <c r="F136" i="1" s="1"/>
  <c r="AK135" i="1"/>
  <c r="F135" i="1" s="1"/>
  <c r="AK134" i="1"/>
  <c r="AK133" i="1"/>
  <c r="F133" i="1" s="1"/>
  <c r="AK132" i="1"/>
  <c r="F132" i="1" s="1"/>
  <c r="AK131" i="1"/>
  <c r="AK130" i="1"/>
  <c r="F130" i="1" s="1"/>
  <c r="AK129" i="1"/>
  <c r="F129" i="1" s="1"/>
  <c r="AK128" i="1"/>
  <c r="AK127" i="1"/>
  <c r="F127" i="1" s="1"/>
  <c r="AK126" i="1"/>
  <c r="F126" i="1" s="1"/>
  <c r="AK125" i="1"/>
  <c r="AK122" i="1"/>
  <c r="AK124" i="1"/>
  <c r="F124" i="1" s="1"/>
  <c r="AK123" i="1"/>
  <c r="F123" i="1" s="1"/>
  <c r="AK121" i="1"/>
  <c r="AK114" i="1"/>
  <c r="F114" i="1" s="1"/>
  <c r="AK113" i="1"/>
  <c r="F113" i="1" s="1"/>
  <c r="AK112" i="1"/>
  <c r="F112" i="1" s="1"/>
  <c r="AK111" i="1"/>
  <c r="F111" i="1" s="1"/>
  <c r="AK110" i="1"/>
  <c r="AK109" i="1"/>
  <c r="AK108" i="1"/>
  <c r="AK106" i="1"/>
  <c r="F106" i="1" s="1"/>
  <c r="AK105" i="1"/>
  <c r="F105" i="1" s="1"/>
  <c r="AK104" i="1"/>
  <c r="F104" i="1" s="1"/>
  <c r="AK103" i="1"/>
  <c r="F103" i="1" s="1"/>
  <c r="AK102" i="1"/>
  <c r="AK101" i="1"/>
  <c r="F101" i="1" s="1"/>
  <c r="AK100" i="1"/>
  <c r="F100" i="1" s="1"/>
  <c r="AK99" i="1"/>
  <c r="F99" i="1" s="1"/>
  <c r="AK98" i="1"/>
  <c r="F98" i="1" s="1"/>
  <c r="AK97" i="1"/>
  <c r="AK96" i="1"/>
  <c r="F96" i="1" s="1"/>
  <c r="AK95" i="1"/>
  <c r="F95" i="1" s="1"/>
  <c r="AK94" i="1"/>
  <c r="F94" i="1" s="1"/>
  <c r="AK93" i="1"/>
  <c r="F93" i="1" s="1"/>
  <c r="AK92" i="1"/>
  <c r="AK91" i="1"/>
  <c r="AK88" i="1"/>
  <c r="F88" i="1" s="1"/>
  <c r="AK87" i="1"/>
  <c r="F87" i="1" s="1"/>
  <c r="AK86" i="1"/>
  <c r="F86" i="1" s="1"/>
  <c r="AK85" i="1"/>
  <c r="AK84" i="1"/>
  <c r="AK83" i="1"/>
  <c r="AK79" i="1"/>
  <c r="AK82" i="1"/>
  <c r="F82" i="1" s="1"/>
  <c r="AK74" i="1"/>
  <c r="F74" i="1" s="1"/>
  <c r="AK71" i="1"/>
  <c r="F71" i="1" s="1"/>
  <c r="AK67" i="1"/>
  <c r="F67" i="1" s="1"/>
  <c r="AK62" i="1"/>
  <c r="F62" i="1" s="1"/>
  <c r="AK58" i="1"/>
  <c r="F58" i="1" s="1"/>
  <c r="AK54" i="1"/>
  <c r="F54" i="1" s="1"/>
  <c r="AK81" i="1"/>
  <c r="F81" i="1" s="1"/>
  <c r="E81" i="1" s="1"/>
  <c r="AK80" i="1"/>
  <c r="F80" i="1" s="1"/>
  <c r="AK78" i="1"/>
  <c r="AK76" i="1"/>
  <c r="AK77" i="1"/>
  <c r="F77" i="1" s="1"/>
  <c r="E153" i="1" l="1"/>
  <c r="C153" i="1" s="1"/>
  <c r="E152" i="1"/>
  <c r="C152" i="1" s="1"/>
  <c r="C163" i="1"/>
  <c r="E158" i="1"/>
  <c r="C158" i="1" s="1"/>
  <c r="C155" i="1"/>
  <c r="E155" i="1"/>
  <c r="E159" i="1"/>
  <c r="C159" i="1" s="1"/>
  <c r="C147" i="1"/>
  <c r="E147" i="1"/>
  <c r="E146" i="1"/>
  <c r="C146" i="1" s="1"/>
  <c r="E156" i="1"/>
  <c r="C156" i="1" s="1"/>
  <c r="C149" i="1"/>
  <c r="C150" i="1"/>
  <c r="C161" i="1"/>
  <c r="C162" i="1"/>
  <c r="C143" i="1"/>
  <c r="E141" i="1"/>
  <c r="C141" i="1"/>
  <c r="E142" i="1"/>
  <c r="C142" i="1" s="1"/>
  <c r="E138" i="1"/>
  <c r="C138" i="1"/>
  <c r="E139" i="1"/>
  <c r="C139" i="1" s="1"/>
  <c r="E135" i="1"/>
  <c r="C135" i="1" s="1"/>
  <c r="C136" i="1"/>
  <c r="E132" i="1"/>
  <c r="C132" i="1" s="1"/>
  <c r="E133" i="1"/>
  <c r="C133" i="1" s="1"/>
  <c r="E129" i="1"/>
  <c r="C129" i="1" s="1"/>
  <c r="E130" i="1"/>
  <c r="C130" i="1" s="1"/>
  <c r="E126" i="1"/>
  <c r="C126" i="1" s="1"/>
  <c r="C127" i="1"/>
  <c r="E124" i="1"/>
  <c r="C124" i="1" s="1"/>
  <c r="E123" i="1"/>
  <c r="C123" i="1" s="1"/>
  <c r="C114" i="1"/>
  <c r="C113" i="1"/>
  <c r="C112" i="1"/>
  <c r="C111" i="1"/>
  <c r="E103" i="1"/>
  <c r="C103" i="1" s="1"/>
  <c r="C104" i="1"/>
  <c r="C105" i="1"/>
  <c r="C106" i="1"/>
  <c r="E98" i="1"/>
  <c r="C98" i="1" s="1"/>
  <c r="E99" i="1"/>
  <c r="C99" i="1" s="1"/>
  <c r="C100" i="1"/>
  <c r="C101" i="1"/>
  <c r="C96" i="1"/>
  <c r="C95" i="1"/>
  <c r="C94" i="1"/>
  <c r="C93" i="1"/>
  <c r="C88" i="1"/>
  <c r="C87" i="1"/>
  <c r="C86" i="1"/>
  <c r="C54" i="1"/>
  <c r="C77" i="1"/>
  <c r="C82" i="1"/>
  <c r="C74" i="1"/>
  <c r="C71" i="1"/>
  <c r="C67" i="1"/>
  <c r="C62" i="1"/>
  <c r="E58" i="1"/>
  <c r="C58" i="1"/>
  <c r="C80" i="1"/>
  <c r="C81" i="1"/>
  <c r="AK75" i="1" l="1"/>
  <c r="AK73" i="1" l="1"/>
  <c r="F73" i="1" s="1"/>
  <c r="AK72" i="1"/>
  <c r="AK70" i="1"/>
  <c r="F70" i="1" s="1"/>
  <c r="AK69" i="1"/>
  <c r="F69" i="1" s="1"/>
  <c r="AK68" i="1"/>
  <c r="AK66" i="1"/>
  <c r="F66" i="1" s="1"/>
  <c r="AK65" i="1"/>
  <c r="F65" i="1" s="1"/>
  <c r="AK64" i="1"/>
  <c r="AK63" i="1"/>
  <c r="AK61" i="1"/>
  <c r="F61" i="1" s="1"/>
  <c r="AK60" i="1"/>
  <c r="F60" i="1" s="1"/>
  <c r="AK59" i="1"/>
  <c r="AK57" i="1"/>
  <c r="F57" i="1" s="1"/>
  <c r="AK56" i="1"/>
  <c r="F56" i="1" s="1"/>
  <c r="AK55" i="1"/>
  <c r="AK53" i="1"/>
  <c r="F53" i="1" s="1"/>
  <c r="AK51" i="1"/>
  <c r="AK52" i="1"/>
  <c r="F52" i="1" s="1"/>
  <c r="AK50" i="1"/>
  <c r="C70" i="1" l="1"/>
  <c r="C69" i="1"/>
  <c r="C73" i="1"/>
  <c r="C65" i="1"/>
  <c r="C66" i="1"/>
  <c r="C53" i="1"/>
  <c r="C60" i="1"/>
  <c r="E60" i="1"/>
  <c r="C61" i="1"/>
  <c r="C57" i="1"/>
  <c r="C56" i="1"/>
  <c r="C52" i="1"/>
  <c r="E52" i="1"/>
  <c r="AK170" i="1"/>
  <c r="F170" i="1" s="1"/>
  <c r="E170" i="1" s="1"/>
  <c r="AK169" i="1"/>
  <c r="F169" i="1" s="1"/>
  <c r="E169" i="1" s="1"/>
  <c r="AK168" i="1"/>
  <c r="F168" i="1" s="1"/>
  <c r="C168" i="1" s="1"/>
  <c r="AK167" i="1"/>
  <c r="AK166" i="1"/>
  <c r="AK165" i="1"/>
  <c r="E168" i="1" l="1"/>
  <c r="C169" i="1"/>
  <c r="C170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K45" i="1"/>
  <c r="F45" i="1" s="1"/>
  <c r="AK44" i="1"/>
  <c r="F44" i="1" s="1"/>
  <c r="AK43" i="1"/>
  <c r="F43" i="1" s="1"/>
  <c r="AK42" i="1"/>
  <c r="F42" i="1" s="1"/>
  <c r="AK41" i="1"/>
  <c r="F41" i="1" s="1"/>
  <c r="AK40" i="1"/>
  <c r="F40" i="1" s="1"/>
  <c r="AK39" i="1"/>
  <c r="F39" i="1" s="1"/>
  <c r="AK38" i="1"/>
  <c r="F38" i="1" s="1"/>
  <c r="AK37" i="1"/>
  <c r="F37" i="1" s="1"/>
  <c r="AK36" i="1"/>
  <c r="F36" i="1" s="1"/>
  <c r="AK35" i="1"/>
  <c r="F35" i="1" s="1"/>
  <c r="E35" i="1" s="1"/>
  <c r="AK34" i="1"/>
  <c r="F34" i="1" s="1"/>
  <c r="E34" i="1" s="1"/>
  <c r="AK33" i="1"/>
  <c r="F33" i="1" s="1"/>
  <c r="E33" i="1" s="1"/>
  <c r="AK32" i="1"/>
  <c r="AK31" i="1"/>
  <c r="F31" i="1" s="1"/>
  <c r="E31" i="1" s="1"/>
  <c r="C42" i="1" l="1"/>
  <c r="E44" i="1"/>
  <c r="C44" i="1" s="1"/>
  <c r="C43" i="1"/>
  <c r="C35" i="1"/>
  <c r="C34" i="1"/>
  <c r="C38" i="1"/>
  <c r="C36" i="1"/>
  <c r="C39" i="1"/>
  <c r="C40" i="1"/>
  <c r="E42" i="1"/>
  <c r="C33" i="1"/>
  <c r="C37" i="1"/>
  <c r="C41" i="1"/>
  <c r="C45" i="1"/>
  <c r="C31" i="1"/>
  <c r="AK11" i="1"/>
  <c r="AK10" i="1" l="1"/>
  <c r="F11" i="1"/>
  <c r="E11" i="1" s="1"/>
  <c r="AK12" i="1"/>
  <c r="F12" i="1" s="1"/>
  <c r="E12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C12" i="1" l="1"/>
  <c r="C11" i="1"/>
  <c r="U177" i="1" l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K49" i="1" l="1"/>
  <c r="AK48" i="1"/>
  <c r="AK29" i="1"/>
  <c r="F29" i="1" s="1"/>
  <c r="AK28" i="1"/>
  <c r="F28" i="1" s="1"/>
  <c r="AK27" i="1"/>
  <c r="F27" i="1" s="1"/>
  <c r="AK26" i="1"/>
  <c r="F26" i="1" s="1"/>
  <c r="AK25" i="1"/>
  <c r="AK24" i="1"/>
  <c r="F24" i="1" s="1"/>
  <c r="AK23" i="1"/>
  <c r="F23" i="1" s="1"/>
  <c r="AK22" i="1"/>
  <c r="F22" i="1" s="1"/>
  <c r="AK21" i="1"/>
  <c r="F21" i="1" s="1"/>
  <c r="E21" i="1" s="1"/>
  <c r="AK20" i="1"/>
  <c r="AK19" i="1"/>
  <c r="F19" i="1" s="1"/>
  <c r="AK18" i="1"/>
  <c r="F18" i="1" s="1"/>
  <c r="AK17" i="1"/>
  <c r="F17" i="1" s="1"/>
  <c r="AK16" i="1"/>
  <c r="F16" i="1" s="1"/>
  <c r="AK15" i="1"/>
  <c r="AK14" i="1"/>
  <c r="F14" i="1" s="1"/>
  <c r="AK13" i="1"/>
  <c r="F13" i="1" s="1"/>
  <c r="U173" i="1"/>
  <c r="C19" i="1" l="1"/>
  <c r="C23" i="1"/>
  <c r="E28" i="1"/>
  <c r="C28" i="1"/>
  <c r="C14" i="1"/>
  <c r="E16" i="1"/>
  <c r="C26" i="1"/>
  <c r="E17" i="1"/>
  <c r="C17" i="1" s="1"/>
  <c r="E27" i="1"/>
  <c r="C27" i="1"/>
  <c r="C22" i="1"/>
  <c r="C24" i="1"/>
  <c r="E18" i="1"/>
  <c r="C18" i="1" s="1"/>
  <c r="E29" i="1"/>
  <c r="C29" i="1" s="1"/>
  <c r="C21" i="1"/>
  <c r="V173" i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I172" i="1"/>
  <c r="C16" i="1" l="1"/>
  <c r="E172" i="1"/>
  <c r="AI3" i="1"/>
  <c r="W3" i="1"/>
  <c r="AD3" i="1"/>
  <c r="Z3" i="1"/>
  <c r="AH3" i="1"/>
  <c r="V3" i="1"/>
  <c r="AC3" i="1"/>
  <c r="X3" i="1"/>
  <c r="AG3" i="1"/>
  <c r="U3" i="1"/>
  <c r="AB3" i="1"/>
  <c r="Y3" i="1"/>
  <c r="AF3" i="1"/>
  <c r="AA3" i="1"/>
  <c r="AE3" i="1"/>
  <c r="U5" i="1"/>
  <c r="AK3" i="1" l="1"/>
  <c r="U4" i="1"/>
  <c r="V4" i="1" s="1"/>
  <c r="W4" i="1" s="1"/>
  <c r="C13" i="1"/>
  <c r="F172" i="1"/>
  <c r="AK173" i="1"/>
  <c r="X5" i="1" l="1"/>
  <c r="W5" i="1"/>
  <c r="V5" i="1"/>
  <c r="X4" i="1"/>
  <c r="Y5" i="1" s="1"/>
  <c r="Y4" i="1" l="1"/>
  <c r="Z5" i="1" s="1"/>
  <c r="Z4" i="1" l="1"/>
  <c r="AA5" i="1" s="1"/>
  <c r="AA4" i="1" l="1"/>
  <c r="AB5" i="1" s="1"/>
  <c r="AB4" i="1" l="1"/>
  <c r="AC5" i="1" s="1"/>
  <c r="AC4" i="1" l="1"/>
  <c r="AD5" i="1" s="1"/>
  <c r="AD4" i="1" l="1"/>
  <c r="AE5" i="1" s="1"/>
  <c r="AE4" i="1" l="1"/>
  <c r="AF5" i="1" s="1"/>
  <c r="AF4" i="1" l="1"/>
  <c r="AG5" i="1" s="1"/>
  <c r="AG4" i="1" l="1"/>
  <c r="AH5" i="1" s="1"/>
  <c r="AH4" i="1" l="1"/>
  <c r="AI5" i="1" s="1"/>
  <c r="AI4" i="1" l="1"/>
  <c r="AJ5" i="1" s="1"/>
</calcChain>
</file>

<file path=xl/sharedStrings.xml><?xml version="1.0" encoding="utf-8"?>
<sst xmlns="http://schemas.openxmlformats.org/spreadsheetml/2006/main" count="251" uniqueCount="190">
  <si>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</si>
  <si>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</si>
  <si>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</si>
  <si>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</si>
  <si>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</si>
  <si>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</si>
  <si>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</si>
  <si>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</si>
  <si>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</si>
  <si>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</si>
  <si>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</si>
  <si>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</si>
  <si>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</si>
  <si>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</si>
  <si>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</si>
  <si>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</si>
  <si>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(copy to the right at end of each week)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</si>
  <si>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</si>
  <si>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</si>
  <si>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</si>
  <si>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</si>
  <si>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</si>
  <si>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For each task that has completed during the current week:</t>
  </si>
  <si>
    <r>
      <t xml:space="preserve">Enter 0 in </t>
    </r>
    <r>
      <rPr>
        <b/>
        <sz val="10"/>
        <rFont val="Arial"/>
        <family val="2"/>
      </rPr>
      <t>days earned this week</t>
    </r>
    <r>
      <rPr>
        <sz val="10"/>
        <rFont val="Arial"/>
        <family val="2"/>
      </rPr>
      <t xml:space="preserve"> row for the current week (near bottom)</t>
    </r>
  </si>
  <si>
    <t>When done, this will update the earned value and the earned value chart</t>
  </si>
  <si>
    <t>2015 fa</t>
  </si>
  <si>
    <t>CSE 6329-002</t>
  </si>
  <si>
    <t>List tasks to be performed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</si>
  <si>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</si>
  <si>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</si>
  <si>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</si>
  <si>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</si>
  <si>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</si>
  <si>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</si>
  <si>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</si>
  <si>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</si>
  <si>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</si>
  <si>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</si>
  <si>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</si>
  <si>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Review comments from TA/Instructor and Correct Mistakes</t>
  </si>
  <si>
    <t>Make Weekly Updates to PWBS</t>
  </si>
  <si>
    <t>(should match cumulative planned effort)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</si>
  <si>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</si>
  <si>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</si>
  <si>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</si>
  <si>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</si>
  <si>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</si>
  <si>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The total hours remaining is your best current estimate, which may differ from what was originally anticipated.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</si>
  <si>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3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2.3</t>
    </r>
    <r>
      <rPr>
        <sz val="10"/>
        <rFont val="Arial"/>
        <family val="2"/>
      </rPr>
      <t>)</t>
    </r>
  </si>
  <si>
    <t>Enter total hours worked on the task in the column corresponding to the current week (column V through AJ).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</si>
  <si>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</si>
  <si>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</si>
  <si>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</si>
  <si>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</si>
  <si>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</si>
  <si>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</si>
  <si>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Step 3: Record estimated Hours Remaining at End of Current Week</t>
  </si>
  <si>
    <t>Cell should change color when you enter a non-zero value.</t>
  </si>
  <si>
    <t>Cell will change color</t>
  </si>
  <si>
    <r>
      <t xml:space="preserve">Find the originally estimated hours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</si>
  <si>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Hours Earned This Week &gt;&gt;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</si>
  <si>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</si>
  <si>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</si>
  <si>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</si>
  <si>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</si>
  <si>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</si>
  <si>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</si>
  <si>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(should match cumulative actual Hours)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</si>
  <si>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</si>
  <si>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</si>
  <si>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</si>
  <si>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</si>
  <si>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</si>
  <si>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</si>
  <si>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</si>
  <si>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</si>
  <si>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</si>
  <si>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</si>
  <si>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</si>
  <si>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</si>
  <si>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</si>
  <si>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</si>
  <si>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</si>
  <si>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</si>
  <si>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</si>
  <si>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</si>
  <si>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Fall, 2015</t>
  </si>
  <si>
    <t>Name</t>
  </si>
  <si>
    <t>Room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</si>
  <si>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</si>
  <si>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</si>
  <si>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</si>
  <si>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</si>
  <si>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</si>
  <si>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</si>
  <si>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t>Read A2 SOW</t>
  </si>
  <si>
    <t>For post release quality</t>
  </si>
  <si>
    <t>Create Graphh 1</t>
  </si>
  <si>
    <t>Analyze data for 1 year</t>
  </si>
  <si>
    <t>Analyze data for 1 release</t>
  </si>
  <si>
    <t>Create Graphh 2</t>
  </si>
  <si>
    <t>Analyze data for 3 year</t>
  </si>
  <si>
    <t>Analyze data for 3 release</t>
  </si>
  <si>
    <t>Create Graphh 3</t>
  </si>
  <si>
    <t>Analyze data for 0-12 months</t>
  </si>
  <si>
    <t>For post release quality History</t>
  </si>
  <si>
    <t>Create Graphh by month</t>
  </si>
  <si>
    <t>Analyze data for 3 years</t>
  </si>
  <si>
    <t>Analyze data for none or 1 or 2 releases</t>
  </si>
  <si>
    <t>Analyze data for none to half dozen releases</t>
  </si>
  <si>
    <t>Create Graph</t>
  </si>
  <si>
    <t>Analyze 3 years of data by month</t>
  </si>
  <si>
    <t>Create Graph for an year</t>
  </si>
  <si>
    <t>Create Graph by quarter</t>
  </si>
  <si>
    <t>Devise own measure</t>
  </si>
  <si>
    <t>Analyse class lectures for stastical functions mentioned</t>
  </si>
  <si>
    <t>Analyze data</t>
  </si>
  <si>
    <t>Record defect data</t>
  </si>
  <si>
    <t>Prepare defect analysis report</t>
  </si>
  <si>
    <t>A3</t>
  </si>
  <si>
    <t>Read A3 SOW</t>
  </si>
  <si>
    <t>Own program</t>
  </si>
  <si>
    <t>Develop a program</t>
  </si>
  <si>
    <t>Produce a flowchart</t>
  </si>
  <si>
    <t>Determine Cyclomatic Complexity</t>
  </si>
  <si>
    <t>Create a word document</t>
  </si>
  <si>
    <t>Programs provided by TA</t>
  </si>
  <si>
    <t>Program 1</t>
  </si>
  <si>
    <t>Review program for any errors</t>
  </si>
  <si>
    <t>Produce a flowgraph of the program</t>
  </si>
  <si>
    <t>Comopute cyclomatic complexity of the program</t>
  </si>
  <si>
    <t>Edit word file</t>
  </si>
  <si>
    <t>Program 2</t>
  </si>
  <si>
    <t>Program 3</t>
  </si>
  <si>
    <t>Compute cyclomatic complexity of the program</t>
  </si>
  <si>
    <t>A4</t>
  </si>
  <si>
    <t>Read A4 SOW</t>
  </si>
  <si>
    <t>Produce a Swim Lane Diagram</t>
  </si>
  <si>
    <t>Read handouts to identify organizations and role they play</t>
  </si>
  <si>
    <t xml:space="preserve">Determine the order in which things happen and dependencies </t>
  </si>
  <si>
    <t>Produce swim lane diagram</t>
  </si>
  <si>
    <t>Analyze diagram to find out delays and other factors</t>
  </si>
  <si>
    <t>Produce a cause map</t>
  </si>
  <si>
    <t>Determine the root causes of customer's problem</t>
  </si>
  <si>
    <t>Prepare the report</t>
  </si>
  <si>
    <t>E1 - Mid-Term Exam</t>
  </si>
  <si>
    <t>Go through recorded lectures and slides to make notes</t>
  </si>
  <si>
    <t>Read book and make notes</t>
  </si>
  <si>
    <t>Revise notes</t>
  </si>
  <si>
    <t>Module 21,22,23</t>
  </si>
  <si>
    <t>Module 24,25,26</t>
  </si>
  <si>
    <t>Module 27,28,29</t>
  </si>
  <si>
    <t>Module 30,31,32</t>
  </si>
  <si>
    <t>Module 33,34,35</t>
  </si>
  <si>
    <t>Module 36,37,38</t>
  </si>
  <si>
    <t>Module 1,2</t>
  </si>
  <si>
    <t>Module 3,4,5</t>
  </si>
  <si>
    <t>Module 6,7,8</t>
  </si>
  <si>
    <t>Module 9,10,11</t>
  </si>
  <si>
    <t>Module 12,13,14</t>
  </si>
  <si>
    <t>Module 15,16,17</t>
  </si>
  <si>
    <t>Module 18,19,20</t>
  </si>
  <si>
    <t>TASMEEN KAUR KATHURIA</t>
  </si>
  <si>
    <t>COBA 252 (003)</t>
  </si>
  <si>
    <t>E2-Final Exam</t>
  </si>
  <si>
    <t>Updates for 9/15</t>
  </si>
  <si>
    <t>Updates for 9/22</t>
  </si>
  <si>
    <t>Updates for 9/29</t>
  </si>
  <si>
    <t>Updates for 10/6</t>
  </si>
  <si>
    <t>Updates for 10/13</t>
  </si>
  <si>
    <t>Updates for 10/10</t>
  </si>
  <si>
    <t>Updates for 10/17</t>
  </si>
  <si>
    <t>Updates for 11/24</t>
  </si>
  <si>
    <t>Updates for 11/3</t>
  </si>
  <si>
    <t>Updates for 11/10</t>
  </si>
  <si>
    <t>Updates for 11/17</t>
  </si>
  <si>
    <t>Updates for 12/1</t>
  </si>
  <si>
    <t>Updates for 12/8</t>
  </si>
  <si>
    <t>The division of tasks in your WBS is one of the best I have seen for both the classes. It shows that you have taken out time to read and understand all the SOWs.</t>
  </si>
  <si>
    <t>The Hours Earned this week value (Column U Row 170) is incorrect. It should have been 9.2. Sum up the values in column I for all the completed tasks to get this.</t>
  </si>
  <si>
    <t>You have missed out the task of completing the WBS under Assignment 1 and submitting the final version of it (After all the updates, task 17940)</t>
  </si>
  <si>
    <t>You have understood how to use Parent tasks/sub-tasks and where to estimate the effort. Good job on this assignment!</t>
  </si>
  <si>
    <t>Updates for 12/15</t>
  </si>
  <si>
    <t>Submit A1 (Draft)</t>
  </si>
  <si>
    <t>Submit Final PWBS</t>
  </si>
  <si>
    <t>Submit Phase 1</t>
  </si>
  <si>
    <t>Submit phase2</t>
  </si>
  <si>
    <t>Use Technique 1</t>
  </si>
  <si>
    <t>Use Technique 2</t>
  </si>
  <si>
    <t>Submit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</si>
</sst>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;@"/>
  </numFmts>
  <fonts count="2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rgb="FF00808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6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2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31" xfId="0" applyFont="1" applyFill="1" applyBorder="1"/>
    <xf numFmtId="164" fontId="1" fillId="7" borderId="23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 wrapText="1"/>
    </xf>
    <xf numFmtId="164" fontId="0" fillId="9" borderId="37" xfId="0" applyNumberFormat="1" applyFill="1" applyBorder="1" applyAlignment="1">
      <alignment horizontal="center"/>
    </xf>
    <xf numFmtId="164" fontId="1" fillId="9" borderId="38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/>
    </xf>
    <xf numFmtId="164" fontId="1" fillId="12" borderId="2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wrapText="1"/>
    </xf>
    <xf numFmtId="0" fontId="0" fillId="15" borderId="0" xfId="0" applyFill="1"/>
    <xf numFmtId="0" fontId="4" fillId="15" borderId="0" xfId="0" applyFont="1" applyFill="1"/>
    <xf numFmtId="0" fontId="0" fillId="15" borderId="44" xfId="0" applyFill="1" applyBorder="1"/>
    <xf numFmtId="0" fontId="0" fillId="15" borderId="0" xfId="0" applyFill="1" applyBorder="1"/>
    <xf numFmtId="0" fontId="0" fillId="15" borderId="44" xfId="0" applyFill="1" applyBorder="1" applyAlignment="1">
      <alignment wrapText="1"/>
    </xf>
    <xf numFmtId="0" fontId="0" fillId="15" borderId="0" xfId="0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164" fontId="0" fillId="15" borderId="0" xfId="0" applyNumberFormat="1" applyFill="1" applyBorder="1" applyAlignment="1">
      <alignment horizontal="left"/>
    </xf>
    <xf numFmtId="0" fontId="0" fillId="0" borderId="0" xfId="0" applyBorder="1"/>
    <xf numFmtId="0" fontId="4" fillId="15" borderId="0" xfId="0" applyFont="1" applyFill="1" applyBorder="1" applyAlignment="1">
      <alignment vertical="top"/>
    </xf>
    <xf numFmtId="0" fontId="0" fillId="15" borderId="46" xfId="0" applyFill="1" applyBorder="1"/>
    <xf numFmtId="0" fontId="0" fillId="15" borderId="47" xfId="0" applyFill="1" applyBorder="1" applyAlignment="1">
      <alignment horizontal="center"/>
    </xf>
    <xf numFmtId="0" fontId="0" fillId="15" borderId="47" xfId="0" applyFill="1" applyBorder="1"/>
    <xf numFmtId="164" fontId="0" fillId="15" borderId="47" xfId="0" applyNumberFormat="1" applyFill="1" applyBorder="1" applyAlignment="1">
      <alignment horizontal="left"/>
    </xf>
    <xf numFmtId="0" fontId="0" fillId="7" borderId="0" xfId="0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0" fillId="7" borderId="45" xfId="0" applyFill="1" applyBorder="1"/>
    <xf numFmtId="0" fontId="0" fillId="7" borderId="46" xfId="0" applyFill="1" applyBorder="1"/>
    <xf numFmtId="0" fontId="0" fillId="7" borderId="47" xfId="0" applyFill="1" applyBorder="1"/>
    <xf numFmtId="0" fontId="0" fillId="7" borderId="48" xfId="0" applyFill="1" applyBorder="1"/>
    <xf numFmtId="0" fontId="0" fillId="14" borderId="41" xfId="0" applyFill="1" applyBorder="1"/>
    <xf numFmtId="0" fontId="0" fillId="14" borderId="42" xfId="0" applyFill="1" applyBorder="1"/>
    <xf numFmtId="0" fontId="0" fillId="14" borderId="43" xfId="0" applyFill="1" applyBorder="1"/>
    <xf numFmtId="0" fontId="0" fillId="14" borderId="44" xfId="0" applyFill="1" applyBorder="1"/>
    <xf numFmtId="0" fontId="0" fillId="14" borderId="0" xfId="0" applyFill="1" applyBorder="1"/>
    <xf numFmtId="0" fontId="0" fillId="14" borderId="45" xfId="0" applyFill="1" applyBorder="1"/>
    <xf numFmtId="0" fontId="0" fillId="14" borderId="46" xfId="0" applyFill="1" applyBorder="1"/>
    <xf numFmtId="0" fontId="0" fillId="14" borderId="47" xfId="0" applyFill="1" applyBorder="1"/>
    <xf numFmtId="0" fontId="0" fillId="14" borderId="48" xfId="0" applyFill="1" applyBorder="1"/>
    <xf numFmtId="164" fontId="0" fillId="12" borderId="18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2" borderId="54" xfId="0" applyFill="1" applyBorder="1"/>
    <xf numFmtId="0" fontId="1" fillId="7" borderId="29" xfId="0" applyFont="1" applyFill="1" applyBorder="1" applyAlignment="1">
      <alignment horizontal="right"/>
    </xf>
    <xf numFmtId="0" fontId="1" fillId="7" borderId="19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wrapText="1"/>
    </xf>
    <xf numFmtId="0" fontId="1" fillId="7" borderId="20" xfId="0" applyFont="1" applyFill="1" applyBorder="1" applyAlignment="1">
      <alignment horizontal="center" wrapText="1"/>
    </xf>
    <xf numFmtId="164" fontId="1" fillId="15" borderId="0" xfId="0" applyNumberFormat="1" applyFont="1" applyFill="1" applyBorder="1" applyAlignment="1">
      <alignment horizontal="center"/>
    </xf>
    <xf numFmtId="0" fontId="0" fillId="0" borderId="56" xfId="0" applyBorder="1"/>
    <xf numFmtId="164" fontId="1" fillId="2" borderId="2" xfId="0" applyNumberFormat="1" applyFont="1" applyFill="1" applyBorder="1" applyAlignment="1">
      <alignment horizontal="center"/>
    </xf>
    <xf numFmtId="0" fontId="0" fillId="15" borderId="0" xfId="0" applyFill="1" applyAlignment="1">
      <alignment wrapText="1"/>
    </xf>
    <xf numFmtId="164" fontId="1" fillId="2" borderId="11" xfId="0" applyNumberFormat="1" applyFont="1" applyFill="1" applyBorder="1"/>
    <xf numFmtId="0" fontId="1" fillId="9" borderId="37" xfId="0" applyFont="1" applyFill="1" applyBorder="1" applyAlignment="1">
      <alignment horizontal="center"/>
    </xf>
    <xf numFmtId="0" fontId="1" fillId="0" borderId="58" xfId="0" applyFont="1" applyBorder="1" applyAlignment="1">
      <alignment horizontal="center" wrapText="1"/>
    </xf>
    <xf numFmtId="0" fontId="1" fillId="11" borderId="60" xfId="0" applyFont="1" applyFill="1" applyBorder="1" applyAlignment="1">
      <alignment horizontal="center" wrapText="1"/>
    </xf>
    <xf numFmtId="0" fontId="1" fillId="8" borderId="40" xfId="0" applyFont="1" applyFill="1" applyBorder="1" applyAlignment="1">
      <alignment horizontal="center" wrapText="1"/>
    </xf>
    <xf numFmtId="0" fontId="1" fillId="8" borderId="39" xfId="0" applyFont="1" applyFill="1" applyBorder="1" applyAlignment="1">
      <alignment horizontal="center" vertical="center" wrapText="1"/>
    </xf>
    <xf numFmtId="0" fontId="1" fillId="8" borderId="59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8" borderId="0" xfId="0" applyFill="1"/>
    <xf numFmtId="0" fontId="2" fillId="0" borderId="57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13" borderId="46" xfId="0" applyNumberFormat="1" applyFont="1" applyFill="1" applyBorder="1" applyAlignment="1">
      <alignment horizontal="center"/>
    </xf>
    <xf numFmtId="164" fontId="0" fillId="16" borderId="46" xfId="0" applyNumberFormat="1" applyFill="1" applyBorder="1" applyAlignment="1">
      <alignment horizontal="left"/>
    </xf>
    <xf numFmtId="0" fontId="1" fillId="16" borderId="47" xfId="0" applyFont="1" applyFill="1" applyBorder="1"/>
    <xf numFmtId="164" fontId="0" fillId="9" borderId="64" xfId="0" applyNumberFormat="1" applyFill="1" applyBorder="1" applyAlignment="1">
      <alignment horizontal="center"/>
    </xf>
    <xf numFmtId="0" fontId="0" fillId="18" borderId="41" xfId="0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44" xfId="0" applyFill="1" applyBorder="1"/>
    <xf numFmtId="0" fontId="0" fillId="18" borderId="0" xfId="0" applyFill="1" applyBorder="1"/>
    <xf numFmtId="0" fontId="0" fillId="18" borderId="45" xfId="0" applyFill="1" applyBorder="1"/>
    <xf numFmtId="0" fontId="0" fillId="18" borderId="46" xfId="0" applyFill="1" applyBorder="1"/>
    <xf numFmtId="0" fontId="0" fillId="18" borderId="47" xfId="0" applyFill="1" applyBorder="1"/>
    <xf numFmtId="0" fontId="0" fillId="18" borderId="48" xfId="0" applyFill="1" applyBorder="1"/>
    <xf numFmtId="0" fontId="0" fillId="15" borderId="1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164" fontId="1" fillId="2" borderId="65" xfId="0" applyNumberFormat="1" applyFont="1" applyFill="1" applyBorder="1" applyAlignment="1">
      <alignment horizontal="center"/>
    </xf>
    <xf numFmtId="164" fontId="1" fillId="2" borderId="66" xfId="0" applyNumberFormat="1" applyFont="1" applyFill="1" applyBorder="1" applyAlignment="1">
      <alignment horizontal="center"/>
    </xf>
    <xf numFmtId="164" fontId="1" fillId="2" borderId="62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164" fontId="0" fillId="2" borderId="63" xfId="0" applyNumberFormat="1" applyFill="1" applyBorder="1"/>
    <xf numFmtId="0" fontId="1" fillId="8" borderId="34" xfId="0" applyFont="1" applyFill="1" applyBorder="1" applyAlignment="1">
      <alignment horizontal="center" vertical="center" wrapText="1"/>
    </xf>
    <xf numFmtId="0" fontId="0" fillId="12" borderId="53" xfId="0" applyFill="1" applyBorder="1"/>
    <xf numFmtId="0" fontId="1" fillId="7" borderId="30" xfId="0" applyFont="1" applyFill="1" applyBorder="1" applyAlignment="1">
      <alignment horizontal="right"/>
    </xf>
    <xf numFmtId="164" fontId="0" fillId="16" borderId="47" xfId="0" applyNumberFormat="1" applyFill="1" applyBorder="1" applyAlignment="1">
      <alignment horizontal="left"/>
    </xf>
    <xf numFmtId="1" fontId="0" fillId="0" borderId="9" xfId="0" applyNumberFormat="1" applyBorder="1"/>
    <xf numFmtId="164" fontId="0" fillId="7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3" fillId="15" borderId="24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16" borderId="67" xfId="0" applyFill="1" applyBorder="1"/>
    <xf numFmtId="0" fontId="0" fillId="16" borderId="68" xfId="0" applyFill="1" applyBorder="1"/>
    <xf numFmtId="0" fontId="0" fillId="16" borderId="69" xfId="0" applyFill="1" applyBorder="1"/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 wrapText="1"/>
    </xf>
    <xf numFmtId="0" fontId="1" fillId="14" borderId="32" xfId="0" applyFont="1" applyFill="1" applyBorder="1" applyAlignment="1">
      <alignment horizontal="center" vertical="center" wrapText="1"/>
    </xf>
    <xf numFmtId="0" fontId="8" fillId="11" borderId="32" xfId="0" applyFont="1" applyFill="1" applyBorder="1" applyAlignment="1">
      <alignment horizontal="center" wrapText="1"/>
    </xf>
    <xf numFmtId="0" fontId="0" fillId="8" borderId="70" xfId="0" applyFill="1" applyBorder="1"/>
    <xf numFmtId="0" fontId="0" fillId="8" borderId="69" xfId="0" applyFill="1" applyBorder="1"/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0" fontId="0" fillId="15" borderId="48" xfId="0" applyFill="1" applyBorder="1"/>
    <xf numFmtId="0" fontId="0" fillId="15" borderId="43" xfId="0" applyFill="1" applyBorder="1"/>
    <xf numFmtId="0" fontId="0" fillId="15" borderId="45" xfId="0" applyFill="1" applyBorder="1"/>
    <xf numFmtId="0" fontId="0" fillId="15" borderId="45" xfId="0" applyFill="1" applyBorder="1" applyAlignment="1">
      <alignment wrapText="1"/>
    </xf>
    <xf numFmtId="0" fontId="0" fillId="15" borderId="42" xfId="0" applyFill="1" applyBorder="1"/>
    <xf numFmtId="0" fontId="2" fillId="15" borderId="0" xfId="0" applyFont="1" applyFill="1"/>
    <xf numFmtId="0" fontId="1" fillId="15" borderId="0" xfId="0" applyFont="1" applyFill="1"/>
    <xf numFmtId="0" fontId="3" fillId="15" borderId="0" xfId="0" applyFont="1" applyFill="1"/>
    <xf numFmtId="0" fontId="0" fillId="15" borderId="0" xfId="0" applyFill="1" applyAlignment="1">
      <alignment horizontal="center"/>
    </xf>
    <xf numFmtId="0" fontId="5" fillId="15" borderId="0" xfId="0" applyFont="1" applyFill="1"/>
    <xf numFmtId="164" fontId="0" fillId="15" borderId="0" xfId="0" applyNumberFormat="1" applyFill="1" applyAlignment="1">
      <alignment horizontal="left"/>
    </xf>
    <xf numFmtId="0" fontId="0" fillId="15" borderId="0" xfId="0" applyFill="1" applyAlignment="1">
      <alignment horizontal="center" vertical="center"/>
    </xf>
    <xf numFmtId="164" fontId="0" fillId="7" borderId="11" xfId="0" applyNumberFormat="1" applyFill="1" applyBorder="1" applyAlignment="1">
      <alignment horizontal="center"/>
    </xf>
    <xf numFmtId="0" fontId="2" fillId="15" borderId="53" xfId="0" applyFont="1" applyFill="1" applyBorder="1" applyAlignment="1">
      <alignment horizontal="left" vertical="center"/>
    </xf>
    <xf numFmtId="0" fontId="2" fillId="8" borderId="53" xfId="0" applyFont="1" applyFill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0" fillId="15" borderId="41" xfId="0" applyFill="1" applyBorder="1"/>
    <xf numFmtId="0" fontId="0" fillId="15" borderId="42" xfId="0" applyFill="1" applyBorder="1" applyAlignment="1">
      <alignment horizontal="center"/>
    </xf>
    <xf numFmtId="0" fontId="0" fillId="15" borderId="71" xfId="0" applyFill="1" applyBorder="1"/>
    <xf numFmtId="0" fontId="0" fillId="15" borderId="71" xfId="0" applyFill="1" applyBorder="1" applyAlignment="1">
      <alignment horizontal="center" vertical="center"/>
    </xf>
    <xf numFmtId="0" fontId="0" fillId="15" borderId="71" xfId="0" applyFill="1" applyBorder="1" applyAlignment="1">
      <alignment horizontal="center"/>
    </xf>
    <xf numFmtId="164" fontId="0" fillId="7" borderId="72" xfId="0" applyNumberFormat="1" applyFill="1" applyBorder="1" applyAlignment="1">
      <alignment horizontal="center"/>
    </xf>
    <xf numFmtId="0" fontId="1" fillId="16" borderId="1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15" borderId="55" xfId="0" applyFont="1" applyFill="1" applyBorder="1" applyAlignment="1">
      <alignment horizontal="left"/>
    </xf>
    <xf numFmtId="0" fontId="2" fillId="0" borderId="53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15" borderId="53" xfId="0" applyFont="1" applyFill="1" applyBorder="1" applyAlignment="1">
      <alignment horizontal="left"/>
    </xf>
    <xf numFmtId="0" fontId="2" fillId="15" borderId="35" xfId="0" applyFont="1" applyFill="1" applyBorder="1" applyAlignment="1">
      <alignment horizontal="left"/>
    </xf>
    <xf numFmtId="164" fontId="1" fillId="2" borderId="22" xfId="0" applyNumberFormat="1" applyFont="1" applyFill="1" applyBorder="1" applyAlignment="1">
      <alignment horizontal="center"/>
    </xf>
    <xf numFmtId="0" fontId="2" fillId="7" borderId="35" xfId="0" applyFont="1" applyFill="1" applyBorder="1" applyAlignment="1">
      <alignment horizontal="left"/>
    </xf>
    <xf numFmtId="0" fontId="8" fillId="17" borderId="17" xfId="0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2" fillId="7" borderId="53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/>
    </xf>
    <xf numFmtId="0" fontId="2" fillId="7" borderId="55" xfId="0" applyFont="1" applyFill="1" applyBorder="1" applyAlignment="1">
      <alignment horizontal="left"/>
    </xf>
    <xf numFmtId="0" fontId="2" fillId="8" borderId="35" xfId="0" applyFont="1" applyFill="1" applyBorder="1" applyAlignment="1">
      <alignment horizontal="left"/>
    </xf>
    <xf numFmtId="164" fontId="0" fillId="9" borderId="49" xfId="0" applyNumberForma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 vertical="center"/>
    </xf>
    <xf numFmtId="0" fontId="0" fillId="20" borderId="47" xfId="0" applyFill="1" applyBorder="1"/>
    <xf numFmtId="0" fontId="0" fillId="20" borderId="45" xfId="0" applyFill="1" applyBorder="1"/>
    <xf numFmtId="0" fontId="0" fillId="20" borderId="48" xfId="0" applyFill="1" applyBorder="1"/>
    <xf numFmtId="0" fontId="11" fillId="15" borderId="0" xfId="0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/>
    </xf>
    <xf numFmtId="0" fontId="0" fillId="21" borderId="27" xfId="0" applyFill="1" applyBorder="1"/>
    <xf numFmtId="0" fontId="0" fillId="21" borderId="28" xfId="0" applyFill="1" applyBorder="1"/>
    <xf numFmtId="0" fontId="1" fillId="21" borderId="18" xfId="0" applyFont="1" applyFill="1" applyBorder="1" applyAlignment="1">
      <alignment horizontal="center"/>
    </xf>
    <xf numFmtId="164" fontId="1" fillId="21" borderId="25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 wrapText="1"/>
    </xf>
    <xf numFmtId="0" fontId="0" fillId="15" borderId="73" xfId="0" applyFill="1" applyBorder="1"/>
    <xf numFmtId="0" fontId="0" fillId="22" borderId="0" xfId="0" applyFill="1" applyBorder="1" applyAlignment="1"/>
    <xf numFmtId="0" fontId="0" fillId="22" borderId="49" xfId="0" applyFill="1" applyBorder="1" applyAlignment="1"/>
    <xf numFmtId="0" fontId="0" fillId="22" borderId="74" xfId="0" applyFill="1" applyBorder="1" applyAlignment="1">
      <alignment horizontal="center"/>
    </xf>
    <xf numFmtId="0" fontId="0" fillId="22" borderId="75" xfId="0" applyFill="1" applyBorder="1" applyAlignment="1">
      <alignment horizontal="center"/>
    </xf>
    <xf numFmtId="0" fontId="0" fillId="22" borderId="75" xfId="0" applyFill="1" applyBorder="1"/>
    <xf numFmtId="0" fontId="0" fillId="22" borderId="76" xfId="0" applyFill="1" applyBorder="1"/>
    <xf numFmtId="0" fontId="12" fillId="22" borderId="0" xfId="0" applyFont="1" applyFill="1" applyBorder="1" applyAlignment="1">
      <alignment horizontal="right"/>
    </xf>
    <xf numFmtId="0" fontId="12" fillId="22" borderId="0" xfId="0" applyFont="1" applyFill="1" applyBorder="1" applyAlignment="1"/>
    <xf numFmtId="0" fontId="12" fillId="22" borderId="75" xfId="0" applyFont="1" applyFill="1" applyBorder="1"/>
    <xf numFmtId="164" fontId="2" fillId="7" borderId="9" xfId="0" applyNumberFormat="1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/>
    </xf>
    <xf numFmtId="164" fontId="0" fillId="7" borderId="54" xfId="0" applyNumberForma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/>
    </xf>
    <xf numFmtId="1" fontId="0" fillId="23" borderId="54" xfId="0" applyNumberFormat="1" applyFill="1" applyBorder="1"/>
    <xf numFmtId="0" fontId="2" fillId="23" borderId="53" xfId="0" applyFont="1" applyFill="1" applyBorder="1" applyAlignment="1">
      <alignment horizontal="left"/>
    </xf>
    <xf numFmtId="0" fontId="2" fillId="23" borderId="53" xfId="0" applyFont="1" applyFill="1" applyBorder="1" applyAlignment="1">
      <alignment horizontal="left" vertical="center"/>
    </xf>
    <xf numFmtId="0" fontId="2" fillId="23" borderId="55" xfId="0" applyFont="1" applyFill="1" applyBorder="1" applyAlignment="1">
      <alignment horizontal="left"/>
    </xf>
    <xf numFmtId="164" fontId="15" fillId="23" borderId="54" xfId="0" applyNumberFormat="1" applyFont="1" applyFill="1" applyBorder="1" applyAlignment="1">
      <alignment horizontal="center" vertical="center"/>
    </xf>
    <xf numFmtId="164" fontId="15" fillId="23" borderId="53" xfId="0" applyNumberFormat="1" applyFont="1" applyFill="1" applyBorder="1" applyAlignment="1">
      <alignment horizontal="center" vertical="center"/>
    </xf>
    <xf numFmtId="0" fontId="15" fillId="23" borderId="53" xfId="0" applyFont="1" applyFill="1" applyBorder="1" applyAlignment="1">
      <alignment horizontal="center" vertical="center"/>
    </xf>
    <xf numFmtId="164" fontId="15" fillId="23" borderId="55" xfId="0" applyNumberFormat="1" applyFont="1" applyFill="1" applyBorder="1" applyAlignment="1">
      <alignment horizontal="center"/>
    </xf>
    <xf numFmtId="0" fontId="2" fillId="23" borderId="54" xfId="0" applyFont="1" applyFill="1" applyBorder="1" applyAlignment="1">
      <alignment horizontal="center"/>
    </xf>
    <xf numFmtId="164" fontId="0" fillId="23" borderId="25" xfId="0" applyNumberFormat="1" applyFill="1" applyBorder="1" applyAlignment="1">
      <alignment horizontal="center"/>
    </xf>
    <xf numFmtId="164" fontId="0" fillId="23" borderId="9" xfId="0" applyNumberFormat="1" applyFill="1" applyBorder="1" applyAlignment="1">
      <alignment horizontal="center"/>
    </xf>
    <xf numFmtId="0" fontId="1" fillId="23" borderId="53" xfId="0" applyFont="1" applyFill="1" applyBorder="1" applyAlignment="1">
      <alignment horizontal="left" vertical="center"/>
    </xf>
    <xf numFmtId="0" fontId="0" fillId="23" borderId="0" xfId="0" applyFill="1"/>
    <xf numFmtId="0" fontId="17" fillId="0" borderId="0" xfId="0" applyFont="1"/>
    <xf numFmtId="0" fontId="17" fillId="15" borderId="0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justify" vertical="center"/>
    </xf>
    <xf numFmtId="0" fontId="18" fillId="15" borderId="0" xfId="0" applyFont="1" applyFill="1" applyBorder="1" applyAlignment="1">
      <alignment horizontal="left" vertical="center"/>
    </xf>
    <xf numFmtId="0" fontId="19" fillId="15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/>
    </xf>
    <xf numFmtId="0" fontId="17" fillId="15" borderId="44" xfId="0" applyFont="1" applyFill="1" applyBorder="1"/>
    <xf numFmtId="0" fontId="17" fillId="15" borderId="0" xfId="0" applyFont="1" applyFill="1" applyBorder="1"/>
    <xf numFmtId="0" fontId="21" fillId="15" borderId="77" xfId="0" applyFont="1" applyFill="1" applyBorder="1" applyAlignment="1">
      <alignment horizontal="center"/>
    </xf>
    <xf numFmtId="0" fontId="0" fillId="15" borderId="78" xfId="0" applyFill="1" applyBorder="1"/>
    <xf numFmtId="0" fontId="20" fillId="15" borderId="0" xfId="0" applyFont="1" applyFill="1" applyBorder="1"/>
    <xf numFmtId="0" fontId="2" fillId="15" borderId="0" xfId="0" applyFont="1" applyFill="1" applyBorder="1"/>
    <xf numFmtId="0" fontId="2" fillId="15" borderId="0" xfId="0" quotePrefix="1" applyFont="1" applyFill="1" applyBorder="1"/>
    <xf numFmtId="0" fontId="17" fillId="15" borderId="45" xfId="0" applyFont="1" applyFill="1" applyBorder="1"/>
    <xf numFmtId="0" fontId="22" fillId="15" borderId="0" xfId="0" applyFont="1" applyFill="1" applyBorder="1"/>
    <xf numFmtId="0" fontId="20" fillId="15" borderId="77" xfId="0" applyFont="1" applyFill="1" applyBorder="1"/>
    <xf numFmtId="0" fontId="2" fillId="8" borderId="53" xfId="0" applyFont="1" applyFill="1" applyBorder="1" applyAlignment="1">
      <alignment horizontal="left"/>
    </xf>
    <xf numFmtId="0" fontId="23" fillId="15" borderId="53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164" fontId="1" fillId="10" borderId="6" xfId="0" applyNumberFormat="1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1" fillId="5" borderId="54" xfId="0" applyFont="1" applyFill="1" applyBorder="1" applyAlignment="1">
      <alignment horizontal="right"/>
    </xf>
    <xf numFmtId="0" fontId="1" fillId="5" borderId="53" xfId="0" applyFont="1" applyFill="1" applyBorder="1" applyAlignment="1">
      <alignment horizontal="right"/>
    </xf>
    <xf numFmtId="0" fontId="1" fillId="5" borderId="29" xfId="0" applyFont="1" applyFill="1" applyBorder="1" applyAlignment="1">
      <alignment horizontal="right"/>
    </xf>
    <xf numFmtId="0" fontId="1" fillId="5" borderId="30" xfId="0" applyFont="1" applyFill="1" applyBorder="1" applyAlignment="1">
      <alignment horizontal="right"/>
    </xf>
    <xf numFmtId="0" fontId="1" fillId="5" borderId="61" xfId="0" applyFont="1" applyFill="1" applyBorder="1" applyAlignment="1">
      <alignment horizontal="right"/>
    </xf>
    <xf numFmtId="0" fontId="1" fillId="5" borderId="6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right" vertical="center" wrapText="1"/>
    </xf>
    <xf numFmtId="0" fontId="8" fillId="6" borderId="3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1" borderId="28" xfId="0" applyFont="1" applyFill="1" applyBorder="1" applyAlignment="1">
      <alignment horizontal="right" vertical="center"/>
    </xf>
    <xf numFmtId="0" fontId="1" fillId="21" borderId="25" xfId="0" applyFont="1" applyFill="1" applyBorder="1" applyAlignment="1">
      <alignment horizontal="right" vertical="center"/>
    </xf>
    <xf numFmtId="0" fontId="1" fillId="12" borderId="53" xfId="0" applyFont="1" applyFill="1" applyBorder="1" applyAlignment="1">
      <alignment horizontal="right" vertical="center"/>
    </xf>
    <xf numFmtId="0" fontId="1" fillId="12" borderId="9" xfId="0" applyFont="1" applyFill="1" applyBorder="1" applyAlignment="1">
      <alignment horizontal="right" vertical="center"/>
    </xf>
    <xf numFmtId="0" fontId="1" fillId="7" borderId="30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right" vertical="center"/>
    </xf>
    <xf numFmtId="0" fontId="13" fillId="22" borderId="50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</cellXfs>
  <cellStyles count="1">
    <cellStyle name="Normal" xfId="0" builtinId="0"/>
  </cellStyles>
  <dxfs count="393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0000FF"/>
      <color rgb="FF99CCFF"/>
      <color rgb="FF009999"/>
      <color rgb="FFFFCCFF"/>
      <color rgb="FF008080"/>
      <color rgb="FFCCFFFF"/>
      <color rgb="FFCCFFCC"/>
      <color rgb="FF008000"/>
      <color rgb="FFFFC000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WBS!$U$5:$AJ$5</c:f>
              <c:numCache>
                <c:formatCode>0.0</c:formatCode>
                <c:ptCount val="16"/>
                <c:pt idx="0">
                  <c:v>195.1</c:v>
                </c:pt>
                <c:pt idx="1">
                  <c:v>182.09333333333328</c:v>
                </c:pt>
                <c:pt idx="2">
                  <c:v>169.08666666666662</c:v>
                </c:pt>
                <c:pt idx="3">
                  <c:v>156.07999999999993</c:v>
                </c:pt>
                <c:pt idx="4">
                  <c:v>143.07333333333327</c:v>
                </c:pt>
                <c:pt idx="5">
                  <c:v>130.06666666666661</c:v>
                </c:pt>
                <c:pt idx="6">
                  <c:v>117.05999999999995</c:v>
                </c:pt>
                <c:pt idx="7">
                  <c:v>104.05333333333328</c:v>
                </c:pt>
                <c:pt idx="8">
                  <c:v>91.046666666666624</c:v>
                </c:pt>
                <c:pt idx="9">
                  <c:v>78.039999999999964</c:v>
                </c:pt>
                <c:pt idx="10">
                  <c:v>65.033333333333303</c:v>
                </c:pt>
                <c:pt idx="11">
                  <c:v>52.026666666666642</c:v>
                </c:pt>
                <c:pt idx="12">
                  <c:v>39.019999999999982</c:v>
                </c:pt>
                <c:pt idx="13">
                  <c:v>26.013333333333321</c:v>
                </c:pt>
                <c:pt idx="14">
                  <c:v>13.006666666666661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WBS!$U$174:$AJ$174</c:f>
              <c:numCache>
                <c:formatCode>General</c:formatCode>
                <c:ptCount val="16"/>
                <c:pt idx="0">
                  <c:v>184.3</c:v>
                </c:pt>
                <c:pt idx="1">
                  <c:v>156.30000000000001</c:v>
                </c:pt>
                <c:pt idx="2">
                  <c:v>140.80000000000001</c:v>
                </c:pt>
                <c:pt idx="3">
                  <c:v>129.80000000000001</c:v>
                </c:pt>
                <c:pt idx="4">
                  <c:v>117.3</c:v>
                </c:pt>
                <c:pt idx="5">
                  <c:v>96.3</c:v>
                </c:pt>
                <c:pt idx="6">
                  <c:v>82.3</c:v>
                </c:pt>
                <c:pt idx="7">
                  <c:v>70.2</c:v>
                </c:pt>
                <c:pt idx="8">
                  <c:v>54.2</c:v>
                </c:pt>
                <c:pt idx="9">
                  <c:v>42.1</c:v>
                </c:pt>
                <c:pt idx="10">
                  <c:v>30.1</c:v>
                </c:pt>
                <c:pt idx="11">
                  <c:v>20.100000000000001</c:v>
                </c:pt>
                <c:pt idx="12">
                  <c:v>9.1</c:v>
                </c:pt>
                <c:pt idx="13">
                  <c:v>2.1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0914080"/>
        <c:axId val="-1910913536"/>
      </c:lineChart>
      <c:catAx>
        <c:axId val="-19109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10913536"/>
        <c:crosses val="autoZero"/>
        <c:auto val="1"/>
        <c:lblAlgn val="ctr"/>
        <c:lblOffset val="100"/>
        <c:noMultiLvlLbl val="0"/>
      </c:catAx>
      <c:valAx>
        <c:axId val="-191091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19109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WBS!$U$4:$AJ$4</c:f>
              <c:numCache>
                <c:formatCode>0.0</c:formatCode>
                <c:ptCount val="16"/>
                <c:pt idx="0">
                  <c:v>13.006666666666666</c:v>
                </c:pt>
                <c:pt idx="1">
                  <c:v>26.013333333333332</c:v>
                </c:pt>
                <c:pt idx="2">
                  <c:v>39.019999999999996</c:v>
                </c:pt>
                <c:pt idx="3">
                  <c:v>52.026666666666664</c:v>
                </c:pt>
                <c:pt idx="4">
                  <c:v>65.033333333333331</c:v>
                </c:pt>
                <c:pt idx="5">
                  <c:v>78.039999999999992</c:v>
                </c:pt>
                <c:pt idx="6">
                  <c:v>91.046666666666653</c:v>
                </c:pt>
                <c:pt idx="7">
                  <c:v>104.05333333333331</c:v>
                </c:pt>
                <c:pt idx="8">
                  <c:v>117.05999999999997</c:v>
                </c:pt>
                <c:pt idx="9">
                  <c:v>130.06666666666663</c:v>
                </c:pt>
                <c:pt idx="10">
                  <c:v>143.0733333333333</c:v>
                </c:pt>
                <c:pt idx="11">
                  <c:v>156.07999999999996</c:v>
                </c:pt>
                <c:pt idx="12">
                  <c:v>169.08666666666662</c:v>
                </c:pt>
                <c:pt idx="13">
                  <c:v>182.09333333333328</c:v>
                </c:pt>
                <c:pt idx="14">
                  <c:v>195.09999999999994</c:v>
                </c:pt>
              </c:numCache>
            </c:numRef>
          </c:val>
          <c:smooth val="0"/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WBS!$U$173:$AJ$173</c:f>
              <c:numCache>
                <c:formatCode>0.0</c:formatCode>
                <c:ptCount val="16"/>
                <c:pt idx="0">
                  <c:v>14.7</c:v>
                </c:pt>
                <c:pt idx="1">
                  <c:v>32.9</c:v>
                </c:pt>
                <c:pt idx="2">
                  <c:v>46.3</c:v>
                </c:pt>
                <c:pt idx="3">
                  <c:v>57</c:v>
                </c:pt>
                <c:pt idx="4">
                  <c:v>69.8</c:v>
                </c:pt>
                <c:pt idx="5">
                  <c:v>91.4</c:v>
                </c:pt>
                <c:pt idx="6">
                  <c:v>101.60000000000001</c:v>
                </c:pt>
                <c:pt idx="7">
                  <c:v>111.50000000000001</c:v>
                </c:pt>
                <c:pt idx="8">
                  <c:v>125.70000000000002</c:v>
                </c:pt>
                <c:pt idx="9">
                  <c:v>135.60000000000002</c:v>
                </c:pt>
                <c:pt idx="10">
                  <c:v>151.50000000000003</c:v>
                </c:pt>
                <c:pt idx="11">
                  <c:v>164.00000000000003</c:v>
                </c:pt>
                <c:pt idx="12">
                  <c:v>177.00000000000003</c:v>
                </c:pt>
                <c:pt idx="13">
                  <c:v>185.50000000000003</c:v>
                </c:pt>
                <c:pt idx="14">
                  <c:v>192.00000000000003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10960"/>
        <c:axId val="-221007696"/>
      </c:lineChart>
      <c:catAx>
        <c:axId val="-2210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21007696"/>
        <c:crosses val="autoZero"/>
        <c:auto val="1"/>
        <c:lblAlgn val="ctr"/>
        <c:lblOffset val="100"/>
        <c:noMultiLvlLbl val="0"/>
      </c:catAx>
      <c:valAx>
        <c:axId val="-22100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2101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WBS!$V$4:$AJ$4</c:f>
              <c:numCache>
                <c:formatCode>0.0</c:formatCode>
                <c:ptCount val="15"/>
                <c:pt idx="0">
                  <c:v>26.013333333333332</c:v>
                </c:pt>
                <c:pt idx="1">
                  <c:v>39.019999999999996</c:v>
                </c:pt>
                <c:pt idx="2">
                  <c:v>52.026666666666664</c:v>
                </c:pt>
                <c:pt idx="3">
                  <c:v>65.033333333333331</c:v>
                </c:pt>
                <c:pt idx="4">
                  <c:v>78.039999999999992</c:v>
                </c:pt>
                <c:pt idx="5">
                  <c:v>91.046666666666653</c:v>
                </c:pt>
                <c:pt idx="6">
                  <c:v>104.05333333333331</c:v>
                </c:pt>
                <c:pt idx="7">
                  <c:v>117.05999999999997</c:v>
                </c:pt>
                <c:pt idx="8">
                  <c:v>130.06666666666663</c:v>
                </c:pt>
                <c:pt idx="9">
                  <c:v>143.0733333333333</c:v>
                </c:pt>
                <c:pt idx="10">
                  <c:v>156.07999999999996</c:v>
                </c:pt>
                <c:pt idx="11">
                  <c:v>169.08666666666662</c:v>
                </c:pt>
                <c:pt idx="12">
                  <c:v>182.09333333333328</c:v>
                </c:pt>
                <c:pt idx="13">
                  <c:v>195.09999999999994</c:v>
                </c:pt>
              </c:numCache>
            </c:numRef>
          </c:val>
          <c:smooth val="0"/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WBS!$V$173:$AJ$173</c:f>
              <c:numCache>
                <c:formatCode>0.0</c:formatCode>
                <c:ptCount val="15"/>
                <c:pt idx="0">
                  <c:v>32.9</c:v>
                </c:pt>
                <c:pt idx="1">
                  <c:v>46.3</c:v>
                </c:pt>
                <c:pt idx="2">
                  <c:v>57</c:v>
                </c:pt>
                <c:pt idx="3">
                  <c:v>69.8</c:v>
                </c:pt>
                <c:pt idx="4">
                  <c:v>91.4</c:v>
                </c:pt>
                <c:pt idx="5">
                  <c:v>101.60000000000001</c:v>
                </c:pt>
                <c:pt idx="6">
                  <c:v>111.50000000000001</c:v>
                </c:pt>
                <c:pt idx="7">
                  <c:v>125.70000000000002</c:v>
                </c:pt>
                <c:pt idx="8">
                  <c:v>135.60000000000002</c:v>
                </c:pt>
                <c:pt idx="9">
                  <c:v>151.50000000000003</c:v>
                </c:pt>
                <c:pt idx="10">
                  <c:v>164.00000000000003</c:v>
                </c:pt>
                <c:pt idx="11">
                  <c:v>177.00000000000003</c:v>
                </c:pt>
                <c:pt idx="12">
                  <c:v>185.50000000000003</c:v>
                </c:pt>
                <c:pt idx="13">
                  <c:v>192.00000000000003</c:v>
                </c:pt>
              </c:numCache>
            </c:numRef>
          </c:val>
          <c:smooth val="0"/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WBS!$U$177:$AI$177</c:f>
              <c:numCache>
                <c:formatCode>0.0</c:formatCode>
                <c:ptCount val="15"/>
                <c:pt idx="0">
                  <c:v>16.3</c:v>
                </c:pt>
                <c:pt idx="1">
                  <c:v>37.299999999999997</c:v>
                </c:pt>
                <c:pt idx="2">
                  <c:v>52.8</c:v>
                </c:pt>
                <c:pt idx="3">
                  <c:v>63.8</c:v>
                </c:pt>
                <c:pt idx="4">
                  <c:v>78.8</c:v>
                </c:pt>
                <c:pt idx="5">
                  <c:v>99.8</c:v>
                </c:pt>
                <c:pt idx="6">
                  <c:v>113.8</c:v>
                </c:pt>
                <c:pt idx="7">
                  <c:v>125.89999999999999</c:v>
                </c:pt>
                <c:pt idx="8">
                  <c:v>141.89999999999998</c:v>
                </c:pt>
                <c:pt idx="9">
                  <c:v>153.99999999999997</c:v>
                </c:pt>
                <c:pt idx="10">
                  <c:v>164.99999999999997</c:v>
                </c:pt>
                <c:pt idx="11">
                  <c:v>174.99999999999997</c:v>
                </c:pt>
                <c:pt idx="12">
                  <c:v>185.99999999999997</c:v>
                </c:pt>
                <c:pt idx="13">
                  <c:v>194.39999999999998</c:v>
                </c:pt>
                <c:pt idx="14">
                  <c:v>202.49999999999997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558096"/>
        <c:axId val="-106561360"/>
      </c:lineChart>
      <c:catAx>
        <c:axId val="-1065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656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56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655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" workbookViewId="0">
      <selection activeCell="C15" sqref="C15"/>
    </sheetView>
  </sheetViews>
  <sheetFormatPr defaultRowHeight="12.5" x14ac:dyDescent="0.25"/>
  <cols>
    <col min="1" max="1" width="2" customWidth="1"/>
    <col min="2" max="2" width="11" customWidth="1"/>
    <col min="3" max="3" width="68.81640625" customWidth="1"/>
    <col min="5" max="5" width="1.453125" customWidth="1"/>
  </cols>
  <sheetData>
    <row r="1" spans="1:5" ht="13" thickTop="1" x14ac:dyDescent="0.25">
      <c r="A1" s="156"/>
      <c r="B1" s="144"/>
      <c r="C1" s="144"/>
      <c r="D1" s="144"/>
      <c r="E1" s="141"/>
    </row>
    <row r="2" spans="1:5" x14ac:dyDescent="0.25">
      <c r="A2" s="33"/>
      <c r="B2" s="34"/>
      <c r="C2" s="34"/>
      <c r="D2" s="34"/>
      <c r="E2" s="142"/>
    </row>
    <row r="3" spans="1:5" x14ac:dyDescent="0.25">
      <c r="A3" s="33"/>
      <c r="B3" s="34"/>
      <c r="C3" s="34"/>
      <c r="D3" s="34"/>
      <c r="E3" s="142"/>
    </row>
    <row r="4" spans="1:5" x14ac:dyDescent="0.25">
      <c r="A4" s="33"/>
      <c r="B4" s="34"/>
      <c r="C4" s="34"/>
      <c r="D4" s="34"/>
      <c r="E4" s="142"/>
    </row>
    <row r="5" spans="1:5" ht="22.5" x14ac:dyDescent="0.25">
      <c r="A5" s="33"/>
      <c r="B5" s="34"/>
      <c r="C5" s="220" t="s">
        <v>82</v>
      </c>
      <c r="D5" s="34"/>
      <c r="E5" s="142"/>
    </row>
    <row r="6" spans="1:5" ht="15.5" x14ac:dyDescent="0.25">
      <c r="A6" s="33"/>
      <c r="B6" s="221"/>
      <c r="C6" s="34"/>
      <c r="D6" s="34"/>
      <c r="E6" s="142"/>
    </row>
    <row r="7" spans="1:5" ht="27.5" x14ac:dyDescent="0.25">
      <c r="A7" s="33"/>
      <c r="B7" s="222" t="s">
        <v>83</v>
      </c>
      <c r="C7" s="34"/>
      <c r="D7" s="34"/>
      <c r="E7" s="142"/>
    </row>
    <row r="8" spans="1:5" ht="15" x14ac:dyDescent="0.25">
      <c r="A8" s="33"/>
      <c r="B8" s="34"/>
      <c r="C8" s="223" t="s">
        <v>84</v>
      </c>
      <c r="D8" s="34"/>
      <c r="E8" s="142"/>
    </row>
    <row r="9" spans="1:5" ht="15" x14ac:dyDescent="0.25">
      <c r="A9" s="33"/>
      <c r="B9" s="34"/>
      <c r="C9" s="223" t="s">
        <v>85</v>
      </c>
      <c r="D9" s="34"/>
      <c r="E9" s="142"/>
    </row>
    <row r="10" spans="1:5" ht="15.5" x14ac:dyDescent="0.25">
      <c r="A10" s="33"/>
      <c r="B10" s="221"/>
      <c r="C10" s="34"/>
      <c r="D10" s="34"/>
      <c r="E10" s="142"/>
    </row>
    <row r="11" spans="1:5" x14ac:dyDescent="0.25">
      <c r="A11" s="33"/>
      <c r="B11" s="34"/>
      <c r="C11" s="224" t="s">
        <v>86</v>
      </c>
      <c r="D11" s="34"/>
      <c r="E11" s="142"/>
    </row>
    <row r="12" spans="1:5" x14ac:dyDescent="0.25">
      <c r="A12" s="33"/>
      <c r="B12" s="34"/>
      <c r="C12" s="34"/>
      <c r="D12" s="34"/>
      <c r="E12" s="142"/>
    </row>
    <row r="13" spans="1:5" s="219" customFormat="1" ht="23" thickBot="1" x14ac:dyDescent="0.5">
      <c r="A13" s="225"/>
      <c r="B13" s="226" t="s">
        <v>87</v>
      </c>
      <c r="C13" s="227" t="s">
        <v>162</v>
      </c>
      <c r="D13" s="226"/>
      <c r="E13" s="232"/>
    </row>
    <row r="14" spans="1:5" ht="13" thickTop="1" x14ac:dyDescent="0.25">
      <c r="A14" s="33"/>
      <c r="B14" s="34"/>
      <c r="C14" s="34"/>
      <c r="D14" s="34"/>
      <c r="E14" s="142"/>
    </row>
    <row r="15" spans="1:5" ht="23" thickBot="1" x14ac:dyDescent="0.5">
      <c r="A15" s="33"/>
      <c r="B15" s="226" t="s">
        <v>88</v>
      </c>
      <c r="C15" s="227" t="s">
        <v>163</v>
      </c>
      <c r="D15" s="34"/>
      <c r="E15" s="142"/>
    </row>
    <row r="16" spans="1:5" ht="13.5" thickTop="1" thickBot="1" x14ac:dyDescent="0.3">
      <c r="A16" s="33"/>
      <c r="B16" s="34"/>
      <c r="C16" s="34"/>
      <c r="D16" s="34"/>
      <c r="E16" s="142"/>
    </row>
    <row r="17" spans="1:5" ht="4.5" customHeight="1" thickTop="1" thickBot="1" x14ac:dyDescent="0.3">
      <c r="A17" s="33"/>
      <c r="B17" s="228"/>
      <c r="C17" s="228"/>
      <c r="D17" s="228"/>
      <c r="E17" s="142"/>
    </row>
    <row r="18" spans="1:5" ht="20.5" thickTop="1" x14ac:dyDescent="0.4">
      <c r="A18" s="33"/>
      <c r="B18" s="229" t="s">
        <v>89</v>
      </c>
      <c r="C18" s="34"/>
      <c r="D18" s="34"/>
      <c r="E18" s="142"/>
    </row>
    <row r="19" spans="1:5" x14ac:dyDescent="0.25">
      <c r="A19" s="33"/>
      <c r="B19" s="34"/>
      <c r="C19" s="34"/>
      <c r="D19" s="34"/>
      <c r="E19" s="142"/>
    </row>
    <row r="20" spans="1:5" ht="20.5" thickBot="1" x14ac:dyDescent="0.45">
      <c r="A20" s="33"/>
      <c r="B20" s="234"/>
      <c r="C20" s="230" t="s">
        <v>90</v>
      </c>
      <c r="D20" s="34"/>
      <c r="E20" s="142"/>
    </row>
    <row r="21" spans="1:5" ht="13" thickTop="1" x14ac:dyDescent="0.25">
      <c r="A21" s="33"/>
      <c r="B21" s="34"/>
      <c r="C21" s="34"/>
      <c r="D21" s="34"/>
      <c r="E21" s="142"/>
    </row>
    <row r="22" spans="1:5" ht="20.5" thickBot="1" x14ac:dyDescent="0.45">
      <c r="A22" s="33"/>
      <c r="B22" s="234"/>
      <c r="C22" s="230" t="s">
        <v>91</v>
      </c>
      <c r="D22" s="34"/>
      <c r="E22" s="142"/>
    </row>
    <row r="23" spans="1:5" ht="13" thickTop="1" x14ac:dyDescent="0.25">
      <c r="A23" s="33"/>
      <c r="B23" s="34"/>
      <c r="C23" s="34"/>
      <c r="D23" s="34"/>
      <c r="E23" s="142"/>
    </row>
    <row r="24" spans="1:5" ht="20.5" thickBot="1" x14ac:dyDescent="0.45">
      <c r="A24" s="33"/>
      <c r="B24" s="234"/>
      <c r="C24" s="230" t="s">
        <v>92</v>
      </c>
      <c r="D24" s="34"/>
      <c r="E24" s="142"/>
    </row>
    <row r="25" spans="1:5" ht="13" thickTop="1" x14ac:dyDescent="0.25">
      <c r="A25" s="33"/>
      <c r="B25" s="34"/>
      <c r="C25" s="34"/>
      <c r="D25" s="34"/>
      <c r="E25" s="142"/>
    </row>
    <row r="26" spans="1:5" x14ac:dyDescent="0.25">
      <c r="A26" s="33"/>
      <c r="B26" s="34"/>
      <c r="C26" s="34"/>
      <c r="D26" s="34"/>
      <c r="E26" s="142"/>
    </row>
    <row r="27" spans="1:5" ht="20.5" thickBot="1" x14ac:dyDescent="0.45">
      <c r="A27" s="33"/>
      <c r="B27" s="234"/>
      <c r="C27" s="231" t="s">
        <v>93</v>
      </c>
      <c r="D27" s="34"/>
      <c r="E27" s="142"/>
    </row>
    <row r="28" spans="1:5" ht="13" thickTop="1" x14ac:dyDescent="0.25">
      <c r="A28" s="33"/>
      <c r="B28" s="34"/>
      <c r="C28" s="34"/>
      <c r="D28" s="34"/>
      <c r="E28" s="142"/>
    </row>
    <row r="29" spans="1:5" ht="17.5" x14ac:dyDescent="0.35">
      <c r="A29" s="33"/>
      <c r="B29" s="34"/>
      <c r="C29" s="233" t="s">
        <v>94</v>
      </c>
      <c r="D29" s="34"/>
      <c r="E29" s="142"/>
    </row>
    <row r="30" spans="1:5" x14ac:dyDescent="0.25">
      <c r="A30" s="33"/>
      <c r="B30" s="34"/>
      <c r="C30" s="34"/>
      <c r="D30" s="34"/>
      <c r="E30" s="142"/>
    </row>
    <row r="31" spans="1:5" x14ac:dyDescent="0.25">
      <c r="A31" s="33"/>
      <c r="B31" s="34"/>
      <c r="C31" s="34"/>
      <c r="D31" s="34"/>
      <c r="E31" s="142"/>
    </row>
    <row r="32" spans="1:5" x14ac:dyDescent="0.25">
      <c r="A32" s="33"/>
      <c r="B32" s="34"/>
      <c r="C32" s="34"/>
      <c r="D32" s="34"/>
      <c r="E32" s="142"/>
    </row>
    <row r="33" spans="1:5" x14ac:dyDescent="0.25">
      <c r="A33" s="33"/>
      <c r="B33" s="34"/>
      <c r="C33" s="34"/>
      <c r="D33" s="34"/>
      <c r="E33" s="142"/>
    </row>
    <row r="34" spans="1:5" x14ac:dyDescent="0.25">
      <c r="A34" s="33"/>
      <c r="B34" s="34"/>
      <c r="C34" s="34"/>
      <c r="D34" s="34"/>
      <c r="E34" s="142"/>
    </row>
    <row r="35" spans="1:5" x14ac:dyDescent="0.25">
      <c r="A35" s="33"/>
      <c r="B35" s="34"/>
      <c r="C35" s="34"/>
      <c r="D35" s="34"/>
      <c r="E35" s="142"/>
    </row>
    <row r="36" spans="1:5" x14ac:dyDescent="0.25">
      <c r="A36" s="33"/>
      <c r="B36" s="34"/>
      <c r="C36" s="34"/>
      <c r="D36" s="34"/>
      <c r="E36" s="142"/>
    </row>
    <row r="37" spans="1:5" x14ac:dyDescent="0.25">
      <c r="A37" s="33"/>
      <c r="B37" s="34"/>
      <c r="C37" s="34"/>
      <c r="D37" s="34"/>
      <c r="E37" s="142"/>
    </row>
    <row r="38" spans="1:5" x14ac:dyDescent="0.25">
      <c r="A38" s="33"/>
      <c r="B38" s="34"/>
      <c r="C38" s="34"/>
      <c r="D38" s="34"/>
      <c r="E38" s="142"/>
    </row>
    <row r="39" spans="1:5" x14ac:dyDescent="0.25">
      <c r="A39" s="33"/>
      <c r="B39" s="34"/>
      <c r="C39" s="34"/>
      <c r="D39" s="34"/>
      <c r="E39" s="142"/>
    </row>
    <row r="40" spans="1:5" x14ac:dyDescent="0.25">
      <c r="A40" s="33"/>
      <c r="B40" s="34"/>
      <c r="C40" s="34"/>
      <c r="D40" s="34"/>
      <c r="E40" s="142"/>
    </row>
    <row r="41" spans="1:5" x14ac:dyDescent="0.25">
      <c r="A41" s="33"/>
      <c r="B41" s="34"/>
      <c r="C41" s="34"/>
      <c r="D41" s="34"/>
      <c r="E41" s="142"/>
    </row>
    <row r="42" spans="1:5" x14ac:dyDescent="0.25">
      <c r="A42" s="33"/>
      <c r="B42" s="34"/>
      <c r="C42" s="34"/>
      <c r="D42" s="34"/>
      <c r="E42" s="142"/>
    </row>
    <row r="43" spans="1:5" x14ac:dyDescent="0.25">
      <c r="A43" s="33"/>
      <c r="B43" s="34"/>
      <c r="C43" s="34"/>
      <c r="D43" s="34"/>
      <c r="E43" s="142"/>
    </row>
    <row r="44" spans="1:5" ht="13" thickBot="1" x14ac:dyDescent="0.3">
      <c r="A44" s="41"/>
      <c r="B44" s="43"/>
      <c r="C44" s="43"/>
      <c r="D44" s="43"/>
      <c r="E44" s="140"/>
    </row>
    <row r="45" spans="1:5" ht="13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opLeftCell="A18" zoomScale="130" zoomScaleNormal="130" workbookViewId="0">
      <selection activeCell="I35" sqref="A1:I35"/>
    </sheetView>
  </sheetViews>
  <sheetFormatPr defaultRowHeight="12.5" x14ac:dyDescent="0.25"/>
  <cols>
    <col min="1" max="1" width="3" customWidth="1"/>
    <col min="2" max="2" width="2.81640625" customWidth="1"/>
    <col min="3" max="3" width="3.1796875" customWidth="1"/>
    <col min="4" max="4" width="3" customWidth="1"/>
    <col min="5" max="5" width="2.7265625" customWidth="1"/>
    <col min="6" max="6" width="3.26953125" customWidth="1"/>
    <col min="9" max="9" width="69" customWidth="1"/>
    <col min="10" max="10" width="2.26953125" customWidth="1"/>
  </cols>
  <sheetData>
    <row r="1" spans="1:13" x14ac:dyDescent="0.25">
      <c r="A1" s="31"/>
      <c r="B1" s="31"/>
      <c r="C1" s="31"/>
      <c r="D1" s="31"/>
      <c r="E1" s="31"/>
      <c r="F1" s="31"/>
      <c r="G1" s="31"/>
      <c r="H1" s="31"/>
      <c r="I1" s="31"/>
      <c r="J1" s="183"/>
      <c r="K1" s="31"/>
      <c r="L1" s="31"/>
      <c r="M1" s="31"/>
    </row>
    <row r="2" spans="1:13" ht="15.5" x14ac:dyDescent="0.35">
      <c r="A2" s="31"/>
      <c r="B2" s="147" t="s">
        <v>42</v>
      </c>
      <c r="C2" s="31"/>
      <c r="D2" s="31"/>
      <c r="E2" s="31"/>
      <c r="F2" s="31"/>
      <c r="G2" s="31"/>
      <c r="H2" s="31"/>
      <c r="I2" s="31"/>
      <c r="J2" s="183"/>
      <c r="K2" s="31"/>
      <c r="L2" s="31"/>
      <c r="M2" s="31"/>
    </row>
    <row r="3" spans="1:13" x14ac:dyDescent="0.25">
      <c r="A3" s="31"/>
      <c r="B3" s="31"/>
      <c r="C3" s="31"/>
      <c r="D3" s="31"/>
      <c r="E3" s="31"/>
      <c r="F3" s="31"/>
      <c r="G3" s="31"/>
      <c r="H3" s="31"/>
      <c r="I3" s="31"/>
      <c r="J3" s="183"/>
      <c r="K3" s="31"/>
      <c r="L3" s="31"/>
      <c r="M3" s="31"/>
    </row>
    <row r="4" spans="1:13" ht="15.5" x14ac:dyDescent="0.35">
      <c r="A4" s="31"/>
      <c r="B4" s="147" t="s">
        <v>50</v>
      </c>
      <c r="C4" s="31"/>
      <c r="D4" s="31"/>
      <c r="E4" s="31"/>
      <c r="F4" s="31"/>
      <c r="G4" s="31"/>
      <c r="H4" s="31"/>
      <c r="I4" s="31"/>
      <c r="J4" s="183"/>
      <c r="K4" s="31"/>
      <c r="L4" s="31"/>
      <c r="M4" s="31"/>
    </row>
    <row r="5" spans="1:13" x14ac:dyDescent="0.25">
      <c r="A5" s="31"/>
      <c r="B5" s="31"/>
      <c r="C5" s="31"/>
      <c r="D5" s="31"/>
      <c r="E5" s="31"/>
      <c r="F5" s="31"/>
      <c r="G5" s="31"/>
      <c r="H5" s="31"/>
      <c r="I5" s="31"/>
      <c r="J5" s="183"/>
      <c r="K5" s="31"/>
      <c r="L5" s="31"/>
      <c r="M5" s="31"/>
    </row>
    <row r="6" spans="1:13" ht="13" x14ac:dyDescent="0.3">
      <c r="A6" s="31"/>
      <c r="B6" s="31"/>
      <c r="C6" s="146" t="s">
        <v>44</v>
      </c>
      <c r="D6" s="31"/>
      <c r="E6" s="31"/>
      <c r="F6" s="31"/>
      <c r="G6" s="31"/>
      <c r="H6" s="31"/>
      <c r="I6" s="31"/>
      <c r="J6" s="183"/>
      <c r="K6" s="31"/>
      <c r="L6" s="31"/>
      <c r="M6" s="31"/>
    </row>
    <row r="7" spans="1:13" ht="13" x14ac:dyDescent="0.3">
      <c r="A7" s="31"/>
      <c r="B7" s="31"/>
      <c r="C7" s="145" t="s">
        <v>48</v>
      </c>
      <c r="D7" s="31"/>
      <c r="E7" s="31"/>
      <c r="F7" s="31"/>
      <c r="G7" s="31"/>
      <c r="H7" s="31"/>
      <c r="I7" s="31"/>
      <c r="J7" s="183"/>
      <c r="K7" s="31"/>
      <c r="L7" s="31"/>
      <c r="M7" s="31"/>
    </row>
    <row r="8" spans="1:13" x14ac:dyDescent="0.25">
      <c r="A8" s="31"/>
      <c r="B8" s="145"/>
      <c r="C8" s="31"/>
      <c r="D8" s="31"/>
      <c r="E8" s="31"/>
      <c r="F8" s="31"/>
      <c r="G8" s="31"/>
      <c r="H8" s="31"/>
      <c r="I8" s="31"/>
      <c r="J8" s="183"/>
      <c r="K8" s="31"/>
      <c r="L8" s="31"/>
      <c r="M8" s="31"/>
    </row>
    <row r="9" spans="1:13" ht="13" x14ac:dyDescent="0.3">
      <c r="A9" s="31"/>
      <c r="B9" s="31"/>
      <c r="C9" s="145" t="s">
        <v>43</v>
      </c>
      <c r="D9" s="31"/>
      <c r="E9" s="31"/>
      <c r="F9" s="31"/>
      <c r="G9" s="31"/>
      <c r="H9" s="31"/>
      <c r="I9" s="31"/>
      <c r="J9" s="183"/>
      <c r="K9" s="31"/>
      <c r="L9" s="31"/>
      <c r="M9" s="31"/>
    </row>
    <row r="10" spans="1:13" x14ac:dyDescent="0.25">
      <c r="A10" s="31"/>
      <c r="B10" s="31"/>
      <c r="C10" s="31"/>
      <c r="D10" s="145" t="s">
        <v>20</v>
      </c>
      <c r="E10" s="31"/>
      <c r="F10" s="31"/>
      <c r="G10" s="31"/>
      <c r="H10" s="31"/>
      <c r="I10" s="31"/>
      <c r="J10" s="183"/>
      <c r="K10" s="31"/>
      <c r="L10" s="31"/>
      <c r="M10" s="31"/>
    </row>
    <row r="11" spans="1:13" x14ac:dyDescent="0.25">
      <c r="A11" s="31"/>
      <c r="B11" s="31"/>
      <c r="C11" s="31"/>
      <c r="D11" s="145" t="s">
        <v>19</v>
      </c>
      <c r="E11" s="31"/>
      <c r="F11" s="31"/>
      <c r="G11" s="31"/>
      <c r="H11" s="31"/>
      <c r="I11" s="31"/>
      <c r="J11" s="183"/>
      <c r="K11" s="31"/>
      <c r="L11" s="31"/>
      <c r="M11" s="31"/>
    </row>
    <row r="12" spans="1:13" x14ac:dyDescent="0.25">
      <c r="A12" s="31"/>
      <c r="B12" s="31"/>
      <c r="C12" s="31"/>
      <c r="D12" s="31"/>
      <c r="E12" s="145" t="s">
        <v>49</v>
      </c>
      <c r="F12" s="31"/>
      <c r="G12" s="31"/>
      <c r="H12" s="31"/>
      <c r="I12" s="31"/>
      <c r="J12" s="183"/>
      <c r="K12" s="31"/>
      <c r="L12" s="31"/>
      <c r="M12" s="31"/>
    </row>
    <row r="13" spans="1:13" x14ac:dyDescent="0.25">
      <c r="A13" s="31"/>
      <c r="B13" s="31"/>
      <c r="C13" s="31"/>
      <c r="D13" s="31"/>
      <c r="E13" s="145"/>
      <c r="F13" s="145" t="s">
        <v>57</v>
      </c>
      <c r="G13" s="31"/>
      <c r="H13" s="31"/>
      <c r="I13" s="31"/>
      <c r="J13" s="183"/>
      <c r="K13" s="31"/>
      <c r="L13" s="31"/>
      <c r="M13" s="31"/>
    </row>
    <row r="14" spans="1:13" x14ac:dyDescent="0.25">
      <c r="A14" s="31"/>
      <c r="B14" s="31"/>
      <c r="C14" s="31"/>
      <c r="D14" s="31"/>
      <c r="E14" s="145" t="s">
        <v>45</v>
      </c>
      <c r="F14" s="31"/>
      <c r="G14" s="31"/>
      <c r="H14" s="31"/>
      <c r="I14" s="31"/>
      <c r="J14" s="183"/>
      <c r="K14" s="31"/>
      <c r="L14" s="31"/>
      <c r="M14" s="31"/>
    </row>
    <row r="15" spans="1:13" x14ac:dyDescent="0.25">
      <c r="A15" s="31"/>
      <c r="B15" s="31"/>
      <c r="C15" s="31"/>
      <c r="D15" s="31"/>
      <c r="E15" s="31"/>
      <c r="F15" s="145" t="s">
        <v>46</v>
      </c>
      <c r="G15" s="31"/>
      <c r="H15" s="31"/>
      <c r="I15" s="31"/>
      <c r="J15" s="183"/>
      <c r="K15" s="31"/>
      <c r="L15" s="31"/>
      <c r="M15" s="31"/>
    </row>
    <row r="16" spans="1:13" x14ac:dyDescent="0.25">
      <c r="A16" s="31"/>
      <c r="B16" s="31"/>
      <c r="C16" s="31"/>
      <c r="D16" s="31"/>
      <c r="E16" s="31"/>
      <c r="F16" s="145" t="s">
        <v>47</v>
      </c>
      <c r="G16" s="31"/>
      <c r="H16" s="31"/>
      <c r="I16" s="31"/>
      <c r="J16" s="183"/>
      <c r="K16" s="31"/>
      <c r="L16" s="31"/>
      <c r="M16" s="31"/>
    </row>
    <row r="17" spans="1:13" x14ac:dyDescent="0.25">
      <c r="A17" s="31"/>
      <c r="B17" s="31"/>
      <c r="C17" s="31"/>
      <c r="D17" s="31"/>
      <c r="E17" s="31"/>
      <c r="F17" s="145"/>
      <c r="G17" s="31"/>
      <c r="H17" s="31"/>
      <c r="I17" s="31"/>
      <c r="J17" s="183"/>
      <c r="K17" s="31"/>
      <c r="L17" s="31"/>
      <c r="M17" s="31"/>
    </row>
    <row r="18" spans="1:13" ht="15.5" x14ac:dyDescent="0.35">
      <c r="A18" s="31"/>
      <c r="B18" s="147" t="s">
        <v>51</v>
      </c>
      <c r="C18" s="31"/>
      <c r="D18" s="31"/>
      <c r="E18" s="31"/>
      <c r="F18" s="31"/>
      <c r="G18" s="31"/>
      <c r="H18" s="31"/>
      <c r="I18" s="31"/>
      <c r="J18" s="183"/>
      <c r="K18" s="31"/>
      <c r="L18" s="31"/>
      <c r="M18" s="31"/>
    </row>
    <row r="19" spans="1:13" ht="15.5" x14ac:dyDescent="0.35">
      <c r="A19" s="31"/>
      <c r="B19" s="147"/>
      <c r="C19" s="31"/>
      <c r="D19" s="31"/>
      <c r="E19" s="31"/>
      <c r="F19" s="31"/>
      <c r="G19" s="31"/>
      <c r="H19" s="31"/>
      <c r="I19" s="31"/>
      <c r="J19" s="183"/>
      <c r="K19" s="31"/>
      <c r="L19" s="31"/>
      <c r="M19" s="31"/>
    </row>
    <row r="20" spans="1:13" ht="15.5" x14ac:dyDescent="0.35">
      <c r="A20" s="31"/>
      <c r="B20" s="147"/>
      <c r="C20" s="145" t="s">
        <v>52</v>
      </c>
      <c r="D20" s="31"/>
      <c r="E20" s="31"/>
      <c r="F20" s="31"/>
      <c r="G20" s="31"/>
      <c r="H20" s="31"/>
      <c r="I20" s="31"/>
      <c r="J20" s="183"/>
      <c r="K20" s="31"/>
      <c r="L20" s="31"/>
      <c r="M20" s="31"/>
    </row>
    <row r="21" spans="1:13" ht="15.5" x14ac:dyDescent="0.35">
      <c r="A21" s="31"/>
      <c r="B21" s="147"/>
      <c r="C21" s="145" t="s">
        <v>53</v>
      </c>
      <c r="D21" s="31"/>
      <c r="E21" s="31"/>
      <c r="F21" s="31"/>
      <c r="G21" s="31"/>
      <c r="H21" s="31"/>
      <c r="I21" s="31"/>
      <c r="J21" s="183"/>
      <c r="K21" s="31"/>
      <c r="L21" s="31"/>
      <c r="M21" s="31"/>
    </row>
    <row r="22" spans="1:13" ht="15.5" x14ac:dyDescent="0.35">
      <c r="A22" s="31"/>
      <c r="B22" s="147"/>
      <c r="C22" s="31"/>
      <c r="D22" s="31"/>
      <c r="E22" s="31"/>
      <c r="F22" s="31"/>
      <c r="G22" s="31"/>
      <c r="H22" s="31"/>
      <c r="I22" s="31"/>
      <c r="J22" s="183"/>
      <c r="K22" s="31"/>
      <c r="L22" s="31"/>
      <c r="M22" s="31"/>
    </row>
    <row r="23" spans="1:13" ht="15.5" x14ac:dyDescent="0.35">
      <c r="A23" s="31"/>
      <c r="B23" s="147" t="s">
        <v>56</v>
      </c>
      <c r="C23" s="31"/>
      <c r="D23" s="31"/>
      <c r="E23" s="31"/>
      <c r="F23" s="31"/>
      <c r="G23" s="31"/>
      <c r="H23" s="31"/>
      <c r="I23" s="31"/>
      <c r="J23" s="183"/>
      <c r="K23" s="31"/>
      <c r="L23" s="31"/>
      <c r="M23" s="31"/>
    </row>
    <row r="24" spans="1:13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183"/>
      <c r="K24" s="31"/>
      <c r="L24" s="31"/>
      <c r="M24" s="31"/>
    </row>
    <row r="25" spans="1:13" ht="13" x14ac:dyDescent="0.3">
      <c r="A25" s="31"/>
      <c r="B25" s="31"/>
      <c r="C25" s="145" t="s">
        <v>80</v>
      </c>
      <c r="D25" s="31"/>
      <c r="E25" s="31"/>
      <c r="F25" s="31"/>
      <c r="G25" s="31"/>
      <c r="H25" s="31"/>
      <c r="I25" s="31"/>
      <c r="J25" s="183"/>
      <c r="K25" s="31"/>
      <c r="L25" s="31"/>
      <c r="M25" s="31"/>
    </row>
    <row r="26" spans="1:13" x14ac:dyDescent="0.25">
      <c r="A26" s="31"/>
      <c r="B26" s="31"/>
      <c r="C26" s="145"/>
      <c r="D26" s="145" t="s">
        <v>58</v>
      </c>
      <c r="E26" s="31"/>
      <c r="F26" s="31"/>
      <c r="G26" s="31"/>
      <c r="H26" s="31"/>
      <c r="I26" s="31"/>
      <c r="J26" s="183"/>
      <c r="K26" s="31"/>
      <c r="L26" s="31"/>
      <c r="M26" s="31"/>
    </row>
    <row r="27" spans="1:13" x14ac:dyDescent="0.25">
      <c r="A27" s="31"/>
      <c r="B27" s="145"/>
      <c r="C27" s="31"/>
      <c r="D27" s="145" t="s">
        <v>21</v>
      </c>
      <c r="E27" s="31"/>
      <c r="F27" s="31"/>
      <c r="G27" s="31"/>
      <c r="H27" s="31"/>
      <c r="I27" s="31"/>
      <c r="J27" s="183"/>
      <c r="K27" s="31"/>
      <c r="L27" s="31"/>
      <c r="M27" s="31"/>
    </row>
    <row r="28" spans="1:13" x14ac:dyDescent="0.25">
      <c r="A28" s="31"/>
      <c r="B28" s="145"/>
      <c r="C28" s="145"/>
      <c r="D28" s="31"/>
      <c r="E28" s="31"/>
      <c r="F28" s="31"/>
      <c r="G28" s="31"/>
      <c r="H28" s="31"/>
      <c r="I28" s="31"/>
      <c r="J28" s="183"/>
      <c r="K28" s="31"/>
      <c r="L28" s="31"/>
      <c r="M28" s="31"/>
    </row>
    <row r="29" spans="1:13" ht="15.5" x14ac:dyDescent="0.35">
      <c r="A29" s="31"/>
      <c r="B29" s="147" t="s">
        <v>81</v>
      </c>
      <c r="C29" s="145"/>
      <c r="D29" s="31"/>
      <c r="E29" s="31"/>
      <c r="F29" s="31"/>
      <c r="G29" s="31"/>
      <c r="H29" s="31"/>
      <c r="I29" s="31"/>
      <c r="J29" s="183"/>
      <c r="K29" s="31"/>
      <c r="L29" s="31"/>
      <c r="M29" s="31"/>
    </row>
    <row r="30" spans="1:13" x14ac:dyDescent="0.25">
      <c r="A30" s="31"/>
      <c r="B30" s="145"/>
      <c r="C30" s="31"/>
      <c r="D30" s="31"/>
      <c r="E30" s="31"/>
      <c r="F30" s="31"/>
      <c r="G30" s="31"/>
      <c r="H30" s="31"/>
      <c r="I30" s="31"/>
      <c r="J30" s="183"/>
      <c r="K30" s="31"/>
      <c r="L30" s="31"/>
      <c r="M30" s="31"/>
    </row>
    <row r="31" spans="1:13" ht="13" x14ac:dyDescent="0.3">
      <c r="A31" s="31"/>
      <c r="B31" s="145"/>
      <c r="C31" s="145" t="s">
        <v>23</v>
      </c>
      <c r="D31" s="31"/>
      <c r="E31" s="31"/>
      <c r="F31" s="31"/>
      <c r="G31" s="31"/>
      <c r="H31" s="31"/>
      <c r="I31" s="31"/>
      <c r="J31" s="183"/>
      <c r="K31" s="31"/>
      <c r="L31" s="31"/>
      <c r="M31" s="31"/>
    </row>
    <row r="32" spans="1:13" x14ac:dyDescent="0.25">
      <c r="A32" s="31"/>
      <c r="B32" s="145"/>
      <c r="C32" s="145" t="s">
        <v>22</v>
      </c>
      <c r="D32" s="31"/>
      <c r="E32" s="31"/>
      <c r="F32" s="31"/>
      <c r="G32" s="31"/>
      <c r="H32" s="31"/>
      <c r="I32" s="31"/>
      <c r="J32" s="183"/>
      <c r="K32" s="31"/>
      <c r="L32" s="31"/>
      <c r="M32" s="31"/>
    </row>
    <row r="33" spans="1:13" ht="13" x14ac:dyDescent="0.3">
      <c r="A33" s="31"/>
      <c r="B33" s="31"/>
      <c r="C33" s="31"/>
      <c r="D33" s="145" t="s">
        <v>59</v>
      </c>
      <c r="E33" s="31"/>
      <c r="F33" s="31"/>
      <c r="G33" s="31"/>
      <c r="H33" s="31"/>
      <c r="I33" s="31"/>
      <c r="J33" s="183"/>
      <c r="K33" s="31"/>
      <c r="L33" s="31"/>
      <c r="M33" s="31"/>
    </row>
    <row r="34" spans="1:13" x14ac:dyDescent="0.25">
      <c r="A34" s="31"/>
      <c r="B34" s="31"/>
      <c r="D34" s="145" t="s">
        <v>24</v>
      </c>
      <c r="E34" s="31"/>
      <c r="F34" s="31"/>
      <c r="G34" s="31"/>
      <c r="H34" s="31"/>
      <c r="I34" s="31"/>
      <c r="J34" s="183"/>
      <c r="K34" s="31"/>
      <c r="L34" s="31"/>
      <c r="M34" s="31"/>
    </row>
    <row r="35" spans="1:13" x14ac:dyDescent="0.25">
      <c r="A35" s="31"/>
      <c r="B35" s="31"/>
      <c r="C35" s="31"/>
      <c r="D35" s="145"/>
      <c r="E35" s="31"/>
      <c r="F35" s="31"/>
      <c r="G35" s="31"/>
      <c r="H35" s="31"/>
      <c r="I35" s="31"/>
      <c r="J35" s="183"/>
      <c r="K35" s="31"/>
      <c r="L35" s="31"/>
      <c r="M35" s="31"/>
    </row>
    <row r="36" spans="1:13" ht="13" thickBot="1" x14ac:dyDescent="0.3">
      <c r="A36" s="182"/>
      <c r="B36" s="182"/>
      <c r="C36" s="182"/>
      <c r="D36" s="182"/>
      <c r="E36" s="182"/>
      <c r="F36" s="182"/>
      <c r="G36" s="182"/>
      <c r="H36" s="182"/>
      <c r="I36" s="182"/>
      <c r="J36" s="184"/>
    </row>
    <row r="37" spans="1:13" ht="13" thickTop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</row>
    <row r="38" spans="1:13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</row>
    <row r="39" spans="1:13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 spans="1:13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</row>
    <row r="41" spans="1:13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50"/>
  <sheetViews>
    <sheetView tabSelected="1" zoomScale="85" zoomScaleNormal="85" workbookViewId="0">
      <pane xSplit="20" ySplit="7" topLeftCell="X8" activePane="bottomRight" state="frozen"/>
      <selection pane="topRight" activeCell="O1" sqref="O1"/>
      <selection pane="bottomLeft" activeCell="A7" sqref="A7"/>
      <selection pane="bottomRight" activeCell="AI177" sqref="AI177"/>
    </sheetView>
  </sheetViews>
  <sheetFormatPr defaultRowHeight="12.5" x14ac:dyDescent="0.25"/>
  <cols>
    <col min="1" max="1" width="2.26953125" style="31" customWidth="1"/>
    <col min="2" max="2" width="2" customWidth="1"/>
    <col min="3" max="3" width="10" style="17" customWidth="1"/>
    <col min="4" max="4" width="0.81640625" style="17" customWidth="1"/>
    <col min="5" max="5" width="10" customWidth="1"/>
    <col min="6" max="6" width="9.54296875" customWidth="1"/>
    <col min="7" max="7" width="11.453125" hidden="1" customWidth="1"/>
    <col min="8" max="8" width="0.7265625" customWidth="1"/>
    <col min="9" max="9" width="9.54296875" customWidth="1"/>
    <col min="10" max="10" width="10.54296875" hidden="1" customWidth="1"/>
    <col min="11" max="11" width="0.81640625" customWidth="1"/>
    <col min="12" max="12" width="6.81640625" customWidth="1"/>
    <col min="13" max="18" width="1.54296875" customWidth="1"/>
    <col min="19" max="19" width="47.1796875" customWidth="1"/>
    <col min="20" max="20" width="0.7265625" style="65" customWidth="1"/>
    <col min="21" max="21" width="5.54296875" style="65" customWidth="1"/>
    <col min="22" max="36" width="5.54296875" customWidth="1"/>
    <col min="38" max="38" width="0.81640625" style="17" customWidth="1"/>
    <col min="39" max="39" width="2.1796875" customWidth="1"/>
  </cols>
  <sheetData>
    <row r="1" spans="1:40" ht="13.5" thickTop="1" thickBot="1" x14ac:dyDescent="0.3">
      <c r="B1" s="43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66"/>
      <c r="U1" s="66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2"/>
      <c r="AM1" s="144"/>
      <c r="AN1" s="39"/>
    </row>
    <row r="2" spans="1:40" ht="13.5" thickTop="1" thickBot="1" x14ac:dyDescent="0.3">
      <c r="B2" s="156"/>
      <c r="C2" s="157"/>
      <c r="D2" s="157"/>
      <c r="E2" s="144"/>
      <c r="F2" s="144"/>
      <c r="G2" s="144"/>
      <c r="H2" s="144"/>
      <c r="I2" s="144"/>
      <c r="J2" s="144"/>
      <c r="K2" s="144"/>
      <c r="L2" s="158"/>
      <c r="M2" s="158"/>
      <c r="N2" s="158"/>
      <c r="O2" s="158"/>
      <c r="P2" s="158"/>
      <c r="Q2" s="158"/>
      <c r="R2" s="158"/>
      <c r="S2" s="158"/>
      <c r="T2" s="159"/>
      <c r="U2" s="159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60"/>
      <c r="AM2" s="141"/>
      <c r="AN2" s="39"/>
    </row>
    <row r="3" spans="1:40" ht="14.5" thickBot="1" x14ac:dyDescent="0.35">
      <c r="B3" s="33"/>
      <c r="C3" s="195"/>
      <c r="D3" s="196"/>
      <c r="E3" s="197"/>
      <c r="F3" s="201" t="s">
        <v>68</v>
      </c>
      <c r="G3" s="197"/>
      <c r="H3" s="197"/>
      <c r="I3" s="197"/>
      <c r="J3" s="197"/>
      <c r="K3" s="198"/>
      <c r="L3" s="187"/>
      <c r="M3" s="188"/>
      <c r="N3" s="188"/>
      <c r="O3" s="188"/>
      <c r="P3" s="188"/>
      <c r="Q3" s="188"/>
      <c r="R3" s="188"/>
      <c r="S3" s="256" t="s">
        <v>14</v>
      </c>
      <c r="T3" s="257"/>
      <c r="U3" s="190">
        <f t="shared" ref="U3:AI3" si="0">$I172/15</f>
        <v>13.006666666666666</v>
      </c>
      <c r="V3" s="190">
        <f t="shared" si="0"/>
        <v>13.006666666666666</v>
      </c>
      <c r="W3" s="190">
        <f t="shared" si="0"/>
        <v>13.006666666666666</v>
      </c>
      <c r="X3" s="190">
        <f t="shared" si="0"/>
        <v>13.006666666666666</v>
      </c>
      <c r="Y3" s="190">
        <f t="shared" si="0"/>
        <v>13.006666666666666</v>
      </c>
      <c r="Z3" s="190">
        <f t="shared" si="0"/>
        <v>13.006666666666666</v>
      </c>
      <c r="AA3" s="190">
        <f t="shared" si="0"/>
        <v>13.006666666666666</v>
      </c>
      <c r="AB3" s="190">
        <f t="shared" si="0"/>
        <v>13.006666666666666</v>
      </c>
      <c r="AC3" s="190">
        <f t="shared" si="0"/>
        <v>13.006666666666666</v>
      </c>
      <c r="AD3" s="190">
        <f t="shared" si="0"/>
        <v>13.006666666666666</v>
      </c>
      <c r="AE3" s="190">
        <f t="shared" si="0"/>
        <v>13.006666666666666</v>
      </c>
      <c r="AF3" s="190">
        <f t="shared" si="0"/>
        <v>13.006666666666666</v>
      </c>
      <c r="AG3" s="190">
        <f t="shared" si="0"/>
        <v>13.006666666666666</v>
      </c>
      <c r="AH3" s="190">
        <f t="shared" si="0"/>
        <v>13.006666666666666</v>
      </c>
      <c r="AI3" s="190">
        <f t="shared" si="0"/>
        <v>13.006666666666666</v>
      </c>
      <c r="AJ3" s="189"/>
      <c r="AK3" s="76">
        <f>SUM(U3:AJ3)</f>
        <v>195.09999999999994</v>
      </c>
      <c r="AL3" s="77"/>
      <c r="AM3" s="142"/>
    </row>
    <row r="4" spans="1:40" ht="14.5" thickBot="1" x14ac:dyDescent="0.35">
      <c r="B4" s="33"/>
      <c r="C4" s="92" t="s">
        <v>5</v>
      </c>
      <c r="D4" s="21"/>
      <c r="E4" s="199" t="s">
        <v>25</v>
      </c>
      <c r="F4" s="200" t="s">
        <v>26</v>
      </c>
      <c r="G4" s="193" t="s">
        <v>17</v>
      </c>
      <c r="H4" s="193"/>
      <c r="I4" s="193"/>
      <c r="J4" s="193"/>
      <c r="K4" s="194"/>
      <c r="L4" s="67"/>
      <c r="M4" s="115"/>
      <c r="N4" s="115"/>
      <c r="O4" s="115"/>
      <c r="P4" s="115"/>
      <c r="Q4" s="115"/>
      <c r="R4" s="115"/>
      <c r="S4" s="258" t="s">
        <v>12</v>
      </c>
      <c r="T4" s="259"/>
      <c r="U4" s="5">
        <f>U3</f>
        <v>13.006666666666666</v>
      </c>
      <c r="V4" s="5">
        <f>SUM(U4,V3)</f>
        <v>26.013333333333332</v>
      </c>
      <c r="W4" s="5">
        <f>SUM(V4,W3)</f>
        <v>39.019999999999996</v>
      </c>
      <c r="X4" s="5">
        <f t="shared" ref="X4:AI4" si="1">SUM(W4,X3)</f>
        <v>52.026666666666664</v>
      </c>
      <c r="Y4" s="5">
        <f t="shared" si="1"/>
        <v>65.033333333333331</v>
      </c>
      <c r="Z4" s="5">
        <f t="shared" si="1"/>
        <v>78.039999999999992</v>
      </c>
      <c r="AA4" s="5">
        <f t="shared" si="1"/>
        <v>91.046666666666653</v>
      </c>
      <c r="AB4" s="5">
        <f t="shared" si="1"/>
        <v>104.05333333333331</v>
      </c>
      <c r="AC4" s="5">
        <f t="shared" si="1"/>
        <v>117.05999999999997</v>
      </c>
      <c r="AD4" s="5">
        <f t="shared" si="1"/>
        <v>130.06666666666663</v>
      </c>
      <c r="AE4" s="5">
        <f t="shared" si="1"/>
        <v>143.0733333333333</v>
      </c>
      <c r="AF4" s="5">
        <f t="shared" si="1"/>
        <v>156.07999999999996</v>
      </c>
      <c r="AG4" s="5">
        <f t="shared" si="1"/>
        <v>169.08666666666662</v>
      </c>
      <c r="AH4" s="5">
        <f t="shared" si="1"/>
        <v>182.09333333333328</v>
      </c>
      <c r="AI4" s="5">
        <f t="shared" si="1"/>
        <v>195.09999999999994</v>
      </c>
      <c r="AJ4" s="4"/>
      <c r="AK4" s="6"/>
      <c r="AL4" s="21"/>
      <c r="AM4" s="142"/>
    </row>
    <row r="5" spans="1:40" ht="14.5" thickBot="1" x14ac:dyDescent="0.35">
      <c r="B5" s="33"/>
      <c r="C5" s="16" t="s">
        <v>6</v>
      </c>
      <c r="D5" s="77"/>
      <c r="E5" s="262" t="s">
        <v>162</v>
      </c>
      <c r="F5" s="263"/>
      <c r="G5" s="263"/>
      <c r="H5" s="263"/>
      <c r="I5" s="263"/>
      <c r="J5" s="263"/>
      <c r="K5" s="264"/>
      <c r="L5" s="68"/>
      <c r="M5" s="116"/>
      <c r="N5" s="116"/>
      <c r="O5" s="116"/>
      <c r="P5" s="116"/>
      <c r="Q5" s="116"/>
      <c r="R5" s="116"/>
      <c r="S5" s="260" t="s">
        <v>15</v>
      </c>
      <c r="T5" s="261"/>
      <c r="U5" s="14">
        <f>I172</f>
        <v>195.1</v>
      </c>
      <c r="V5" s="14">
        <f t="shared" ref="V5:AJ5" si="2">$AK3-U4</f>
        <v>182.09333333333328</v>
      </c>
      <c r="W5" s="14">
        <f t="shared" si="2"/>
        <v>169.08666666666662</v>
      </c>
      <c r="X5" s="14">
        <f t="shared" si="2"/>
        <v>156.07999999999993</v>
      </c>
      <c r="Y5" s="14">
        <f t="shared" si="2"/>
        <v>143.07333333333327</v>
      </c>
      <c r="Z5" s="14">
        <f t="shared" si="2"/>
        <v>130.06666666666661</v>
      </c>
      <c r="AA5" s="14">
        <f t="shared" si="2"/>
        <v>117.05999999999995</v>
      </c>
      <c r="AB5" s="14">
        <f t="shared" si="2"/>
        <v>104.05333333333328</v>
      </c>
      <c r="AC5" s="14">
        <f t="shared" si="2"/>
        <v>91.046666666666624</v>
      </c>
      <c r="AD5" s="14">
        <f t="shared" si="2"/>
        <v>78.039999999999964</v>
      </c>
      <c r="AE5" s="14">
        <f t="shared" si="2"/>
        <v>65.033333333333303</v>
      </c>
      <c r="AF5" s="14">
        <f t="shared" si="2"/>
        <v>52.026666666666642</v>
      </c>
      <c r="AG5" s="14">
        <f t="shared" si="2"/>
        <v>39.019999999999982</v>
      </c>
      <c r="AH5" s="14">
        <f t="shared" si="2"/>
        <v>26.013333333333321</v>
      </c>
      <c r="AI5" s="14">
        <f t="shared" si="2"/>
        <v>13.006666666666661</v>
      </c>
      <c r="AJ5" s="14">
        <f t="shared" si="2"/>
        <v>0</v>
      </c>
      <c r="AK5" s="13"/>
      <c r="AL5" s="21"/>
      <c r="AM5" s="142"/>
    </row>
    <row r="6" spans="1:40" ht="13.5" customHeight="1" thickBot="1" x14ac:dyDescent="0.35">
      <c r="B6" s="33"/>
      <c r="C6" s="16" t="s">
        <v>7</v>
      </c>
      <c r="D6" s="22"/>
      <c r="E6" s="251" t="s">
        <v>8</v>
      </c>
      <c r="F6" s="252"/>
      <c r="G6" s="252"/>
      <c r="H6" s="21"/>
      <c r="I6" s="249" t="s">
        <v>18</v>
      </c>
      <c r="J6" s="250"/>
      <c r="K6" s="21"/>
      <c r="L6" s="253" t="s">
        <v>13</v>
      </c>
      <c r="M6" s="254"/>
      <c r="N6" s="254"/>
      <c r="O6" s="254"/>
      <c r="P6" s="254"/>
      <c r="Q6" s="254"/>
      <c r="R6" s="254"/>
      <c r="S6" s="255"/>
      <c r="T6" s="21"/>
      <c r="U6" s="238" t="s">
        <v>79</v>
      </c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40"/>
      <c r="AL6" s="22"/>
      <c r="AM6" s="142"/>
    </row>
    <row r="7" spans="1:40" s="3" customFormat="1" ht="39.5" thickBot="1" x14ac:dyDescent="0.35">
      <c r="A7" s="75"/>
      <c r="B7" s="35"/>
      <c r="C7" s="162" t="s">
        <v>4</v>
      </c>
      <c r="D7" s="23"/>
      <c r="E7" s="171" t="s">
        <v>33</v>
      </c>
      <c r="F7" s="172" t="s">
        <v>32</v>
      </c>
      <c r="G7" s="173" t="s">
        <v>2</v>
      </c>
      <c r="H7" s="174"/>
      <c r="I7" s="175" t="s">
        <v>28</v>
      </c>
      <c r="J7" s="25" t="s">
        <v>3</v>
      </c>
      <c r="K7" s="22"/>
      <c r="L7" s="90" t="s">
        <v>0</v>
      </c>
      <c r="M7" s="114"/>
      <c r="N7" s="163"/>
      <c r="O7" s="163"/>
      <c r="P7" s="163"/>
      <c r="Q7" s="163"/>
      <c r="R7" s="163"/>
      <c r="S7" s="191" t="s">
        <v>78</v>
      </c>
      <c r="T7" s="22"/>
      <c r="U7" s="120">
        <v>42255</v>
      </c>
      <c r="V7" s="120">
        <f t="shared" ref="V7:AI7" si="3">U7+7</f>
        <v>42262</v>
      </c>
      <c r="W7" s="120">
        <f t="shared" si="3"/>
        <v>42269</v>
      </c>
      <c r="X7" s="120">
        <f t="shared" si="3"/>
        <v>42276</v>
      </c>
      <c r="Y7" s="120">
        <f t="shared" si="3"/>
        <v>42283</v>
      </c>
      <c r="Z7" s="120">
        <f t="shared" si="3"/>
        <v>42290</v>
      </c>
      <c r="AA7" s="120">
        <f t="shared" si="3"/>
        <v>42297</v>
      </c>
      <c r="AB7" s="120">
        <f t="shared" si="3"/>
        <v>42304</v>
      </c>
      <c r="AC7" s="120">
        <f t="shared" si="3"/>
        <v>42311</v>
      </c>
      <c r="AD7" s="120">
        <f t="shared" si="3"/>
        <v>42318</v>
      </c>
      <c r="AE7" s="120">
        <f t="shared" si="3"/>
        <v>42325</v>
      </c>
      <c r="AF7" s="120">
        <f t="shared" si="3"/>
        <v>42332</v>
      </c>
      <c r="AG7" s="120">
        <f t="shared" si="3"/>
        <v>42339</v>
      </c>
      <c r="AH7" s="120">
        <f t="shared" si="3"/>
        <v>42346</v>
      </c>
      <c r="AI7" s="120">
        <f t="shared" si="3"/>
        <v>42353</v>
      </c>
      <c r="AJ7" s="89" t="s">
        <v>70</v>
      </c>
      <c r="AK7" s="9" t="s">
        <v>63</v>
      </c>
      <c r="AL7" s="23"/>
      <c r="AM7" s="143"/>
    </row>
    <row r="8" spans="1:40" s="3" customFormat="1" ht="6" customHeight="1" thickBot="1" x14ac:dyDescent="0.35">
      <c r="A8" s="75"/>
      <c r="B8" s="35"/>
      <c r="C8" s="81"/>
      <c r="D8" s="23"/>
      <c r="E8" s="80"/>
      <c r="F8" s="80"/>
      <c r="G8" s="78"/>
      <c r="H8" s="22"/>
      <c r="I8" s="82"/>
      <c r="J8" s="79"/>
      <c r="K8" s="22"/>
      <c r="L8" s="83"/>
      <c r="M8" s="84"/>
      <c r="N8" s="84"/>
      <c r="O8" s="84"/>
      <c r="P8" s="84"/>
      <c r="Q8" s="84"/>
      <c r="R8" s="84"/>
      <c r="S8" s="84"/>
      <c r="T8" s="22"/>
      <c r="U8" s="85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7"/>
      <c r="AK8" s="88"/>
      <c r="AL8" s="23"/>
      <c r="AM8" s="143"/>
    </row>
    <row r="9" spans="1:40" ht="13" x14ac:dyDescent="0.3">
      <c r="B9" s="33"/>
      <c r="C9" s="161"/>
      <c r="D9" s="23"/>
      <c r="E9" s="119"/>
      <c r="F9" s="119"/>
      <c r="G9" s="20"/>
      <c r="H9" s="23"/>
      <c r="I9" s="119"/>
      <c r="J9" s="64"/>
      <c r="K9" s="23"/>
      <c r="L9" s="118">
        <v>10000</v>
      </c>
      <c r="M9" s="202" t="s">
        <v>69</v>
      </c>
      <c r="N9" s="119"/>
      <c r="O9" s="119"/>
      <c r="P9" s="119"/>
      <c r="Q9" s="119"/>
      <c r="R9" s="119"/>
      <c r="S9" s="119"/>
      <c r="T9" s="23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70"/>
      <c r="AK9" s="71"/>
      <c r="AL9" s="23"/>
      <c r="AM9" s="142"/>
    </row>
    <row r="10" spans="1:40" ht="13" x14ac:dyDescent="0.3">
      <c r="B10" s="33"/>
      <c r="C10" s="161"/>
      <c r="D10" s="23"/>
      <c r="E10" s="119"/>
      <c r="F10" s="119"/>
      <c r="G10" s="20"/>
      <c r="H10" s="23"/>
      <c r="I10" s="119"/>
      <c r="J10" s="152"/>
      <c r="K10" s="23"/>
      <c r="L10" s="118">
        <v>11000</v>
      </c>
      <c r="M10" s="179"/>
      <c r="N10" s="165" t="s">
        <v>34</v>
      </c>
      <c r="O10" s="155"/>
      <c r="P10" s="155"/>
      <c r="Q10" s="155"/>
      <c r="R10" s="165"/>
      <c r="S10" s="166"/>
      <c r="T10" s="23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7"/>
      <c r="AK10" s="169">
        <f t="shared" ref="AK10:AK30" si="4">SUM(T10:AJ10)</f>
        <v>0</v>
      </c>
      <c r="AL10" s="23"/>
      <c r="AM10" s="142"/>
    </row>
    <row r="11" spans="1:40" ht="13" x14ac:dyDescent="0.3">
      <c r="B11" s="33"/>
      <c r="C11" s="16" t="str">
        <f t="shared" ref="C11:C30" si="5">IF(F11=0,"Open",IF(E11=0,"Complete", "In Progress"))</f>
        <v>Complete</v>
      </c>
      <c r="D11" s="23"/>
      <c r="E11" s="18">
        <f>I11-F11</f>
        <v>0</v>
      </c>
      <c r="F11" s="63">
        <f t="shared" ref="F11" si="6">AK11</f>
        <v>0.3</v>
      </c>
      <c r="G11" s="20"/>
      <c r="H11" s="23"/>
      <c r="I11" s="19">
        <v>0.3</v>
      </c>
      <c r="J11" s="152"/>
      <c r="K11" s="23"/>
      <c r="L11" s="118">
        <v>11100</v>
      </c>
      <c r="M11" s="179"/>
      <c r="N11" s="154"/>
      <c r="O11" s="153" t="s">
        <v>27</v>
      </c>
      <c r="P11" s="153"/>
      <c r="Q11" s="153"/>
      <c r="R11" s="153"/>
      <c r="S11" s="166"/>
      <c r="T11" s="23"/>
      <c r="U11" s="124">
        <v>0.3</v>
      </c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5"/>
      <c r="AK11" s="11">
        <f t="shared" si="4"/>
        <v>0.3</v>
      </c>
      <c r="AL11" s="23"/>
      <c r="AM11" s="142"/>
    </row>
    <row r="12" spans="1:40" ht="13" x14ac:dyDescent="0.3">
      <c r="B12" s="33"/>
      <c r="C12" s="16" t="str">
        <f t="shared" si="5"/>
        <v>Complete</v>
      </c>
      <c r="D12" s="23"/>
      <c r="E12" s="18">
        <f>I12-F12</f>
        <v>0</v>
      </c>
      <c r="F12" s="63">
        <f t="shared" ref="F12" si="7">AK12</f>
        <v>0.3</v>
      </c>
      <c r="G12" s="20"/>
      <c r="H12" s="23"/>
      <c r="I12" s="19">
        <v>0.3</v>
      </c>
      <c r="J12" s="152"/>
      <c r="K12" s="23"/>
      <c r="L12" s="118">
        <v>11200</v>
      </c>
      <c r="M12" s="179"/>
      <c r="N12" s="154"/>
      <c r="O12" s="153" t="s">
        <v>30</v>
      </c>
      <c r="P12" s="153"/>
      <c r="Q12" s="153"/>
      <c r="R12" s="153"/>
      <c r="S12" s="164"/>
      <c r="T12" s="23"/>
      <c r="U12" s="124">
        <v>0.3</v>
      </c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5"/>
      <c r="AK12" s="11">
        <f t="shared" si="4"/>
        <v>0.3</v>
      </c>
      <c r="AL12" s="23"/>
      <c r="AM12" s="142"/>
    </row>
    <row r="13" spans="1:40" ht="13" x14ac:dyDescent="0.3">
      <c r="B13" s="33"/>
      <c r="C13" s="16" t="str">
        <f t="shared" si="5"/>
        <v>Complete</v>
      </c>
      <c r="D13" s="23"/>
      <c r="E13" s="18">
        <v>0</v>
      </c>
      <c r="F13" s="63">
        <f t="shared" ref="F13" si="8">AK13</f>
        <v>0.1</v>
      </c>
      <c r="G13" s="20"/>
      <c r="H13" s="23"/>
      <c r="I13" s="19">
        <v>0.3</v>
      </c>
      <c r="J13" s="8"/>
      <c r="K13" s="23"/>
      <c r="L13" s="118">
        <v>11300</v>
      </c>
      <c r="M13" s="179"/>
      <c r="N13" s="154"/>
      <c r="O13" s="153" t="s">
        <v>31</v>
      </c>
      <c r="P13" s="153"/>
      <c r="Q13" s="153"/>
      <c r="R13" s="153"/>
      <c r="S13" s="166"/>
      <c r="T13" s="23"/>
      <c r="U13" s="124">
        <v>0.1</v>
      </c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5"/>
      <c r="AK13" s="11">
        <f t="shared" si="4"/>
        <v>0.1</v>
      </c>
      <c r="AL13" s="23"/>
      <c r="AM13" s="142"/>
    </row>
    <row r="14" spans="1:40" ht="13" x14ac:dyDescent="0.3">
      <c r="B14" s="33"/>
      <c r="C14" s="16" t="str">
        <f t="shared" si="5"/>
        <v>Complete</v>
      </c>
      <c r="D14" s="23"/>
      <c r="E14" s="18">
        <v>0</v>
      </c>
      <c r="F14" s="63">
        <f t="shared" ref="F14" si="9">AK14</f>
        <v>0.1</v>
      </c>
      <c r="G14" s="20"/>
      <c r="H14" s="23"/>
      <c r="I14" s="19">
        <v>0.2</v>
      </c>
      <c r="J14" s="7"/>
      <c r="K14" s="23"/>
      <c r="L14" s="118">
        <v>11400</v>
      </c>
      <c r="M14" s="179"/>
      <c r="N14" s="154"/>
      <c r="O14" s="153" t="s">
        <v>29</v>
      </c>
      <c r="P14" s="153"/>
      <c r="Q14" s="153"/>
      <c r="R14" s="153"/>
      <c r="S14" s="166"/>
      <c r="T14" s="23"/>
      <c r="U14" s="124">
        <v>0.1</v>
      </c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5"/>
      <c r="AK14" s="11">
        <f t="shared" si="4"/>
        <v>0.1</v>
      </c>
      <c r="AL14" s="23"/>
      <c r="AM14" s="142"/>
    </row>
    <row r="15" spans="1:40" ht="13" x14ac:dyDescent="0.3">
      <c r="B15" s="33"/>
      <c r="C15" s="161"/>
      <c r="D15" s="23"/>
      <c r="E15" s="119"/>
      <c r="F15" s="119"/>
      <c r="G15" s="20"/>
      <c r="H15" s="23"/>
      <c r="I15" s="119"/>
      <c r="J15" s="7"/>
      <c r="K15" s="23"/>
      <c r="L15" s="118">
        <v>12000</v>
      </c>
      <c r="M15" s="179"/>
      <c r="N15" s="165" t="s">
        <v>35</v>
      </c>
      <c r="O15" s="155"/>
      <c r="P15" s="155"/>
      <c r="Q15" s="155"/>
      <c r="R15" s="165"/>
      <c r="S15" s="166"/>
      <c r="T15" s="23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2"/>
      <c r="AK15" s="11">
        <f t="shared" si="4"/>
        <v>0</v>
      </c>
      <c r="AL15" s="23"/>
      <c r="AM15" s="142"/>
    </row>
    <row r="16" spans="1:40" ht="13" x14ac:dyDescent="0.3">
      <c r="B16" s="33"/>
      <c r="C16" s="16" t="str">
        <f t="shared" si="5"/>
        <v>Complete</v>
      </c>
      <c r="D16" s="23"/>
      <c r="E16" s="18">
        <f>I16-F16</f>
        <v>0</v>
      </c>
      <c r="F16" s="63">
        <f>AK16</f>
        <v>1</v>
      </c>
      <c r="G16" s="20"/>
      <c r="H16" s="23"/>
      <c r="I16" s="19">
        <v>1</v>
      </c>
      <c r="J16" s="7"/>
      <c r="K16" s="23"/>
      <c r="L16" s="118">
        <v>12100</v>
      </c>
      <c r="M16" s="179"/>
      <c r="N16" s="154"/>
      <c r="O16" s="153" t="s">
        <v>27</v>
      </c>
      <c r="P16" s="153"/>
      <c r="Q16" s="153"/>
      <c r="R16" s="153"/>
      <c r="S16" s="166"/>
      <c r="T16" s="23"/>
      <c r="U16" s="124">
        <v>1</v>
      </c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5"/>
      <c r="AK16" s="11">
        <f t="shared" si="4"/>
        <v>1</v>
      </c>
      <c r="AL16" s="23"/>
      <c r="AM16" s="142"/>
    </row>
    <row r="17" spans="2:39" ht="13" x14ac:dyDescent="0.3">
      <c r="B17" s="33"/>
      <c r="C17" s="16" t="str">
        <f t="shared" si="5"/>
        <v>Complete</v>
      </c>
      <c r="D17" s="23"/>
      <c r="E17" s="18">
        <f>I17-F17</f>
        <v>0</v>
      </c>
      <c r="F17" s="63">
        <f>AK17</f>
        <v>1</v>
      </c>
      <c r="G17" s="20"/>
      <c r="H17" s="23"/>
      <c r="I17" s="19">
        <v>1</v>
      </c>
      <c r="J17" s="7"/>
      <c r="K17" s="23"/>
      <c r="L17" s="118">
        <v>12200</v>
      </c>
      <c r="M17" s="179"/>
      <c r="N17" s="154"/>
      <c r="O17" s="153" t="s">
        <v>30</v>
      </c>
      <c r="P17" s="153"/>
      <c r="Q17" s="153"/>
      <c r="R17" s="153"/>
      <c r="S17" s="164"/>
      <c r="T17" s="23"/>
      <c r="U17" s="124">
        <v>1</v>
      </c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K17" s="11">
        <f t="shared" si="4"/>
        <v>1</v>
      </c>
      <c r="AL17" s="23"/>
      <c r="AM17" s="142"/>
    </row>
    <row r="18" spans="2:39" ht="13" x14ac:dyDescent="0.3">
      <c r="B18" s="33"/>
      <c r="C18" s="16" t="str">
        <f t="shared" si="5"/>
        <v>Complete</v>
      </c>
      <c r="D18" s="23"/>
      <c r="E18" s="18">
        <f>I18-F18</f>
        <v>0</v>
      </c>
      <c r="F18" s="63">
        <f>AK18</f>
        <v>1</v>
      </c>
      <c r="G18" s="20"/>
      <c r="H18" s="23"/>
      <c r="I18" s="19">
        <v>1</v>
      </c>
      <c r="J18" s="7"/>
      <c r="K18" s="23"/>
      <c r="L18" s="118">
        <v>12300</v>
      </c>
      <c r="M18" s="179"/>
      <c r="N18" s="154"/>
      <c r="O18" s="153" t="s">
        <v>31</v>
      </c>
      <c r="P18" s="153"/>
      <c r="Q18" s="153"/>
      <c r="R18" s="153"/>
      <c r="S18" s="166"/>
      <c r="T18" s="23"/>
      <c r="U18" s="124">
        <v>1</v>
      </c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5"/>
      <c r="AK18" s="11">
        <f t="shared" si="4"/>
        <v>1</v>
      </c>
      <c r="AL18" s="23"/>
      <c r="AM18" s="142"/>
    </row>
    <row r="19" spans="2:39" ht="13" x14ac:dyDescent="0.3">
      <c r="B19" s="33"/>
      <c r="C19" s="16" t="str">
        <f t="shared" si="5"/>
        <v>Complete</v>
      </c>
      <c r="D19" s="23"/>
      <c r="E19" s="18">
        <v>0</v>
      </c>
      <c r="F19" s="63">
        <f t="shared" ref="F19" si="10">AK19</f>
        <v>0.3</v>
      </c>
      <c r="G19" s="20"/>
      <c r="H19" s="23"/>
      <c r="I19" s="19">
        <v>0.5</v>
      </c>
      <c r="J19" s="7"/>
      <c r="K19" s="23"/>
      <c r="L19" s="118">
        <v>12400</v>
      </c>
      <c r="M19" s="179"/>
      <c r="N19" s="154"/>
      <c r="O19" s="153" t="s">
        <v>29</v>
      </c>
      <c r="P19" s="153"/>
      <c r="Q19" s="153"/>
      <c r="R19" s="153"/>
      <c r="S19" s="166"/>
      <c r="T19" s="23"/>
      <c r="U19" s="124">
        <v>0.3</v>
      </c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5"/>
      <c r="AK19" s="11">
        <f t="shared" si="4"/>
        <v>0.3</v>
      </c>
      <c r="AL19" s="23"/>
      <c r="AM19" s="142"/>
    </row>
    <row r="20" spans="2:39" ht="13" x14ac:dyDescent="0.3">
      <c r="B20" s="33"/>
      <c r="C20" s="161"/>
      <c r="D20" s="23"/>
      <c r="E20" s="119"/>
      <c r="F20" s="119"/>
      <c r="G20" s="20"/>
      <c r="H20" s="23"/>
      <c r="I20" s="119"/>
      <c r="J20" s="7"/>
      <c r="K20" s="23"/>
      <c r="L20" s="118">
        <v>13000</v>
      </c>
      <c r="M20" s="179"/>
      <c r="N20" s="165" t="s">
        <v>36</v>
      </c>
      <c r="O20" s="155"/>
      <c r="P20" s="155"/>
      <c r="Q20" s="155"/>
      <c r="R20" s="165"/>
      <c r="S20" s="166"/>
      <c r="T20" s="23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2"/>
      <c r="AK20" s="11">
        <f t="shared" si="4"/>
        <v>0</v>
      </c>
      <c r="AL20" s="23"/>
      <c r="AM20" s="142"/>
    </row>
    <row r="21" spans="2:39" ht="13" x14ac:dyDescent="0.3">
      <c r="B21" s="33"/>
      <c r="C21" s="16" t="str">
        <f t="shared" si="5"/>
        <v>Complete</v>
      </c>
      <c r="D21" s="23"/>
      <c r="E21" s="18">
        <f>I21-F21</f>
        <v>0</v>
      </c>
      <c r="F21" s="63">
        <f>AK21</f>
        <v>0.5</v>
      </c>
      <c r="G21" s="20"/>
      <c r="H21" s="23"/>
      <c r="I21" s="19">
        <v>0.5</v>
      </c>
      <c r="J21" s="7"/>
      <c r="K21" s="23"/>
      <c r="L21" s="118">
        <v>13100</v>
      </c>
      <c r="M21" s="179"/>
      <c r="N21" s="154"/>
      <c r="O21" s="153" t="s">
        <v>27</v>
      </c>
      <c r="P21" s="153"/>
      <c r="Q21" s="153"/>
      <c r="R21" s="153"/>
      <c r="S21" s="166"/>
      <c r="T21" s="23"/>
      <c r="U21" s="124">
        <v>0.5</v>
      </c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5"/>
      <c r="AK21" s="11">
        <f t="shared" si="4"/>
        <v>0.5</v>
      </c>
      <c r="AL21" s="23"/>
      <c r="AM21" s="142"/>
    </row>
    <row r="22" spans="2:39" ht="13" x14ac:dyDescent="0.3">
      <c r="B22" s="33"/>
      <c r="C22" s="16" t="str">
        <f t="shared" si="5"/>
        <v>Complete</v>
      </c>
      <c r="D22" s="23"/>
      <c r="E22" s="18">
        <v>0</v>
      </c>
      <c r="F22" s="63">
        <f>AK22</f>
        <v>0.6</v>
      </c>
      <c r="G22" s="20"/>
      <c r="H22" s="23"/>
      <c r="I22" s="19">
        <v>1</v>
      </c>
      <c r="J22" s="7"/>
      <c r="K22" s="23"/>
      <c r="L22" s="118">
        <v>13200</v>
      </c>
      <c r="M22" s="179"/>
      <c r="N22" s="154"/>
      <c r="O22" s="153" t="s">
        <v>30</v>
      </c>
      <c r="P22" s="153"/>
      <c r="Q22" s="153"/>
      <c r="R22" s="153"/>
      <c r="S22" s="164"/>
      <c r="T22" s="23"/>
      <c r="U22" s="124">
        <v>0.6</v>
      </c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5"/>
      <c r="AK22" s="11">
        <f t="shared" si="4"/>
        <v>0.6</v>
      </c>
      <c r="AL22" s="23"/>
      <c r="AM22" s="142"/>
    </row>
    <row r="23" spans="2:39" ht="13" x14ac:dyDescent="0.3">
      <c r="B23" s="33"/>
      <c r="C23" s="16" t="str">
        <f t="shared" si="5"/>
        <v>Complete</v>
      </c>
      <c r="D23" s="23"/>
      <c r="E23" s="18">
        <v>0</v>
      </c>
      <c r="F23" s="63">
        <f t="shared" ref="F23" si="11">AK23</f>
        <v>0.6</v>
      </c>
      <c r="G23" s="20"/>
      <c r="H23" s="23"/>
      <c r="I23" s="19">
        <v>1</v>
      </c>
      <c r="J23" s="7"/>
      <c r="K23" s="23"/>
      <c r="L23" s="118">
        <v>13300</v>
      </c>
      <c r="M23" s="179"/>
      <c r="N23" s="154"/>
      <c r="O23" s="153" t="s">
        <v>31</v>
      </c>
      <c r="P23" s="153"/>
      <c r="Q23" s="153"/>
      <c r="R23" s="153"/>
      <c r="S23" s="166"/>
      <c r="T23" s="23"/>
      <c r="U23" s="124">
        <v>0.6</v>
      </c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5"/>
      <c r="AK23" s="11">
        <f t="shared" si="4"/>
        <v>0.6</v>
      </c>
      <c r="AL23" s="23"/>
      <c r="AM23" s="142"/>
    </row>
    <row r="24" spans="2:39" ht="13" x14ac:dyDescent="0.3">
      <c r="B24" s="33"/>
      <c r="C24" s="16" t="str">
        <f t="shared" si="5"/>
        <v>Complete</v>
      </c>
      <c r="D24" s="23"/>
      <c r="E24" s="18">
        <v>0</v>
      </c>
      <c r="F24" s="63">
        <f>AK24</f>
        <v>0.3</v>
      </c>
      <c r="G24" s="20"/>
      <c r="H24" s="23"/>
      <c r="I24" s="19">
        <v>0.5</v>
      </c>
      <c r="J24" s="7"/>
      <c r="K24" s="23"/>
      <c r="L24" s="118">
        <v>13400</v>
      </c>
      <c r="M24" s="179"/>
      <c r="N24" s="154"/>
      <c r="O24" s="153" t="s">
        <v>29</v>
      </c>
      <c r="P24" s="153"/>
      <c r="Q24" s="153"/>
      <c r="R24" s="153"/>
      <c r="S24" s="166"/>
      <c r="T24" s="23"/>
      <c r="U24" s="124">
        <v>0.3</v>
      </c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5"/>
      <c r="AK24" s="11">
        <f t="shared" si="4"/>
        <v>0.3</v>
      </c>
      <c r="AL24" s="23"/>
      <c r="AM24" s="142"/>
    </row>
    <row r="25" spans="2:39" ht="13" x14ac:dyDescent="0.3">
      <c r="B25" s="33"/>
      <c r="C25" s="161"/>
      <c r="D25" s="23"/>
      <c r="E25" s="119"/>
      <c r="F25" s="119"/>
      <c r="G25" s="20"/>
      <c r="H25" s="23"/>
      <c r="I25" s="119"/>
      <c r="J25" s="7"/>
      <c r="K25" s="23"/>
      <c r="L25" s="118">
        <v>14000</v>
      </c>
      <c r="M25" s="179"/>
      <c r="N25" s="165" t="s">
        <v>37</v>
      </c>
      <c r="O25" s="155"/>
      <c r="P25" s="155"/>
      <c r="Q25" s="155"/>
      <c r="R25" s="165"/>
      <c r="S25" s="166"/>
      <c r="T25" s="23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2"/>
      <c r="AK25" s="11">
        <f t="shared" si="4"/>
        <v>0</v>
      </c>
      <c r="AL25" s="23"/>
      <c r="AM25" s="142"/>
    </row>
    <row r="26" spans="2:39" ht="13" x14ac:dyDescent="0.3">
      <c r="B26" s="33"/>
      <c r="C26" s="16" t="str">
        <f t="shared" si="5"/>
        <v>Complete</v>
      </c>
      <c r="D26" s="23"/>
      <c r="E26" s="18">
        <v>0</v>
      </c>
      <c r="F26" s="63">
        <f>AK26</f>
        <v>0.4</v>
      </c>
      <c r="G26" s="20"/>
      <c r="H26" s="23"/>
      <c r="I26" s="19">
        <v>0.5</v>
      </c>
      <c r="J26" s="7"/>
      <c r="K26" s="23"/>
      <c r="L26" s="118">
        <v>14100</v>
      </c>
      <c r="M26" s="179"/>
      <c r="N26" s="154"/>
      <c r="O26" s="153" t="s">
        <v>27</v>
      </c>
      <c r="P26" s="153"/>
      <c r="Q26" s="153"/>
      <c r="R26" s="153"/>
      <c r="S26" s="166"/>
      <c r="T26" s="23"/>
      <c r="U26" s="124">
        <v>0.4</v>
      </c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5"/>
      <c r="AK26" s="11">
        <f t="shared" si="4"/>
        <v>0.4</v>
      </c>
      <c r="AL26" s="23"/>
      <c r="AM26" s="142"/>
    </row>
    <row r="27" spans="2:39" ht="13" x14ac:dyDescent="0.3">
      <c r="B27" s="33"/>
      <c r="C27" s="16" t="str">
        <f t="shared" si="5"/>
        <v>Complete</v>
      </c>
      <c r="D27" s="23"/>
      <c r="E27" s="18">
        <f>I27-F27</f>
        <v>0</v>
      </c>
      <c r="F27" s="63">
        <f>AK27</f>
        <v>0.3</v>
      </c>
      <c r="G27" s="20"/>
      <c r="H27" s="23"/>
      <c r="I27" s="19">
        <v>0.3</v>
      </c>
      <c r="J27" s="7"/>
      <c r="K27" s="23"/>
      <c r="L27" s="118">
        <v>14200</v>
      </c>
      <c r="M27" s="179"/>
      <c r="N27" s="154"/>
      <c r="O27" s="153" t="s">
        <v>30</v>
      </c>
      <c r="P27" s="153"/>
      <c r="Q27" s="153"/>
      <c r="R27" s="153"/>
      <c r="S27" s="164"/>
      <c r="T27" s="23"/>
      <c r="U27" s="124">
        <v>0.3</v>
      </c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5"/>
      <c r="AK27" s="11">
        <f t="shared" si="4"/>
        <v>0.3</v>
      </c>
      <c r="AL27" s="23"/>
      <c r="AM27" s="142"/>
    </row>
    <row r="28" spans="2:39" ht="13" x14ac:dyDescent="0.3">
      <c r="B28" s="33"/>
      <c r="C28" s="16" t="str">
        <f t="shared" si="5"/>
        <v>Complete</v>
      </c>
      <c r="D28" s="23"/>
      <c r="E28" s="18">
        <f t="shared" ref="E28" si="12">I28-F28</f>
        <v>0</v>
      </c>
      <c r="F28" s="63">
        <f t="shared" ref="F28" si="13">AK28</f>
        <v>0.5</v>
      </c>
      <c r="G28" s="20"/>
      <c r="H28" s="23"/>
      <c r="I28" s="19">
        <v>0.5</v>
      </c>
      <c r="J28" s="7"/>
      <c r="K28" s="23"/>
      <c r="L28" s="118">
        <v>14300</v>
      </c>
      <c r="M28" s="179"/>
      <c r="N28" s="154"/>
      <c r="O28" s="153" t="s">
        <v>31</v>
      </c>
      <c r="P28" s="153"/>
      <c r="Q28" s="153"/>
      <c r="R28" s="153"/>
      <c r="S28" s="166"/>
      <c r="T28" s="23"/>
      <c r="U28" s="124">
        <v>0.5</v>
      </c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5"/>
      <c r="AK28" s="11">
        <f t="shared" si="4"/>
        <v>0.5</v>
      </c>
      <c r="AL28" s="23"/>
      <c r="AM28" s="142"/>
    </row>
    <row r="29" spans="2:39" ht="13" x14ac:dyDescent="0.3">
      <c r="B29" s="33"/>
      <c r="C29" s="16" t="str">
        <f t="shared" si="5"/>
        <v>Complete</v>
      </c>
      <c r="D29" s="23"/>
      <c r="E29" s="18">
        <f t="shared" ref="E29:E30" si="14">I29-F29</f>
        <v>0</v>
      </c>
      <c r="F29" s="63">
        <f>AK29</f>
        <v>0.3</v>
      </c>
      <c r="G29" s="20"/>
      <c r="H29" s="23"/>
      <c r="I29" s="19">
        <v>0.3</v>
      </c>
      <c r="J29" s="7"/>
      <c r="K29" s="23"/>
      <c r="L29" s="118">
        <v>14400</v>
      </c>
      <c r="M29" s="179"/>
      <c r="N29" s="154"/>
      <c r="O29" s="153" t="s">
        <v>29</v>
      </c>
      <c r="P29" s="153"/>
      <c r="Q29" s="153"/>
      <c r="R29" s="153"/>
      <c r="S29" s="166"/>
      <c r="T29" s="23"/>
      <c r="U29" s="124">
        <v>0.3</v>
      </c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5"/>
      <c r="AK29" s="11">
        <f t="shared" si="4"/>
        <v>0.3</v>
      </c>
      <c r="AL29" s="23"/>
      <c r="AM29" s="142"/>
    </row>
    <row r="30" spans="2:39" ht="13" x14ac:dyDescent="0.3">
      <c r="B30" s="33"/>
      <c r="C30" s="16" t="str">
        <f t="shared" si="5"/>
        <v>Complete</v>
      </c>
      <c r="D30" s="23"/>
      <c r="E30" s="18">
        <f t="shared" si="14"/>
        <v>0</v>
      </c>
      <c r="F30" s="63">
        <f t="shared" ref="F30" si="15">AK30</f>
        <v>0.1</v>
      </c>
      <c r="G30" s="20"/>
      <c r="H30" s="23"/>
      <c r="I30" s="19">
        <v>0.1</v>
      </c>
      <c r="J30" s="7"/>
      <c r="K30" s="23"/>
      <c r="L30" s="118">
        <v>15000</v>
      </c>
      <c r="M30" s="179"/>
      <c r="N30" s="165" t="s">
        <v>183</v>
      </c>
      <c r="O30" s="153"/>
      <c r="P30" s="153"/>
      <c r="Q30" s="153"/>
      <c r="R30" s="153"/>
      <c r="S30" s="166"/>
      <c r="T30" s="23"/>
      <c r="U30" s="124">
        <v>0.1</v>
      </c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5"/>
      <c r="AK30" s="11">
        <f t="shared" si="4"/>
        <v>0.1</v>
      </c>
      <c r="AL30" s="23"/>
      <c r="AM30" s="142"/>
    </row>
    <row r="31" spans="2:39" ht="13" x14ac:dyDescent="0.3">
      <c r="B31" s="33"/>
      <c r="C31" s="16" t="str">
        <f t="shared" ref="C31" si="16">IF(F31=0,"Open",IF(E31=0,"Complete", "In Progress"))</f>
        <v>Complete</v>
      </c>
      <c r="D31" s="23"/>
      <c r="E31" s="18">
        <f t="shared" ref="E31" si="17">I31-F31</f>
        <v>0</v>
      </c>
      <c r="F31" s="63">
        <f t="shared" ref="F31" si="18">AK31</f>
        <v>1</v>
      </c>
      <c r="G31" s="20"/>
      <c r="H31" s="23"/>
      <c r="I31" s="19">
        <v>1</v>
      </c>
      <c r="J31" s="7"/>
      <c r="K31" s="23"/>
      <c r="L31" s="118">
        <v>16000</v>
      </c>
      <c r="M31" s="179"/>
      <c r="N31" s="165" t="s">
        <v>39</v>
      </c>
      <c r="O31" s="153"/>
      <c r="P31" s="153"/>
      <c r="Q31" s="153"/>
      <c r="R31" s="153"/>
      <c r="S31" s="166"/>
      <c r="T31" s="23"/>
      <c r="U31" s="124"/>
      <c r="V31" s="124">
        <v>1</v>
      </c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5"/>
      <c r="AK31" s="11">
        <f t="shared" ref="AK31:AK45" si="19">SUM(T31:AJ31)</f>
        <v>1</v>
      </c>
      <c r="AL31" s="23"/>
      <c r="AM31" s="142"/>
    </row>
    <row r="32" spans="2:39" ht="13" x14ac:dyDescent="0.3">
      <c r="B32" s="33"/>
      <c r="C32" s="161"/>
      <c r="D32" s="23"/>
      <c r="E32" s="119"/>
      <c r="F32" s="119"/>
      <c r="G32" s="20"/>
      <c r="H32" s="23"/>
      <c r="I32" s="119"/>
      <c r="J32" s="7"/>
      <c r="K32" s="23"/>
      <c r="L32" s="118">
        <v>17000</v>
      </c>
      <c r="M32" s="154"/>
      <c r="N32" s="153" t="s">
        <v>40</v>
      </c>
      <c r="P32" s="153"/>
      <c r="Q32" s="153"/>
      <c r="R32" s="153"/>
      <c r="S32" s="166"/>
      <c r="T32" s="23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2"/>
      <c r="AK32" s="11">
        <f t="shared" si="19"/>
        <v>0</v>
      </c>
      <c r="AL32" s="23"/>
      <c r="AM32" s="142"/>
    </row>
    <row r="33" spans="2:39" ht="13" x14ac:dyDescent="0.3">
      <c r="B33" s="33"/>
      <c r="C33" s="16" t="str">
        <f t="shared" ref="C33:C45" si="20">IF(F33=0,"Open",IF(E33=0,"Complete", "In Progress"))</f>
        <v>Complete</v>
      </c>
      <c r="D33" s="23"/>
      <c r="E33" s="18">
        <f t="shared" ref="E33:E45" si="21">I33-F33</f>
        <v>0</v>
      </c>
      <c r="F33" s="63">
        <f t="shared" ref="F33:F45" si="22">AK33</f>
        <v>1</v>
      </c>
      <c r="G33" s="20"/>
      <c r="H33" s="23"/>
      <c r="I33" s="19">
        <v>1</v>
      </c>
      <c r="J33" s="7"/>
      <c r="K33" s="23"/>
      <c r="L33" s="118">
        <v>17100</v>
      </c>
      <c r="M33" s="154"/>
      <c r="N33" s="154"/>
      <c r="O33" s="153" t="s">
        <v>165</v>
      </c>
      <c r="P33" s="153"/>
      <c r="Q33" s="153"/>
      <c r="R33" s="153"/>
      <c r="S33" s="166"/>
      <c r="T33" s="23"/>
      <c r="U33" s="124"/>
      <c r="V33" s="124">
        <v>1</v>
      </c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5"/>
      <c r="AK33" s="11">
        <f t="shared" si="19"/>
        <v>1</v>
      </c>
      <c r="AL33" s="23"/>
      <c r="AM33" s="142"/>
    </row>
    <row r="34" spans="2:39" ht="13" x14ac:dyDescent="0.3">
      <c r="B34" s="33"/>
      <c r="C34" s="16" t="str">
        <f t="shared" si="20"/>
        <v>Complete</v>
      </c>
      <c r="D34" s="23"/>
      <c r="E34" s="18">
        <f t="shared" si="21"/>
        <v>0</v>
      </c>
      <c r="F34" s="63">
        <f t="shared" si="22"/>
        <v>1</v>
      </c>
      <c r="G34" s="20"/>
      <c r="H34" s="23"/>
      <c r="I34" s="19">
        <v>1</v>
      </c>
      <c r="J34" s="7"/>
      <c r="K34" s="23"/>
      <c r="L34" s="118">
        <v>17200</v>
      </c>
      <c r="M34" s="154"/>
      <c r="N34" s="154"/>
      <c r="O34" s="153" t="s">
        <v>166</v>
      </c>
      <c r="P34" s="153"/>
      <c r="Q34" s="153"/>
      <c r="R34" s="153"/>
      <c r="S34" s="166"/>
      <c r="T34" s="23"/>
      <c r="U34" s="124"/>
      <c r="V34" s="124"/>
      <c r="W34" s="124">
        <v>1</v>
      </c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  <c r="AK34" s="11">
        <f t="shared" si="19"/>
        <v>1</v>
      </c>
      <c r="AL34" s="23"/>
      <c r="AM34" s="142"/>
    </row>
    <row r="35" spans="2:39" ht="13" x14ac:dyDescent="0.3">
      <c r="B35" s="33"/>
      <c r="C35" s="16" t="str">
        <f t="shared" si="20"/>
        <v>Complete</v>
      </c>
      <c r="D35" s="23"/>
      <c r="E35" s="18">
        <f t="shared" si="21"/>
        <v>0</v>
      </c>
      <c r="F35" s="63">
        <f t="shared" si="22"/>
        <v>1</v>
      </c>
      <c r="G35" s="20"/>
      <c r="H35" s="23"/>
      <c r="I35" s="19">
        <v>1</v>
      </c>
      <c r="J35" s="7"/>
      <c r="K35" s="23"/>
      <c r="L35" s="118">
        <v>17300</v>
      </c>
      <c r="M35" s="154"/>
      <c r="N35" s="154"/>
      <c r="O35" s="153" t="s">
        <v>167</v>
      </c>
      <c r="P35" s="153"/>
      <c r="Q35" s="153"/>
      <c r="R35" s="153"/>
      <c r="S35" s="166"/>
      <c r="T35" s="23"/>
      <c r="U35" s="124"/>
      <c r="V35" s="124"/>
      <c r="W35" s="124"/>
      <c r="X35" s="124">
        <v>1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  <c r="AK35" s="11">
        <f t="shared" si="19"/>
        <v>1</v>
      </c>
      <c r="AL35" s="23"/>
      <c r="AM35" s="142"/>
    </row>
    <row r="36" spans="2:39" ht="13" x14ac:dyDescent="0.3">
      <c r="B36" s="33"/>
      <c r="C36" s="16" t="str">
        <f t="shared" si="20"/>
        <v>Complete</v>
      </c>
      <c r="D36" s="23"/>
      <c r="E36" s="18">
        <v>0</v>
      </c>
      <c r="F36" s="63">
        <f t="shared" si="22"/>
        <v>0.5</v>
      </c>
      <c r="G36" s="20"/>
      <c r="H36" s="23"/>
      <c r="I36" s="19">
        <v>1</v>
      </c>
      <c r="J36" s="7"/>
      <c r="K36" s="23"/>
      <c r="L36" s="118">
        <v>17400</v>
      </c>
      <c r="M36" s="154"/>
      <c r="N36" s="154"/>
      <c r="O36" s="153" t="s">
        <v>168</v>
      </c>
      <c r="P36" s="153"/>
      <c r="Q36" s="153"/>
      <c r="R36" s="153"/>
      <c r="S36" s="166"/>
      <c r="T36" s="23"/>
      <c r="U36" s="124"/>
      <c r="V36" s="124"/>
      <c r="W36" s="124"/>
      <c r="X36" s="124"/>
      <c r="Y36" s="124">
        <v>0.5</v>
      </c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11">
        <f t="shared" si="19"/>
        <v>0.5</v>
      </c>
      <c r="AL36" s="23"/>
      <c r="AM36" s="142"/>
    </row>
    <row r="37" spans="2:39" ht="13" x14ac:dyDescent="0.3">
      <c r="B37" s="33"/>
      <c r="C37" s="16" t="str">
        <f t="shared" si="20"/>
        <v>Complete</v>
      </c>
      <c r="D37" s="23"/>
      <c r="E37" s="18">
        <v>0</v>
      </c>
      <c r="F37" s="63">
        <f t="shared" si="22"/>
        <v>0.6</v>
      </c>
      <c r="G37" s="20"/>
      <c r="H37" s="23"/>
      <c r="I37" s="19">
        <v>1</v>
      </c>
      <c r="J37" s="7"/>
      <c r="K37" s="23"/>
      <c r="L37" s="118">
        <v>17500</v>
      </c>
      <c r="M37" s="154"/>
      <c r="N37" s="154"/>
      <c r="O37" s="153" t="s">
        <v>169</v>
      </c>
      <c r="P37" s="153"/>
      <c r="Q37" s="153"/>
      <c r="R37" s="153"/>
      <c r="S37" s="166"/>
      <c r="T37" s="23"/>
      <c r="U37" s="124"/>
      <c r="V37" s="124"/>
      <c r="W37" s="124"/>
      <c r="X37" s="124"/>
      <c r="Y37" s="124"/>
      <c r="Z37" s="124">
        <v>0.6</v>
      </c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  <c r="AK37" s="11">
        <f t="shared" si="19"/>
        <v>0.6</v>
      </c>
      <c r="AL37" s="23"/>
      <c r="AM37" s="142"/>
    </row>
    <row r="38" spans="2:39" ht="13" x14ac:dyDescent="0.3">
      <c r="B38" s="33"/>
      <c r="C38" s="16" t="str">
        <f t="shared" si="20"/>
        <v>Complete</v>
      </c>
      <c r="D38" s="23"/>
      <c r="E38" s="18">
        <v>0</v>
      </c>
      <c r="F38" s="63">
        <f t="shared" si="22"/>
        <v>0.2</v>
      </c>
      <c r="G38" s="20"/>
      <c r="H38" s="23"/>
      <c r="I38" s="19">
        <v>1</v>
      </c>
      <c r="J38" s="7"/>
      <c r="K38" s="23"/>
      <c r="L38" s="118">
        <v>17600</v>
      </c>
      <c r="M38" s="154"/>
      <c r="N38" s="154"/>
      <c r="O38" s="153" t="s">
        <v>170</v>
      </c>
      <c r="P38" s="153"/>
      <c r="Q38" s="153"/>
      <c r="R38" s="153"/>
      <c r="S38" s="166"/>
      <c r="T38" s="23"/>
      <c r="U38" s="124"/>
      <c r="V38" s="124"/>
      <c r="W38" s="124"/>
      <c r="X38" s="124"/>
      <c r="Y38" s="124"/>
      <c r="Z38" s="124"/>
      <c r="AA38" s="124">
        <v>0.2</v>
      </c>
      <c r="AB38" s="124"/>
      <c r="AC38" s="124"/>
      <c r="AD38" s="124"/>
      <c r="AE38" s="124"/>
      <c r="AF38" s="124"/>
      <c r="AG38" s="124"/>
      <c r="AH38" s="124"/>
      <c r="AI38" s="124"/>
      <c r="AJ38" s="125"/>
      <c r="AK38" s="11">
        <f t="shared" si="19"/>
        <v>0.2</v>
      </c>
      <c r="AL38" s="23"/>
      <c r="AM38" s="142"/>
    </row>
    <row r="39" spans="2:39" ht="13" x14ac:dyDescent="0.3">
      <c r="B39" s="33"/>
      <c r="C39" s="16" t="str">
        <f t="shared" si="20"/>
        <v>Complete</v>
      </c>
      <c r="D39" s="23"/>
      <c r="E39" s="18">
        <v>0</v>
      </c>
      <c r="F39" s="63">
        <f t="shared" si="22"/>
        <v>0.5</v>
      </c>
      <c r="G39" s="20"/>
      <c r="H39" s="23"/>
      <c r="I39" s="19">
        <v>1</v>
      </c>
      <c r="J39" s="7"/>
      <c r="K39" s="23"/>
      <c r="L39" s="118">
        <v>17700</v>
      </c>
      <c r="M39" s="154"/>
      <c r="N39" s="154"/>
      <c r="O39" s="153" t="s">
        <v>171</v>
      </c>
      <c r="P39" s="153"/>
      <c r="Q39" s="153"/>
      <c r="R39" s="153"/>
      <c r="S39" s="166"/>
      <c r="T39" s="23"/>
      <c r="U39" s="124"/>
      <c r="V39" s="124"/>
      <c r="W39" s="124"/>
      <c r="X39" s="124"/>
      <c r="Y39" s="124"/>
      <c r="Z39" s="124"/>
      <c r="AA39" s="124"/>
      <c r="AB39" s="124">
        <v>0.5</v>
      </c>
      <c r="AC39" s="124"/>
      <c r="AD39" s="124"/>
      <c r="AE39" s="124"/>
      <c r="AF39" s="124"/>
      <c r="AG39" s="124"/>
      <c r="AH39" s="124"/>
      <c r="AI39" s="124"/>
      <c r="AJ39" s="125"/>
      <c r="AK39" s="11">
        <f t="shared" si="19"/>
        <v>0.5</v>
      </c>
      <c r="AL39" s="23"/>
      <c r="AM39" s="142"/>
    </row>
    <row r="40" spans="2:39" ht="13" x14ac:dyDescent="0.3">
      <c r="B40" s="33"/>
      <c r="C40" s="16" t="str">
        <f t="shared" si="20"/>
        <v>Complete</v>
      </c>
      <c r="D40" s="23"/>
      <c r="E40" s="18">
        <v>0</v>
      </c>
      <c r="F40" s="63">
        <f t="shared" si="22"/>
        <v>0.4</v>
      </c>
      <c r="G40" s="20"/>
      <c r="H40" s="23"/>
      <c r="I40" s="19">
        <v>1</v>
      </c>
      <c r="J40" s="7"/>
      <c r="K40" s="23"/>
      <c r="L40" s="118">
        <v>17800</v>
      </c>
      <c r="M40" s="154"/>
      <c r="N40" s="154"/>
      <c r="O40" s="153" t="s">
        <v>173</v>
      </c>
      <c r="P40" s="153"/>
      <c r="Q40" s="153"/>
      <c r="R40" s="153"/>
      <c r="S40" s="166"/>
      <c r="T40" s="23"/>
      <c r="U40" s="124"/>
      <c r="V40" s="124"/>
      <c r="W40" s="124"/>
      <c r="X40" s="124"/>
      <c r="Y40" s="124"/>
      <c r="Z40" s="124"/>
      <c r="AA40" s="124"/>
      <c r="AB40" s="124"/>
      <c r="AC40" s="124">
        <v>0.4</v>
      </c>
      <c r="AD40" s="124"/>
      <c r="AE40" s="124"/>
      <c r="AF40" s="124"/>
      <c r="AG40" s="124"/>
      <c r="AH40" s="124"/>
      <c r="AI40" s="124"/>
      <c r="AJ40" s="125"/>
      <c r="AK40" s="11">
        <f t="shared" si="19"/>
        <v>0.4</v>
      </c>
      <c r="AL40" s="23"/>
      <c r="AM40" s="142"/>
    </row>
    <row r="41" spans="2:39" ht="13" x14ac:dyDescent="0.3">
      <c r="B41" s="33"/>
      <c r="C41" s="16" t="str">
        <f t="shared" si="20"/>
        <v>Complete</v>
      </c>
      <c r="D41" s="23"/>
      <c r="E41" s="18">
        <v>0</v>
      </c>
      <c r="F41" s="63">
        <f t="shared" si="22"/>
        <v>0.5</v>
      </c>
      <c r="G41" s="20"/>
      <c r="H41" s="23"/>
      <c r="I41" s="19">
        <v>1</v>
      </c>
      <c r="J41" s="7"/>
      <c r="K41" s="23"/>
      <c r="L41" s="118">
        <v>17900</v>
      </c>
      <c r="M41" s="154"/>
      <c r="N41" s="154"/>
      <c r="O41" s="153" t="s">
        <v>174</v>
      </c>
      <c r="P41" s="153"/>
      <c r="Q41" s="153"/>
      <c r="R41" s="153"/>
      <c r="S41" s="166"/>
      <c r="T41" s="23"/>
      <c r="U41" s="124"/>
      <c r="V41" s="124"/>
      <c r="W41" s="124"/>
      <c r="X41" s="124"/>
      <c r="Y41" s="124"/>
      <c r="Z41" s="124"/>
      <c r="AA41" s="124"/>
      <c r="AB41" s="124"/>
      <c r="AC41" s="124"/>
      <c r="AD41" s="124">
        <v>0.5</v>
      </c>
      <c r="AE41" s="124"/>
      <c r="AF41" s="124"/>
      <c r="AG41" s="124"/>
      <c r="AH41" s="124"/>
      <c r="AI41" s="124"/>
      <c r="AJ41" s="125"/>
      <c r="AK41" s="11">
        <f t="shared" si="19"/>
        <v>0.5</v>
      </c>
      <c r="AL41" s="23"/>
      <c r="AM41" s="142"/>
    </row>
    <row r="42" spans="2:39" ht="13" x14ac:dyDescent="0.3">
      <c r="B42" s="33"/>
      <c r="C42" s="16" t="str">
        <f t="shared" si="20"/>
        <v>Complete</v>
      </c>
      <c r="D42" s="23"/>
      <c r="E42" s="18">
        <f t="shared" si="21"/>
        <v>0</v>
      </c>
      <c r="F42" s="63">
        <f t="shared" si="22"/>
        <v>1</v>
      </c>
      <c r="G42" s="20"/>
      <c r="H42" s="23"/>
      <c r="I42" s="19">
        <v>1</v>
      </c>
      <c r="J42" s="7"/>
      <c r="K42" s="23"/>
      <c r="L42" s="118">
        <v>17910</v>
      </c>
      <c r="M42" s="154"/>
      <c r="N42" s="154"/>
      <c r="O42" s="153" t="s">
        <v>175</v>
      </c>
      <c r="P42" s="153"/>
      <c r="Q42" s="153"/>
      <c r="R42" s="153"/>
      <c r="S42" s="166"/>
      <c r="T42" s="23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>
        <v>1</v>
      </c>
      <c r="AF42" s="124"/>
      <c r="AG42" s="124"/>
      <c r="AH42" s="124"/>
      <c r="AI42" s="124"/>
      <c r="AJ42" s="125"/>
      <c r="AK42" s="11">
        <f t="shared" si="19"/>
        <v>1</v>
      </c>
      <c r="AL42" s="23"/>
      <c r="AM42" s="142"/>
    </row>
    <row r="43" spans="2:39" ht="13" x14ac:dyDescent="0.3">
      <c r="B43" s="33"/>
      <c r="C43" s="16" t="str">
        <f t="shared" si="20"/>
        <v>Complete</v>
      </c>
      <c r="D43" s="23"/>
      <c r="E43" s="18">
        <v>0</v>
      </c>
      <c r="F43" s="63">
        <f t="shared" si="22"/>
        <v>0.8</v>
      </c>
      <c r="G43" s="20"/>
      <c r="H43" s="23"/>
      <c r="I43" s="19">
        <v>1</v>
      </c>
      <c r="J43" s="7"/>
      <c r="K43" s="23"/>
      <c r="L43" s="118">
        <v>17920</v>
      </c>
      <c r="M43" s="154"/>
      <c r="N43" s="154"/>
      <c r="O43" s="153" t="s">
        <v>172</v>
      </c>
      <c r="P43" s="153"/>
      <c r="Q43" s="153"/>
      <c r="R43" s="153"/>
      <c r="S43" s="166"/>
      <c r="T43" s="23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>
        <v>0.8</v>
      </c>
      <c r="AG43" s="124"/>
      <c r="AH43" s="124"/>
      <c r="AI43" s="124"/>
      <c r="AJ43" s="125"/>
      <c r="AK43" s="11">
        <f t="shared" si="19"/>
        <v>0.8</v>
      </c>
      <c r="AL43" s="23"/>
      <c r="AM43" s="142"/>
    </row>
    <row r="44" spans="2:39" ht="13" x14ac:dyDescent="0.3">
      <c r="B44" s="33"/>
      <c r="C44" s="16" t="str">
        <f t="shared" si="20"/>
        <v>Complete</v>
      </c>
      <c r="D44" s="23"/>
      <c r="E44" s="18">
        <f t="shared" si="21"/>
        <v>0</v>
      </c>
      <c r="F44" s="63">
        <f t="shared" si="22"/>
        <v>1</v>
      </c>
      <c r="G44" s="20"/>
      <c r="H44" s="23"/>
      <c r="I44" s="19">
        <v>1</v>
      </c>
      <c r="J44" s="7"/>
      <c r="K44" s="23"/>
      <c r="L44" s="118">
        <v>17930</v>
      </c>
      <c r="M44" s="154"/>
      <c r="N44" s="154"/>
      <c r="O44" s="153" t="s">
        <v>176</v>
      </c>
      <c r="P44" s="153"/>
      <c r="Q44" s="153"/>
      <c r="R44" s="153"/>
      <c r="S44" s="166"/>
      <c r="T44" s="23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>
        <v>1</v>
      </c>
      <c r="AH44" s="124"/>
      <c r="AI44" s="124"/>
      <c r="AJ44" s="125"/>
      <c r="AK44" s="11">
        <f t="shared" si="19"/>
        <v>1</v>
      </c>
      <c r="AL44" s="23"/>
      <c r="AM44" s="142"/>
    </row>
    <row r="45" spans="2:39" ht="13" x14ac:dyDescent="0.3">
      <c r="B45" s="33"/>
      <c r="C45" s="16" t="str">
        <f t="shared" si="20"/>
        <v>Complete</v>
      </c>
      <c r="D45" s="23"/>
      <c r="E45" s="18">
        <v>0</v>
      </c>
      <c r="F45" s="63">
        <f t="shared" si="22"/>
        <v>0.5</v>
      </c>
      <c r="G45" s="20"/>
      <c r="H45" s="23"/>
      <c r="I45" s="19">
        <v>1</v>
      </c>
      <c r="J45" s="7"/>
      <c r="K45" s="23"/>
      <c r="L45" s="118">
        <v>17940</v>
      </c>
      <c r="M45" s="154"/>
      <c r="N45" s="154"/>
      <c r="O45" s="153" t="s">
        <v>177</v>
      </c>
      <c r="P45" s="153"/>
      <c r="Q45" s="153"/>
      <c r="R45" s="153"/>
      <c r="S45" s="166"/>
      <c r="T45" s="23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>
        <v>0.5</v>
      </c>
      <c r="AI45" s="124"/>
      <c r="AJ45" s="125"/>
      <c r="AK45" s="11">
        <f t="shared" si="19"/>
        <v>0.5</v>
      </c>
      <c r="AL45" s="23"/>
      <c r="AM45" s="142"/>
    </row>
    <row r="46" spans="2:39" ht="13" x14ac:dyDescent="0.3">
      <c r="B46" s="33"/>
      <c r="C46" s="16" t="str">
        <f t="shared" ref="C46:C47" si="23">IF(F46=0,"Open",IF(E46=0,"Complete", "In Progress"))</f>
        <v>Complete</v>
      </c>
      <c r="D46" s="23"/>
      <c r="E46" s="18">
        <v>0</v>
      </c>
      <c r="F46" s="63">
        <f t="shared" ref="F46:F47" si="24">AK46</f>
        <v>0.4</v>
      </c>
      <c r="G46" s="20"/>
      <c r="H46" s="23"/>
      <c r="I46" s="19">
        <v>1</v>
      </c>
      <c r="J46" s="7"/>
      <c r="K46" s="23"/>
      <c r="L46" s="118">
        <v>17940</v>
      </c>
      <c r="M46" s="154"/>
      <c r="N46" s="154"/>
      <c r="O46" s="153" t="s">
        <v>182</v>
      </c>
      <c r="P46" s="153"/>
      <c r="Q46" s="153"/>
      <c r="R46" s="153"/>
      <c r="S46" s="166"/>
      <c r="T46" s="23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>
        <v>0.4</v>
      </c>
      <c r="AJ46" s="125"/>
      <c r="AK46" s="11">
        <f t="shared" ref="AK46:AK47" si="25">SUM(T46:AJ46)</f>
        <v>0.4</v>
      </c>
      <c r="AL46" s="23"/>
      <c r="AM46" s="142"/>
    </row>
    <row r="47" spans="2:39" ht="13" x14ac:dyDescent="0.3">
      <c r="B47" s="33"/>
      <c r="C47" s="16" t="str">
        <f t="shared" si="23"/>
        <v>Complete</v>
      </c>
      <c r="D47" s="23"/>
      <c r="E47" s="18">
        <v>0</v>
      </c>
      <c r="F47" s="63">
        <f t="shared" si="24"/>
        <v>0.1</v>
      </c>
      <c r="G47" s="20"/>
      <c r="H47" s="23"/>
      <c r="I47" s="19">
        <v>1</v>
      </c>
      <c r="J47" s="7"/>
      <c r="K47" s="23"/>
      <c r="L47" s="118">
        <v>18000</v>
      </c>
      <c r="M47" s="154"/>
      <c r="N47" s="153" t="s">
        <v>184</v>
      </c>
      <c r="O47" s="153"/>
      <c r="P47" s="153"/>
      <c r="Q47" s="153"/>
      <c r="R47" s="153"/>
      <c r="S47" s="166"/>
      <c r="T47" s="23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>
        <v>0.1</v>
      </c>
      <c r="AJ47" s="125"/>
      <c r="AK47" s="11">
        <f t="shared" si="25"/>
        <v>0.1</v>
      </c>
      <c r="AL47" s="23"/>
      <c r="AM47" s="142"/>
    </row>
    <row r="48" spans="2:39" ht="13" x14ac:dyDescent="0.3">
      <c r="B48" s="33"/>
      <c r="C48" s="161"/>
      <c r="D48" s="23"/>
      <c r="E48" s="119"/>
      <c r="F48" s="119"/>
      <c r="G48" s="20"/>
      <c r="H48" s="23"/>
      <c r="I48" s="119"/>
      <c r="J48" s="7"/>
      <c r="K48" s="23"/>
      <c r="L48" s="118">
        <v>20000</v>
      </c>
      <c r="M48" s="170" t="s">
        <v>38</v>
      </c>
      <c r="N48" s="176"/>
      <c r="O48" s="176"/>
      <c r="P48" s="177"/>
      <c r="Q48" s="176"/>
      <c r="R48" s="176"/>
      <c r="S48" s="178"/>
      <c r="T48" s="23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2"/>
      <c r="AK48" s="11">
        <f t="shared" ref="AK48:AK49" si="26">SUM(T48:AJ48)</f>
        <v>0</v>
      </c>
      <c r="AL48" s="23"/>
      <c r="AM48" s="142"/>
    </row>
    <row r="49" spans="2:39" ht="13" x14ac:dyDescent="0.3">
      <c r="B49" s="33"/>
      <c r="C49" s="161"/>
      <c r="D49" s="23"/>
      <c r="E49" s="119"/>
      <c r="F49" s="119"/>
      <c r="G49" s="20"/>
      <c r="H49" s="23"/>
      <c r="I49" s="119"/>
      <c r="J49" s="7"/>
      <c r="K49" s="23"/>
      <c r="L49" s="118">
        <v>21000</v>
      </c>
      <c r="M49" s="179"/>
      <c r="N49" s="153" t="s">
        <v>95</v>
      </c>
      <c r="O49" s="153"/>
      <c r="P49" s="167"/>
      <c r="Q49" s="153"/>
      <c r="R49" s="153"/>
      <c r="S49" s="164"/>
      <c r="T49" s="23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2"/>
      <c r="AK49" s="11">
        <f t="shared" si="26"/>
        <v>0</v>
      </c>
      <c r="AL49" s="23"/>
      <c r="AM49" s="142"/>
    </row>
    <row r="50" spans="2:39" ht="13" x14ac:dyDescent="0.3">
      <c r="B50" s="33"/>
      <c r="C50" s="204"/>
      <c r="D50" s="23"/>
      <c r="E50" s="205"/>
      <c r="F50" s="205"/>
      <c r="G50" s="20"/>
      <c r="H50" s="23"/>
      <c r="I50" s="119"/>
      <c r="J50" s="203"/>
      <c r="K50" s="23"/>
      <c r="L50" s="118">
        <v>21100</v>
      </c>
      <c r="M50" s="179"/>
      <c r="N50" s="154"/>
      <c r="O50" s="153" t="s">
        <v>96</v>
      </c>
      <c r="P50" s="167"/>
      <c r="Q50" s="153"/>
      <c r="R50" s="153"/>
      <c r="S50" s="164"/>
      <c r="T50" s="23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2"/>
      <c r="AK50" s="11">
        <f t="shared" ref="AK50:AK52" si="27">SUM(T50:AJ50)</f>
        <v>0</v>
      </c>
      <c r="AL50" s="180"/>
      <c r="AM50" s="142"/>
    </row>
    <row r="51" spans="2:39" ht="13" x14ac:dyDescent="0.3">
      <c r="B51" s="33"/>
      <c r="C51" s="204"/>
      <c r="D51" s="23"/>
      <c r="E51" s="205"/>
      <c r="F51" s="205"/>
      <c r="G51" s="20"/>
      <c r="H51" s="23"/>
      <c r="I51" s="119"/>
      <c r="J51" s="203"/>
      <c r="K51" s="23"/>
      <c r="L51" s="118">
        <v>21110</v>
      </c>
      <c r="M51" s="179"/>
      <c r="N51" s="154"/>
      <c r="O51" s="154"/>
      <c r="P51" s="167" t="s">
        <v>97</v>
      </c>
      <c r="Q51" s="153"/>
      <c r="R51" s="153"/>
      <c r="S51" s="164"/>
      <c r="T51" s="23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2"/>
      <c r="AK51" s="11">
        <f t="shared" ref="AK51" si="28">SUM(T51:AJ51)</f>
        <v>0</v>
      </c>
      <c r="AL51" s="180"/>
      <c r="AM51" s="142"/>
    </row>
    <row r="52" spans="2:39" ht="13" x14ac:dyDescent="0.3">
      <c r="B52" s="33"/>
      <c r="C52" s="16" t="str">
        <f t="shared" ref="C52" si="29">IF(F52=0,"Open",IF(E52=0,"Complete", "In Progress"))</f>
        <v>Complete</v>
      </c>
      <c r="D52" s="23"/>
      <c r="E52" s="18">
        <f t="shared" ref="E52" si="30">I52-F52</f>
        <v>0</v>
      </c>
      <c r="F52" s="63">
        <f t="shared" ref="F52" si="31">AK52</f>
        <v>1</v>
      </c>
      <c r="G52" s="20"/>
      <c r="H52" s="23"/>
      <c r="I52" s="19">
        <v>1</v>
      </c>
      <c r="J52" s="203"/>
      <c r="K52" s="23"/>
      <c r="L52" s="118">
        <v>21111</v>
      </c>
      <c r="M52" s="179"/>
      <c r="N52" s="154"/>
      <c r="O52" s="154"/>
      <c r="P52" s="235"/>
      <c r="Q52" s="153" t="s">
        <v>98</v>
      </c>
      <c r="R52" s="153"/>
      <c r="S52" s="164"/>
      <c r="T52" s="23"/>
      <c r="U52" s="181"/>
      <c r="V52" s="181">
        <v>1</v>
      </c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23"/>
      <c r="AK52" s="11">
        <f t="shared" si="27"/>
        <v>1</v>
      </c>
      <c r="AL52" s="180"/>
      <c r="AM52" s="142"/>
    </row>
    <row r="53" spans="2:39" ht="13" x14ac:dyDescent="0.3">
      <c r="B53" s="33"/>
      <c r="C53" s="16" t="str">
        <f t="shared" ref="C53" si="32">IF(F53=0,"Open",IF(E53=0,"Complete", "In Progress"))</f>
        <v>Complete</v>
      </c>
      <c r="D53" s="23"/>
      <c r="E53" s="18">
        <v>0</v>
      </c>
      <c r="F53" s="63">
        <f t="shared" ref="F53" si="33">AK53</f>
        <v>0.7</v>
      </c>
      <c r="G53" s="20"/>
      <c r="H53" s="23"/>
      <c r="I53" s="19">
        <v>1</v>
      </c>
      <c r="J53" s="203"/>
      <c r="K53" s="23"/>
      <c r="L53" s="118">
        <v>21112</v>
      </c>
      <c r="M53" s="179"/>
      <c r="N53" s="154"/>
      <c r="O53" s="154"/>
      <c r="P53" s="235"/>
      <c r="Q53" s="153" t="s">
        <v>99</v>
      </c>
      <c r="R53" s="153"/>
      <c r="S53" s="164"/>
      <c r="T53" s="23"/>
      <c r="U53" s="181"/>
      <c r="V53" s="181">
        <v>0.7</v>
      </c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23"/>
      <c r="AK53" s="11">
        <f t="shared" ref="AK53:AK56" si="34">SUM(T53:AJ53)</f>
        <v>0.7</v>
      </c>
      <c r="AL53" s="180"/>
      <c r="AM53" s="142"/>
    </row>
    <row r="54" spans="2:39" ht="13" x14ac:dyDescent="0.3">
      <c r="B54" s="33"/>
      <c r="C54" s="16" t="str">
        <f t="shared" ref="C54" si="35">IF(F54=0,"Open",IF(E54=0,"Complete", "In Progress"))</f>
        <v>Complete</v>
      </c>
      <c r="D54" s="23"/>
      <c r="E54" s="18">
        <v>0</v>
      </c>
      <c r="F54" s="63">
        <f t="shared" ref="F54" si="36">AK54</f>
        <v>1</v>
      </c>
      <c r="G54" s="20"/>
      <c r="H54" s="23"/>
      <c r="I54" s="19">
        <v>1.5</v>
      </c>
      <c r="J54" s="203"/>
      <c r="K54" s="23"/>
      <c r="L54" s="118">
        <v>21113</v>
      </c>
      <c r="M54" s="179"/>
      <c r="N54" s="154"/>
      <c r="O54" s="154"/>
      <c r="P54" s="235"/>
      <c r="Q54" s="153" t="s">
        <v>117</v>
      </c>
      <c r="R54" s="153"/>
      <c r="S54" s="164"/>
      <c r="T54" s="23"/>
      <c r="U54" s="181"/>
      <c r="V54" s="181">
        <v>1</v>
      </c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23"/>
      <c r="AK54" s="11">
        <f t="shared" ref="AK54" si="37">SUM(T54:AJ54)</f>
        <v>1</v>
      </c>
      <c r="AL54" s="180"/>
      <c r="AM54" s="142"/>
    </row>
    <row r="55" spans="2:39" ht="13" x14ac:dyDescent="0.3">
      <c r="B55" s="33"/>
      <c r="C55" s="204"/>
      <c r="D55" s="23"/>
      <c r="E55" s="205"/>
      <c r="F55" s="205"/>
      <c r="G55" s="20"/>
      <c r="H55" s="23"/>
      <c r="I55" s="119"/>
      <c r="J55" s="203"/>
      <c r="K55" s="23"/>
      <c r="L55" s="118">
        <v>21120</v>
      </c>
      <c r="M55" s="179"/>
      <c r="N55" s="154"/>
      <c r="O55" s="154"/>
      <c r="P55" s="167" t="s">
        <v>100</v>
      </c>
      <c r="Q55" s="153"/>
      <c r="R55" s="153"/>
      <c r="S55" s="164"/>
      <c r="T55" s="23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2"/>
      <c r="AK55" s="11">
        <f t="shared" si="34"/>
        <v>0</v>
      </c>
      <c r="AL55" s="180"/>
      <c r="AM55" s="142"/>
    </row>
    <row r="56" spans="2:39" ht="13" x14ac:dyDescent="0.3">
      <c r="B56" s="33"/>
      <c r="C56" s="16" t="str">
        <f t="shared" ref="C56:C58" si="38">IF(F56=0,"Open",IF(E56=0,"Complete", "In Progress"))</f>
        <v>Complete</v>
      </c>
      <c r="D56" s="23"/>
      <c r="E56" s="18">
        <v>0</v>
      </c>
      <c r="F56" s="63">
        <f t="shared" ref="F56:F58" si="39">AK56</f>
        <v>1</v>
      </c>
      <c r="G56" s="20"/>
      <c r="H56" s="23"/>
      <c r="I56" s="19">
        <v>1.5</v>
      </c>
      <c r="J56" s="203"/>
      <c r="K56" s="23"/>
      <c r="L56" s="118">
        <v>21121</v>
      </c>
      <c r="M56" s="179"/>
      <c r="N56" s="154"/>
      <c r="O56" s="154"/>
      <c r="P56" s="235"/>
      <c r="Q56" s="153" t="s">
        <v>101</v>
      </c>
      <c r="R56" s="153"/>
      <c r="S56" s="164"/>
      <c r="T56" s="23"/>
      <c r="U56" s="181"/>
      <c r="V56" s="181">
        <v>1</v>
      </c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23"/>
      <c r="AK56" s="11">
        <f t="shared" si="34"/>
        <v>1</v>
      </c>
      <c r="AL56" s="180"/>
      <c r="AM56" s="142"/>
    </row>
    <row r="57" spans="2:39" ht="13" x14ac:dyDescent="0.3">
      <c r="B57" s="33"/>
      <c r="C57" s="16" t="str">
        <f t="shared" si="38"/>
        <v>Complete</v>
      </c>
      <c r="D57" s="23"/>
      <c r="E57" s="18">
        <v>0</v>
      </c>
      <c r="F57" s="63">
        <f t="shared" si="39"/>
        <v>1</v>
      </c>
      <c r="G57" s="20"/>
      <c r="H57" s="23"/>
      <c r="I57" s="19">
        <v>1.5</v>
      </c>
      <c r="J57" s="203"/>
      <c r="K57" s="23"/>
      <c r="L57" s="118">
        <v>21122</v>
      </c>
      <c r="M57" s="179"/>
      <c r="N57" s="154"/>
      <c r="O57" s="154"/>
      <c r="P57" s="235"/>
      <c r="Q57" s="153" t="s">
        <v>102</v>
      </c>
      <c r="R57" s="153"/>
      <c r="S57" s="164"/>
      <c r="T57" s="23"/>
      <c r="U57" s="181"/>
      <c r="V57" s="181">
        <v>1</v>
      </c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23"/>
      <c r="AK57" s="11">
        <f t="shared" ref="AK57:AK60" si="40">SUM(T57:AJ57)</f>
        <v>1</v>
      </c>
      <c r="AL57" s="180"/>
      <c r="AM57" s="142"/>
    </row>
    <row r="58" spans="2:39" ht="13" x14ac:dyDescent="0.3">
      <c r="B58" s="33"/>
      <c r="C58" s="16" t="str">
        <f t="shared" si="38"/>
        <v>Complete</v>
      </c>
      <c r="D58" s="23"/>
      <c r="E58" s="18">
        <f t="shared" ref="E56:E58" si="41">I58-F58</f>
        <v>0</v>
      </c>
      <c r="F58" s="63">
        <f t="shared" si="39"/>
        <v>1</v>
      </c>
      <c r="G58" s="20"/>
      <c r="H58" s="23"/>
      <c r="I58" s="19">
        <v>1</v>
      </c>
      <c r="J58" s="203"/>
      <c r="K58" s="23"/>
      <c r="L58" s="118">
        <v>21123</v>
      </c>
      <c r="M58" s="179"/>
      <c r="N58" s="154"/>
      <c r="O58" s="154"/>
      <c r="P58" s="235"/>
      <c r="Q58" s="153" t="s">
        <v>117</v>
      </c>
      <c r="R58" s="153"/>
      <c r="S58" s="164"/>
      <c r="T58" s="23"/>
      <c r="U58" s="181"/>
      <c r="V58" s="181">
        <v>1</v>
      </c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23"/>
      <c r="AK58" s="11">
        <f t="shared" si="40"/>
        <v>1</v>
      </c>
      <c r="AL58" s="180"/>
      <c r="AM58" s="142"/>
    </row>
    <row r="59" spans="2:39" ht="13" x14ac:dyDescent="0.3">
      <c r="B59" s="33"/>
      <c r="C59" s="204"/>
      <c r="D59" s="23"/>
      <c r="E59" s="205"/>
      <c r="F59" s="205"/>
      <c r="G59" s="20"/>
      <c r="H59" s="23"/>
      <c r="I59" s="119"/>
      <c r="J59" s="203"/>
      <c r="K59" s="23"/>
      <c r="L59" s="118">
        <v>21130</v>
      </c>
      <c r="M59" s="179"/>
      <c r="N59" s="154"/>
      <c r="O59" s="154"/>
      <c r="P59" s="167" t="s">
        <v>103</v>
      </c>
      <c r="Q59" s="153"/>
      <c r="R59" s="153"/>
      <c r="S59" s="164"/>
      <c r="T59" s="23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2"/>
      <c r="AK59" s="11">
        <f t="shared" si="40"/>
        <v>0</v>
      </c>
      <c r="AL59" s="180"/>
      <c r="AM59" s="142"/>
    </row>
    <row r="60" spans="2:39" ht="13" x14ac:dyDescent="0.3">
      <c r="B60" s="33"/>
      <c r="C60" s="16" t="str">
        <f t="shared" ref="C60:C62" si="42">IF(F60=0,"Open",IF(E60=0,"Complete", "In Progress"))</f>
        <v>Complete</v>
      </c>
      <c r="D60" s="23"/>
      <c r="E60" s="18">
        <f t="shared" ref="E60:E62" si="43">I60-F60</f>
        <v>0</v>
      </c>
      <c r="F60" s="63">
        <f t="shared" ref="F60:F62" si="44">AK60</f>
        <v>1</v>
      </c>
      <c r="G60" s="20"/>
      <c r="H60" s="23"/>
      <c r="I60" s="19">
        <v>1</v>
      </c>
      <c r="J60" s="203"/>
      <c r="K60" s="23"/>
      <c r="L60" s="118">
        <v>21131</v>
      </c>
      <c r="M60" s="179"/>
      <c r="N60" s="154"/>
      <c r="O60" s="154"/>
      <c r="P60" s="235"/>
      <c r="Q60" s="153" t="s">
        <v>104</v>
      </c>
      <c r="R60" s="153"/>
      <c r="S60" s="164"/>
      <c r="T60" s="23"/>
      <c r="U60" s="181"/>
      <c r="V60" s="181">
        <v>1</v>
      </c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23"/>
      <c r="AK60" s="11">
        <f t="shared" si="40"/>
        <v>1</v>
      </c>
      <c r="AL60" s="180"/>
      <c r="AM60" s="142"/>
    </row>
    <row r="61" spans="2:39" ht="13" x14ac:dyDescent="0.3">
      <c r="B61" s="33"/>
      <c r="C61" s="16" t="str">
        <f t="shared" si="42"/>
        <v>Complete</v>
      </c>
      <c r="D61" s="23"/>
      <c r="E61" s="18">
        <v>0</v>
      </c>
      <c r="F61" s="63">
        <f t="shared" si="44"/>
        <v>1</v>
      </c>
      <c r="G61" s="20"/>
      <c r="H61" s="23"/>
      <c r="I61" s="19">
        <v>2</v>
      </c>
      <c r="J61" s="203"/>
      <c r="K61" s="23"/>
      <c r="L61" s="118">
        <v>21132</v>
      </c>
      <c r="M61" s="179"/>
      <c r="N61" s="154"/>
      <c r="O61" s="154"/>
      <c r="P61" s="235"/>
      <c r="Q61" s="153" t="s">
        <v>102</v>
      </c>
      <c r="R61" s="153"/>
      <c r="S61" s="164"/>
      <c r="T61" s="23"/>
      <c r="U61" s="181"/>
      <c r="V61" s="181">
        <v>1</v>
      </c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23"/>
      <c r="AK61" s="11">
        <f t="shared" ref="AK61:AK73" si="45">SUM(T61:AJ61)</f>
        <v>1</v>
      </c>
      <c r="AL61" s="180"/>
      <c r="AM61" s="142"/>
    </row>
    <row r="62" spans="2:39" ht="13" x14ac:dyDescent="0.3">
      <c r="B62" s="33"/>
      <c r="C62" s="16" t="str">
        <f t="shared" si="42"/>
        <v>Complete</v>
      </c>
      <c r="D62" s="23"/>
      <c r="E62" s="18">
        <v>0</v>
      </c>
      <c r="F62" s="63">
        <f t="shared" si="44"/>
        <v>1</v>
      </c>
      <c r="G62" s="20"/>
      <c r="H62" s="23"/>
      <c r="I62" s="19">
        <v>1.5</v>
      </c>
      <c r="J62" s="203"/>
      <c r="K62" s="23"/>
      <c r="L62" s="118">
        <v>21133</v>
      </c>
      <c r="M62" s="179"/>
      <c r="N62" s="154"/>
      <c r="O62" s="154"/>
      <c r="P62" s="235"/>
      <c r="Q62" s="153" t="s">
        <v>117</v>
      </c>
      <c r="R62" s="153"/>
      <c r="S62" s="164"/>
      <c r="T62" s="23"/>
      <c r="U62" s="181"/>
      <c r="V62" s="181">
        <v>1</v>
      </c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23"/>
      <c r="AK62" s="11">
        <f t="shared" si="45"/>
        <v>1</v>
      </c>
      <c r="AL62" s="180"/>
      <c r="AM62" s="142"/>
    </row>
    <row r="63" spans="2:39" ht="13" x14ac:dyDescent="0.3">
      <c r="B63" s="33"/>
      <c r="C63" s="204"/>
      <c r="D63" s="23"/>
      <c r="E63" s="205"/>
      <c r="F63" s="205"/>
      <c r="G63" s="20"/>
      <c r="H63" s="23"/>
      <c r="I63" s="119"/>
      <c r="J63" s="203"/>
      <c r="K63" s="23"/>
      <c r="L63" s="118">
        <v>21200</v>
      </c>
      <c r="M63" s="179"/>
      <c r="N63" s="154"/>
      <c r="O63" s="153" t="s">
        <v>105</v>
      </c>
      <c r="P63" s="167"/>
      <c r="Q63" s="153"/>
      <c r="R63" s="153"/>
      <c r="S63" s="164"/>
      <c r="T63" s="23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2"/>
      <c r="AK63" s="11">
        <f t="shared" si="45"/>
        <v>0</v>
      </c>
      <c r="AL63" s="180"/>
      <c r="AM63" s="142"/>
    </row>
    <row r="64" spans="2:39" ht="13" x14ac:dyDescent="0.3">
      <c r="B64" s="33"/>
      <c r="C64" s="204"/>
      <c r="D64" s="23"/>
      <c r="E64" s="205"/>
      <c r="F64" s="205"/>
      <c r="G64" s="20"/>
      <c r="H64" s="23"/>
      <c r="I64" s="119"/>
      <c r="J64" s="203"/>
      <c r="K64" s="23"/>
      <c r="L64" s="118">
        <v>21210</v>
      </c>
      <c r="M64" s="179"/>
      <c r="N64" s="154"/>
      <c r="O64" s="154"/>
      <c r="P64" s="167" t="s">
        <v>106</v>
      </c>
      <c r="Q64" s="153"/>
      <c r="R64" s="153"/>
      <c r="S64" s="164"/>
      <c r="T64" s="23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2"/>
      <c r="AK64" s="11">
        <f t="shared" si="45"/>
        <v>0</v>
      </c>
      <c r="AL64" s="180"/>
      <c r="AM64" s="142"/>
    </row>
    <row r="65" spans="2:39" ht="13" x14ac:dyDescent="0.3">
      <c r="B65" s="33"/>
      <c r="C65" s="16" t="str">
        <f t="shared" ref="C65:C67" si="46">IF(F65=0,"Open",IF(E65=0,"Complete", "In Progress"))</f>
        <v>Complete</v>
      </c>
      <c r="D65" s="23"/>
      <c r="E65" s="18">
        <v>0</v>
      </c>
      <c r="F65" s="63">
        <f t="shared" ref="F65:F67" si="47">AK65</f>
        <v>0.7</v>
      </c>
      <c r="G65" s="20"/>
      <c r="H65" s="23"/>
      <c r="I65" s="19">
        <v>1</v>
      </c>
      <c r="J65" s="203"/>
      <c r="K65" s="23"/>
      <c r="L65" s="118">
        <v>21211</v>
      </c>
      <c r="M65" s="179"/>
      <c r="N65" s="154"/>
      <c r="O65" s="154"/>
      <c r="P65" s="235"/>
      <c r="Q65" s="153" t="s">
        <v>107</v>
      </c>
      <c r="R65" s="153"/>
      <c r="S65" s="164"/>
      <c r="T65" s="23"/>
      <c r="U65" s="181"/>
      <c r="V65" s="181"/>
      <c r="W65" s="181">
        <v>0.7</v>
      </c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23"/>
      <c r="AK65" s="11">
        <f t="shared" si="45"/>
        <v>0.7</v>
      </c>
      <c r="AL65" s="180"/>
      <c r="AM65" s="142"/>
    </row>
    <row r="66" spans="2:39" ht="13" x14ac:dyDescent="0.3">
      <c r="B66" s="33"/>
      <c r="C66" s="16" t="str">
        <f t="shared" si="46"/>
        <v>Complete</v>
      </c>
      <c r="D66" s="23"/>
      <c r="E66" s="18">
        <v>0</v>
      </c>
      <c r="F66" s="63">
        <f t="shared" si="47"/>
        <v>0.8</v>
      </c>
      <c r="G66" s="20"/>
      <c r="H66" s="23"/>
      <c r="I66" s="19">
        <v>0.5</v>
      </c>
      <c r="J66" s="203"/>
      <c r="K66" s="23"/>
      <c r="L66" s="118">
        <v>21212</v>
      </c>
      <c r="M66" s="179"/>
      <c r="N66" s="154"/>
      <c r="O66" s="154"/>
      <c r="P66" s="235"/>
      <c r="Q66" s="153" t="s">
        <v>108</v>
      </c>
      <c r="R66" s="153"/>
      <c r="S66" s="164"/>
      <c r="T66" s="23"/>
      <c r="U66" s="181"/>
      <c r="V66" s="181"/>
      <c r="W66" s="181">
        <v>0.8</v>
      </c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23"/>
      <c r="AK66" s="11">
        <f t="shared" si="45"/>
        <v>0.8</v>
      </c>
      <c r="AL66" s="180"/>
      <c r="AM66" s="142"/>
    </row>
    <row r="67" spans="2:39" ht="13" x14ac:dyDescent="0.3">
      <c r="B67" s="33"/>
      <c r="C67" s="16" t="str">
        <f t="shared" si="46"/>
        <v>Complete</v>
      </c>
      <c r="D67" s="23"/>
      <c r="E67" s="18">
        <v>0</v>
      </c>
      <c r="F67" s="63">
        <f t="shared" si="47"/>
        <v>0.9</v>
      </c>
      <c r="G67" s="20"/>
      <c r="H67" s="23"/>
      <c r="I67" s="19">
        <v>1</v>
      </c>
      <c r="J67" s="203"/>
      <c r="K67" s="23"/>
      <c r="L67" s="118">
        <v>21213</v>
      </c>
      <c r="M67" s="179"/>
      <c r="N67" s="154"/>
      <c r="O67" s="154"/>
      <c r="P67" s="235"/>
      <c r="Q67" s="153" t="s">
        <v>117</v>
      </c>
      <c r="R67" s="153"/>
      <c r="S67" s="164"/>
      <c r="T67" s="23"/>
      <c r="U67" s="181"/>
      <c r="V67" s="181"/>
      <c r="W67" s="181">
        <v>0.9</v>
      </c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23"/>
      <c r="AK67" s="11">
        <f t="shared" ref="AK67" si="48">SUM(T67:AJ67)</f>
        <v>0.9</v>
      </c>
      <c r="AL67" s="180"/>
      <c r="AM67" s="142"/>
    </row>
    <row r="68" spans="2:39" ht="13" x14ac:dyDescent="0.3">
      <c r="B68" s="33"/>
      <c r="C68" s="204"/>
      <c r="D68" s="23"/>
      <c r="E68" s="205"/>
      <c r="F68" s="205"/>
      <c r="G68" s="20"/>
      <c r="H68" s="23"/>
      <c r="I68" s="119"/>
      <c r="J68" s="203"/>
      <c r="K68" s="23"/>
      <c r="L68" s="118">
        <v>21220</v>
      </c>
      <c r="M68" s="179"/>
      <c r="N68" s="154"/>
      <c r="O68" s="154"/>
      <c r="P68" s="167" t="s">
        <v>113</v>
      </c>
      <c r="Q68" s="153"/>
      <c r="R68" s="153"/>
      <c r="S68" s="164"/>
      <c r="T68" s="23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2"/>
      <c r="AK68" s="11">
        <f t="shared" si="45"/>
        <v>0</v>
      </c>
      <c r="AL68" s="180"/>
      <c r="AM68" s="142"/>
    </row>
    <row r="69" spans="2:39" ht="13" x14ac:dyDescent="0.3">
      <c r="B69" s="33"/>
      <c r="C69" s="16" t="str">
        <f t="shared" ref="C69:C71" si="49">IF(F69=0,"Open",IF(E69=0,"Complete", "In Progress"))</f>
        <v>Complete</v>
      </c>
      <c r="D69" s="23"/>
      <c r="E69" s="18">
        <v>0</v>
      </c>
      <c r="F69" s="63">
        <f t="shared" ref="F69:F71" si="50">AK69</f>
        <v>1</v>
      </c>
      <c r="G69" s="20"/>
      <c r="H69" s="23"/>
      <c r="I69" s="19">
        <v>1.5</v>
      </c>
      <c r="J69" s="203"/>
      <c r="K69" s="23"/>
      <c r="L69" s="118">
        <v>21221</v>
      </c>
      <c r="M69" s="179"/>
      <c r="N69" s="154"/>
      <c r="O69" s="154"/>
      <c r="P69" s="235"/>
      <c r="Q69" s="153" t="s">
        <v>101</v>
      </c>
      <c r="R69" s="153"/>
      <c r="S69" s="164"/>
      <c r="T69" s="23"/>
      <c r="U69" s="181"/>
      <c r="V69" s="181"/>
      <c r="W69" s="181">
        <v>1</v>
      </c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23"/>
      <c r="AK69" s="11">
        <f t="shared" si="45"/>
        <v>1</v>
      </c>
      <c r="AL69" s="180"/>
      <c r="AM69" s="142"/>
    </row>
    <row r="70" spans="2:39" ht="13" x14ac:dyDescent="0.3">
      <c r="B70" s="33"/>
      <c r="C70" s="16" t="str">
        <f t="shared" si="49"/>
        <v>Complete</v>
      </c>
      <c r="D70" s="23"/>
      <c r="E70" s="18">
        <v>0</v>
      </c>
      <c r="F70" s="63">
        <f t="shared" si="50"/>
        <v>1</v>
      </c>
      <c r="G70" s="20"/>
      <c r="H70" s="23"/>
      <c r="I70" s="19">
        <v>2</v>
      </c>
      <c r="J70" s="203"/>
      <c r="K70" s="23"/>
      <c r="L70" s="118">
        <v>21222</v>
      </c>
      <c r="M70" s="179"/>
      <c r="N70" s="154"/>
      <c r="O70" s="154"/>
      <c r="P70" s="235"/>
      <c r="Q70" s="153" t="s">
        <v>109</v>
      </c>
      <c r="R70" s="153"/>
      <c r="S70" s="164"/>
      <c r="T70" s="23"/>
      <c r="U70" s="181"/>
      <c r="V70" s="181"/>
      <c r="W70" s="181">
        <v>1</v>
      </c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23"/>
      <c r="AK70" s="11">
        <f t="shared" si="45"/>
        <v>1</v>
      </c>
      <c r="AL70" s="180"/>
      <c r="AM70" s="142"/>
    </row>
    <row r="71" spans="2:39" ht="13" x14ac:dyDescent="0.3">
      <c r="B71" s="33"/>
      <c r="C71" s="16" t="str">
        <f t="shared" si="49"/>
        <v>Complete</v>
      </c>
      <c r="D71" s="23"/>
      <c r="E71" s="18">
        <v>0</v>
      </c>
      <c r="F71" s="63">
        <f t="shared" si="50"/>
        <v>1</v>
      </c>
      <c r="G71" s="20"/>
      <c r="H71" s="23"/>
      <c r="I71" s="19">
        <v>1.5</v>
      </c>
      <c r="J71" s="203"/>
      <c r="K71" s="23"/>
      <c r="L71" s="118">
        <v>21223</v>
      </c>
      <c r="M71" s="179"/>
      <c r="N71" s="154"/>
      <c r="O71" s="154"/>
      <c r="P71" s="235"/>
      <c r="Q71" s="153" t="s">
        <v>117</v>
      </c>
      <c r="R71" s="153"/>
      <c r="S71" s="164"/>
      <c r="T71" s="23"/>
      <c r="U71" s="181"/>
      <c r="V71" s="181"/>
      <c r="W71" s="181">
        <v>1</v>
      </c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23"/>
      <c r="AK71" s="11">
        <f t="shared" si="45"/>
        <v>1</v>
      </c>
      <c r="AL71" s="180"/>
      <c r="AM71" s="142"/>
    </row>
    <row r="72" spans="2:39" ht="13" x14ac:dyDescent="0.3">
      <c r="B72" s="33"/>
      <c r="C72" s="204"/>
      <c r="D72" s="23"/>
      <c r="E72" s="205"/>
      <c r="F72" s="205"/>
      <c r="G72" s="20"/>
      <c r="H72" s="23"/>
      <c r="I72" s="119"/>
      <c r="J72" s="203"/>
      <c r="K72" s="23"/>
      <c r="L72" s="118">
        <v>21230</v>
      </c>
      <c r="M72" s="179"/>
      <c r="N72" s="154"/>
      <c r="O72" s="154"/>
      <c r="P72" s="167" t="s">
        <v>112</v>
      </c>
      <c r="Q72" s="153"/>
      <c r="R72" s="153"/>
      <c r="S72" s="164"/>
      <c r="T72" s="23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2"/>
      <c r="AK72" s="11">
        <f t="shared" si="45"/>
        <v>0</v>
      </c>
      <c r="AL72" s="180"/>
      <c r="AM72" s="142"/>
    </row>
    <row r="73" spans="2:39" ht="13" x14ac:dyDescent="0.3">
      <c r="B73" s="33"/>
      <c r="C73" s="16" t="str">
        <f t="shared" ref="C73:C74" si="51">IF(F73=0,"Open",IF(E73=0,"Complete", "In Progress"))</f>
        <v>Complete</v>
      </c>
      <c r="D73" s="23"/>
      <c r="E73" s="18">
        <v>0</v>
      </c>
      <c r="F73" s="63">
        <f t="shared" ref="F73:F74" si="52">AK73</f>
        <v>0.6</v>
      </c>
      <c r="G73" s="20"/>
      <c r="H73" s="23"/>
      <c r="I73" s="19">
        <v>0.5</v>
      </c>
      <c r="J73" s="203"/>
      <c r="K73" s="23"/>
      <c r="L73" s="118">
        <v>21231</v>
      </c>
      <c r="M73" s="179"/>
      <c r="N73" s="154"/>
      <c r="O73" s="154"/>
      <c r="P73" s="235"/>
      <c r="Q73" s="153" t="s">
        <v>98</v>
      </c>
      <c r="R73" s="153"/>
      <c r="S73" s="164"/>
      <c r="T73" s="23"/>
      <c r="U73" s="181"/>
      <c r="V73" s="181"/>
      <c r="W73" s="181"/>
      <c r="X73" s="181">
        <v>0.6</v>
      </c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23"/>
      <c r="AK73" s="11">
        <f t="shared" si="45"/>
        <v>0.6</v>
      </c>
      <c r="AL73" s="180"/>
      <c r="AM73" s="142"/>
    </row>
    <row r="74" spans="2:39" ht="13" x14ac:dyDescent="0.3">
      <c r="B74" s="33"/>
      <c r="C74" s="16" t="str">
        <f t="shared" si="51"/>
        <v>Complete</v>
      </c>
      <c r="D74" s="23"/>
      <c r="E74" s="18">
        <v>0</v>
      </c>
      <c r="F74" s="63">
        <f t="shared" si="52"/>
        <v>0.8</v>
      </c>
      <c r="G74" s="20"/>
      <c r="H74" s="23"/>
      <c r="I74" s="19">
        <v>1</v>
      </c>
      <c r="J74" s="203"/>
      <c r="K74" s="23"/>
      <c r="L74" s="118">
        <v>21232</v>
      </c>
      <c r="M74" s="179"/>
      <c r="N74" s="154"/>
      <c r="O74" s="154"/>
      <c r="P74" s="235"/>
      <c r="Q74" s="153" t="s">
        <v>117</v>
      </c>
      <c r="R74" s="153"/>
      <c r="S74" s="164"/>
      <c r="T74" s="23"/>
      <c r="U74" s="181"/>
      <c r="V74" s="181"/>
      <c r="W74" s="181"/>
      <c r="X74" s="181">
        <v>0.8</v>
      </c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23"/>
      <c r="AK74" s="11">
        <f t="shared" ref="AK74" si="53">SUM(T74:AJ74)</f>
        <v>0.8</v>
      </c>
      <c r="AL74" s="180"/>
      <c r="AM74" s="142"/>
    </row>
    <row r="75" spans="2:39" ht="13" x14ac:dyDescent="0.3">
      <c r="B75" s="33"/>
      <c r="C75" s="204"/>
      <c r="D75" s="23"/>
      <c r="E75" s="205"/>
      <c r="F75" s="205"/>
      <c r="G75" s="20"/>
      <c r="H75" s="23"/>
      <c r="I75" s="119"/>
      <c r="J75" s="203"/>
      <c r="K75" s="23"/>
      <c r="L75" s="118">
        <v>21300</v>
      </c>
      <c r="M75" s="179"/>
      <c r="N75" s="154"/>
      <c r="O75" s="153" t="s">
        <v>96</v>
      </c>
      <c r="P75" s="167"/>
      <c r="Q75" s="153"/>
      <c r="R75" s="153"/>
      <c r="S75" s="164"/>
      <c r="T75" s="23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2"/>
      <c r="AK75" s="11">
        <f t="shared" ref="AK75" si="54">SUM(T75:AJ75)</f>
        <v>0</v>
      </c>
      <c r="AL75" s="180"/>
      <c r="AM75" s="142"/>
    </row>
    <row r="76" spans="2:39" ht="13" x14ac:dyDescent="0.3">
      <c r="B76" s="33"/>
      <c r="C76" s="204"/>
      <c r="D76" s="23"/>
      <c r="E76" s="205"/>
      <c r="F76" s="205"/>
      <c r="G76" s="20"/>
      <c r="H76" s="23"/>
      <c r="I76" s="119"/>
      <c r="J76" s="203"/>
      <c r="K76" s="23"/>
      <c r="L76" s="118">
        <v>21310</v>
      </c>
      <c r="M76" s="179"/>
      <c r="N76" s="154"/>
      <c r="O76" s="154"/>
      <c r="P76" s="167" t="s">
        <v>110</v>
      </c>
      <c r="Q76" s="153"/>
      <c r="R76" s="153"/>
      <c r="S76" s="164"/>
      <c r="T76" s="23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2"/>
      <c r="AK76" s="11">
        <f t="shared" ref="AK76" si="55">SUM(T76:AJ76)</f>
        <v>0</v>
      </c>
      <c r="AL76" s="180"/>
      <c r="AM76" s="142"/>
    </row>
    <row r="77" spans="2:39" ht="13" x14ac:dyDescent="0.3">
      <c r="B77" s="33"/>
      <c r="C77" s="16" t="str">
        <f t="shared" ref="C77" si="56">IF(F77=0,"Open",IF(E77=0,"Complete", "In Progress"))</f>
        <v>Complete</v>
      </c>
      <c r="D77" s="23"/>
      <c r="E77" s="18">
        <v>0</v>
      </c>
      <c r="F77" s="63">
        <f t="shared" ref="F77" si="57">AK77</f>
        <v>1.3</v>
      </c>
      <c r="G77" s="20"/>
      <c r="H77" s="23"/>
      <c r="I77" s="19">
        <v>1.5</v>
      </c>
      <c r="J77" s="203"/>
      <c r="K77" s="23"/>
      <c r="L77" s="118">
        <v>21311</v>
      </c>
      <c r="M77" s="179"/>
      <c r="N77" s="154"/>
      <c r="O77" s="154"/>
      <c r="P77" s="235"/>
      <c r="Q77" s="153" t="s">
        <v>111</v>
      </c>
      <c r="R77" s="153"/>
      <c r="S77" s="164"/>
      <c r="T77" s="23"/>
      <c r="U77" s="181"/>
      <c r="V77" s="181"/>
      <c r="W77" s="181"/>
      <c r="X77" s="181">
        <v>1.3</v>
      </c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23"/>
      <c r="AK77" s="11">
        <f t="shared" ref="AK77" si="58">SUM(T77:AJ77)</f>
        <v>1.3</v>
      </c>
      <c r="AL77" s="180"/>
      <c r="AM77" s="142"/>
    </row>
    <row r="78" spans="2:39" ht="13" x14ac:dyDescent="0.3">
      <c r="B78" s="33"/>
      <c r="C78" s="204"/>
      <c r="D78" s="23"/>
      <c r="E78" s="205"/>
      <c r="F78" s="205"/>
      <c r="G78" s="20"/>
      <c r="H78" s="23"/>
      <c r="I78" s="119"/>
      <c r="J78" s="203"/>
      <c r="K78" s="23"/>
      <c r="L78" s="118">
        <v>21400</v>
      </c>
      <c r="M78" s="179"/>
      <c r="N78" s="154"/>
      <c r="O78" s="153" t="s">
        <v>114</v>
      </c>
      <c r="P78" s="167"/>
      <c r="Q78" s="153"/>
      <c r="R78" s="153"/>
      <c r="S78" s="164"/>
      <c r="T78" s="23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2"/>
      <c r="AK78" s="11">
        <f t="shared" ref="AK78" si="59">SUM(T78:AJ78)</f>
        <v>0</v>
      </c>
      <c r="AL78" s="180"/>
      <c r="AM78" s="142"/>
    </row>
    <row r="79" spans="2:39" ht="13" x14ac:dyDescent="0.3">
      <c r="B79" s="33"/>
      <c r="C79" s="204"/>
      <c r="D79" s="23"/>
      <c r="E79" s="205"/>
      <c r="F79" s="205"/>
      <c r="G79" s="20"/>
      <c r="H79" s="23"/>
      <c r="I79" s="119"/>
      <c r="J79" s="203"/>
      <c r="K79" s="23"/>
      <c r="L79" s="118">
        <v>21410</v>
      </c>
      <c r="M79" s="179"/>
      <c r="N79" s="154"/>
      <c r="O79" s="154"/>
      <c r="P79" s="167" t="s">
        <v>110</v>
      </c>
      <c r="Q79" s="153"/>
      <c r="R79" s="153"/>
      <c r="S79" s="164"/>
      <c r="T79" s="23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2"/>
      <c r="AK79" s="11">
        <f t="shared" ref="AK79" si="60">SUM(T79:AJ79)</f>
        <v>0</v>
      </c>
      <c r="AL79" s="180"/>
      <c r="AM79" s="142"/>
    </row>
    <row r="80" spans="2:39" ht="13" x14ac:dyDescent="0.3">
      <c r="B80" s="33"/>
      <c r="C80" s="16" t="str">
        <f t="shared" ref="C80:C81" si="61">IF(F80=0,"Open",IF(E80=0,"Complete", "In Progress"))</f>
        <v>Complete</v>
      </c>
      <c r="D80" s="23"/>
      <c r="E80" s="18">
        <v>0</v>
      </c>
      <c r="F80" s="63">
        <f t="shared" ref="F80:F81" si="62">AK80</f>
        <v>1.6</v>
      </c>
      <c r="G80" s="20"/>
      <c r="H80" s="23"/>
      <c r="I80" s="19">
        <v>1</v>
      </c>
      <c r="J80" s="203"/>
      <c r="K80" s="23"/>
      <c r="L80" s="118">
        <v>21411</v>
      </c>
      <c r="M80" s="179"/>
      <c r="N80" s="154"/>
      <c r="O80" s="154"/>
      <c r="P80" s="235"/>
      <c r="Q80" s="153" t="s">
        <v>115</v>
      </c>
      <c r="R80" s="153"/>
      <c r="S80" s="164"/>
      <c r="T80" s="23"/>
      <c r="U80" s="181"/>
      <c r="V80" s="181"/>
      <c r="W80" s="181"/>
      <c r="X80" s="181"/>
      <c r="Y80" s="181">
        <v>1.6</v>
      </c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23"/>
      <c r="AK80" s="11">
        <f t="shared" ref="AK80:AK81" si="63">SUM(T80:AJ80)</f>
        <v>1.6</v>
      </c>
      <c r="AL80" s="180"/>
      <c r="AM80" s="142"/>
    </row>
    <row r="81" spans="2:39" ht="13" x14ac:dyDescent="0.3">
      <c r="B81" s="33"/>
      <c r="C81" s="16" t="str">
        <f t="shared" si="61"/>
        <v>Complete</v>
      </c>
      <c r="D81" s="23"/>
      <c r="E81" s="18">
        <f t="shared" ref="E80:E81" si="64">I81-F81</f>
        <v>0</v>
      </c>
      <c r="F81" s="63">
        <f t="shared" si="62"/>
        <v>1.5</v>
      </c>
      <c r="G81" s="20"/>
      <c r="H81" s="23"/>
      <c r="I81" s="19">
        <v>1.5</v>
      </c>
      <c r="J81" s="203"/>
      <c r="K81" s="23"/>
      <c r="L81" s="118">
        <v>21412</v>
      </c>
      <c r="M81" s="179"/>
      <c r="N81" s="154"/>
      <c r="O81" s="154"/>
      <c r="P81" s="235"/>
      <c r="Q81" s="153" t="s">
        <v>116</v>
      </c>
      <c r="R81" s="153"/>
      <c r="S81" s="164"/>
      <c r="T81" s="23"/>
      <c r="U81" s="181"/>
      <c r="V81" s="181"/>
      <c r="W81" s="181"/>
      <c r="X81" s="181"/>
      <c r="Y81" s="181">
        <v>1.5</v>
      </c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23"/>
      <c r="AK81" s="11">
        <f t="shared" si="63"/>
        <v>1.5</v>
      </c>
      <c r="AL81" s="180"/>
      <c r="AM81" s="142"/>
    </row>
    <row r="82" spans="2:39" ht="13" x14ac:dyDescent="0.3">
      <c r="B82" s="33"/>
      <c r="C82" s="16" t="str">
        <f t="shared" ref="C82" si="65">IF(F82=0,"Open",IF(E82=0,"Complete", "In Progress"))</f>
        <v>Complete</v>
      </c>
      <c r="D82" s="23"/>
      <c r="E82" s="18">
        <v>0</v>
      </c>
      <c r="F82" s="63">
        <f t="shared" ref="F82" si="66">AK82</f>
        <v>2.7</v>
      </c>
      <c r="G82" s="20"/>
      <c r="H82" s="23"/>
      <c r="I82" s="19">
        <v>2</v>
      </c>
      <c r="J82" s="203"/>
      <c r="K82" s="23"/>
      <c r="L82" s="118">
        <v>21500</v>
      </c>
      <c r="M82" s="179"/>
      <c r="N82" s="154"/>
      <c r="O82" s="153" t="s">
        <v>118</v>
      </c>
      <c r="P82" s="236"/>
      <c r="Q82" s="153"/>
      <c r="R82" s="153"/>
      <c r="S82" s="164"/>
      <c r="T82" s="23"/>
      <c r="U82" s="181"/>
      <c r="V82" s="181"/>
      <c r="W82" s="181"/>
      <c r="X82" s="181"/>
      <c r="Y82" s="181">
        <v>2.7</v>
      </c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23"/>
      <c r="AK82" s="11">
        <f t="shared" ref="AK82:AK84" si="67">SUM(T82:AJ82)</f>
        <v>2.7</v>
      </c>
      <c r="AL82" s="180"/>
      <c r="AM82" s="142"/>
    </row>
    <row r="83" spans="2:39" ht="13" x14ac:dyDescent="0.3">
      <c r="B83" s="33"/>
      <c r="C83" s="161"/>
      <c r="D83" s="23"/>
      <c r="E83" s="119"/>
      <c r="F83" s="119"/>
      <c r="G83" s="20"/>
      <c r="H83" s="23"/>
      <c r="I83" s="119"/>
      <c r="J83" s="7"/>
      <c r="K83" s="23"/>
      <c r="L83" s="118">
        <v>30000</v>
      </c>
      <c r="M83" s="170" t="s">
        <v>119</v>
      </c>
      <c r="N83" s="176"/>
      <c r="O83" s="176"/>
      <c r="P83" s="177"/>
      <c r="Q83" s="176"/>
      <c r="R83" s="176"/>
      <c r="S83" s="178"/>
      <c r="T83" s="23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2"/>
      <c r="AK83" s="11">
        <f t="shared" si="67"/>
        <v>0</v>
      </c>
      <c r="AL83" s="23"/>
      <c r="AM83" s="142"/>
    </row>
    <row r="84" spans="2:39" ht="13" x14ac:dyDescent="0.3">
      <c r="B84" s="33"/>
      <c r="C84" s="161"/>
      <c r="D84" s="23"/>
      <c r="E84" s="119"/>
      <c r="F84" s="119"/>
      <c r="G84" s="20"/>
      <c r="H84" s="23"/>
      <c r="I84" s="119"/>
      <c r="J84" s="7"/>
      <c r="K84" s="23"/>
      <c r="L84" s="118">
        <v>31000</v>
      </c>
      <c r="M84" s="179"/>
      <c r="N84" s="153" t="s">
        <v>120</v>
      </c>
      <c r="O84" s="153"/>
      <c r="P84" s="167"/>
      <c r="Q84" s="153"/>
      <c r="R84" s="153"/>
      <c r="S84" s="164"/>
      <c r="T84" s="23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2"/>
      <c r="AK84" s="11">
        <f t="shared" si="67"/>
        <v>0</v>
      </c>
      <c r="AL84" s="23"/>
      <c r="AM84" s="142"/>
    </row>
    <row r="85" spans="2:39" ht="13" x14ac:dyDescent="0.3">
      <c r="B85" s="33"/>
      <c r="C85" s="204"/>
      <c r="D85" s="23"/>
      <c r="E85" s="205"/>
      <c r="F85" s="205"/>
      <c r="G85" s="20"/>
      <c r="H85" s="23"/>
      <c r="I85" s="119"/>
      <c r="J85" s="203"/>
      <c r="K85" s="23"/>
      <c r="L85" s="118">
        <v>31100</v>
      </c>
      <c r="M85" s="179"/>
      <c r="N85" s="154"/>
      <c r="O85" s="153" t="s">
        <v>121</v>
      </c>
      <c r="P85" s="167"/>
      <c r="Q85" s="153"/>
      <c r="R85" s="153"/>
      <c r="S85" s="164"/>
      <c r="T85" s="23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2"/>
      <c r="AK85" s="11">
        <f t="shared" ref="AK85" si="68">SUM(T85:AJ85)</f>
        <v>0</v>
      </c>
      <c r="AL85" s="180"/>
      <c r="AM85" s="142"/>
    </row>
    <row r="86" spans="2:39" ht="13" x14ac:dyDescent="0.3">
      <c r="B86" s="33"/>
      <c r="C86" s="16" t="str">
        <f t="shared" ref="C86" si="69">IF(F86=0,"Open",IF(E86=0,"Complete", "In Progress"))</f>
        <v>Complete</v>
      </c>
      <c r="D86" s="23"/>
      <c r="E86" s="18">
        <v>0</v>
      </c>
      <c r="F86" s="63">
        <f t="shared" ref="F86" si="70">AK86</f>
        <v>3</v>
      </c>
      <c r="G86" s="20"/>
      <c r="H86" s="23"/>
      <c r="I86" s="19">
        <v>6</v>
      </c>
      <c r="J86" s="203"/>
      <c r="K86" s="23"/>
      <c r="L86" s="118">
        <v>31110</v>
      </c>
      <c r="M86" s="179"/>
      <c r="N86" s="154"/>
      <c r="O86" s="154"/>
      <c r="P86" s="167" t="s">
        <v>122</v>
      </c>
      <c r="Q86" s="153"/>
      <c r="R86" s="153"/>
      <c r="S86" s="164"/>
      <c r="T86" s="23"/>
      <c r="U86" s="181"/>
      <c r="V86" s="181"/>
      <c r="W86" s="181"/>
      <c r="X86" s="181"/>
      <c r="Y86" s="181"/>
      <c r="Z86" s="181"/>
      <c r="AA86" s="181">
        <v>3</v>
      </c>
      <c r="AB86" s="181"/>
      <c r="AC86" s="181"/>
      <c r="AD86" s="181"/>
      <c r="AE86" s="181"/>
      <c r="AF86" s="181"/>
      <c r="AG86" s="181"/>
      <c r="AH86" s="181"/>
      <c r="AI86" s="181"/>
      <c r="AJ86" s="123"/>
      <c r="AK86" s="11">
        <f t="shared" ref="AK86" si="71">SUM(T86:AJ86)</f>
        <v>3</v>
      </c>
      <c r="AL86" s="180"/>
      <c r="AM86" s="142"/>
    </row>
    <row r="87" spans="2:39" ht="13" x14ac:dyDescent="0.3">
      <c r="B87" s="33"/>
      <c r="C87" s="16" t="str">
        <f t="shared" ref="C87" si="72">IF(F87=0,"Open",IF(E87=0,"Complete", "In Progress"))</f>
        <v>Complete</v>
      </c>
      <c r="D87" s="23"/>
      <c r="E87" s="18">
        <v>0</v>
      </c>
      <c r="F87" s="63">
        <f t="shared" ref="F87" si="73">AK87</f>
        <v>1</v>
      </c>
      <c r="G87" s="20"/>
      <c r="H87" s="23"/>
      <c r="I87" s="19">
        <v>2</v>
      </c>
      <c r="J87" s="203"/>
      <c r="K87" s="23"/>
      <c r="L87" s="118">
        <v>31120</v>
      </c>
      <c r="M87" s="179"/>
      <c r="N87" s="154"/>
      <c r="O87" s="154"/>
      <c r="P87" s="167" t="s">
        <v>123</v>
      </c>
      <c r="Q87" s="153"/>
      <c r="R87" s="153"/>
      <c r="S87" s="164"/>
      <c r="T87" s="23"/>
      <c r="U87" s="181"/>
      <c r="V87" s="181"/>
      <c r="W87" s="181"/>
      <c r="X87" s="181"/>
      <c r="Y87" s="181"/>
      <c r="Z87" s="181"/>
      <c r="AA87" s="181"/>
      <c r="AB87" s="181">
        <v>1</v>
      </c>
      <c r="AC87" s="181"/>
      <c r="AD87" s="181"/>
      <c r="AE87" s="181"/>
      <c r="AF87" s="181"/>
      <c r="AG87" s="181"/>
      <c r="AH87" s="181"/>
      <c r="AI87" s="181"/>
      <c r="AJ87" s="123"/>
      <c r="AK87" s="11">
        <f t="shared" ref="AK87" si="74">SUM(T87:AJ87)</f>
        <v>1</v>
      </c>
      <c r="AL87" s="180"/>
      <c r="AM87" s="142"/>
    </row>
    <row r="88" spans="2:39" ht="13" x14ac:dyDescent="0.3">
      <c r="B88" s="33"/>
      <c r="C88" s="16" t="str">
        <f t="shared" ref="C88" si="75">IF(F88=0,"Open",IF(E88=0,"Complete", "In Progress"))</f>
        <v>Complete</v>
      </c>
      <c r="D88" s="23"/>
      <c r="E88" s="18">
        <v>0</v>
      </c>
      <c r="F88" s="63">
        <f t="shared" ref="F88" si="76">AK88</f>
        <v>0.3</v>
      </c>
      <c r="G88" s="20"/>
      <c r="H88" s="23"/>
      <c r="I88" s="19">
        <v>1</v>
      </c>
      <c r="J88" s="203"/>
      <c r="K88" s="23"/>
      <c r="L88" s="118">
        <v>31130</v>
      </c>
      <c r="M88" s="179"/>
      <c r="N88" s="154"/>
      <c r="O88" s="154"/>
      <c r="P88" s="167" t="s">
        <v>124</v>
      </c>
      <c r="Q88" s="153"/>
      <c r="R88" s="153"/>
      <c r="S88" s="164"/>
      <c r="T88" s="23"/>
      <c r="U88" s="181"/>
      <c r="V88" s="181"/>
      <c r="W88" s="181"/>
      <c r="X88" s="181"/>
      <c r="Y88" s="181"/>
      <c r="Z88" s="181"/>
      <c r="AA88" s="181"/>
      <c r="AB88" s="181">
        <v>0.3</v>
      </c>
      <c r="AC88" s="181"/>
      <c r="AD88" s="181"/>
      <c r="AE88" s="181"/>
      <c r="AF88" s="181"/>
      <c r="AG88" s="181"/>
      <c r="AH88" s="181"/>
      <c r="AI88" s="181"/>
      <c r="AJ88" s="123"/>
      <c r="AK88" s="11">
        <f t="shared" ref="AK88" si="77">SUM(T88:AJ88)</f>
        <v>0.3</v>
      </c>
      <c r="AL88" s="180"/>
      <c r="AM88" s="142"/>
    </row>
    <row r="89" spans="2:39" ht="13" x14ac:dyDescent="0.3">
      <c r="B89" s="33"/>
      <c r="C89" s="16" t="str">
        <f t="shared" ref="C89:C90" si="78">IF(F89=0,"Open",IF(E89=0,"Complete", "In Progress"))</f>
        <v>Complete</v>
      </c>
      <c r="D89" s="23"/>
      <c r="E89" s="18">
        <v>0</v>
      </c>
      <c r="F89" s="63">
        <f t="shared" ref="F89:F90" si="79">AK89</f>
        <v>0.5</v>
      </c>
      <c r="G89" s="20"/>
      <c r="H89" s="23"/>
      <c r="I89" s="19">
        <v>1</v>
      </c>
      <c r="J89" s="203"/>
      <c r="K89" s="23"/>
      <c r="L89" s="118">
        <v>31200</v>
      </c>
      <c r="M89" s="179"/>
      <c r="N89" s="154"/>
      <c r="O89" s="153" t="s">
        <v>125</v>
      </c>
      <c r="P89" s="167"/>
      <c r="Q89" s="153"/>
      <c r="R89" s="153"/>
      <c r="S89" s="164"/>
      <c r="T89" s="23"/>
      <c r="U89" s="181"/>
      <c r="V89" s="181"/>
      <c r="W89" s="181"/>
      <c r="X89" s="181"/>
      <c r="Y89" s="181"/>
      <c r="Z89" s="181"/>
      <c r="AA89" s="181"/>
      <c r="AB89" s="181">
        <v>0.5</v>
      </c>
      <c r="AC89" s="181"/>
      <c r="AD89" s="181"/>
      <c r="AE89" s="181"/>
      <c r="AF89" s="181"/>
      <c r="AG89" s="181"/>
      <c r="AH89" s="181"/>
      <c r="AI89" s="181"/>
      <c r="AJ89" s="123"/>
      <c r="AK89" s="11">
        <f t="shared" ref="AK89:AK90" si="80">SUM(T89:AJ89)</f>
        <v>0.5</v>
      </c>
      <c r="AL89" s="180"/>
      <c r="AM89" s="142"/>
    </row>
    <row r="90" spans="2:39" ht="13" x14ac:dyDescent="0.3">
      <c r="B90" s="33"/>
      <c r="C90" s="16" t="str">
        <f t="shared" si="78"/>
        <v>Complete</v>
      </c>
      <c r="D90" s="23"/>
      <c r="E90" s="18">
        <f t="shared" ref="E89:E90" si="81">I90-F90</f>
        <v>0</v>
      </c>
      <c r="F90" s="63">
        <f t="shared" si="79"/>
        <v>0.1</v>
      </c>
      <c r="G90" s="20"/>
      <c r="H90" s="23"/>
      <c r="I90" s="19">
        <v>0.1</v>
      </c>
      <c r="J90" s="7"/>
      <c r="K90" s="23"/>
      <c r="L90" s="118">
        <v>32000</v>
      </c>
      <c r="M90" s="154"/>
      <c r="N90" s="153" t="s">
        <v>185</v>
      </c>
      <c r="O90" s="153"/>
      <c r="P90" s="153"/>
      <c r="Q90" s="153"/>
      <c r="R90" s="153"/>
      <c r="S90" s="166"/>
      <c r="T90" s="23"/>
      <c r="U90" s="124"/>
      <c r="V90" s="124"/>
      <c r="W90" s="124"/>
      <c r="X90" s="124"/>
      <c r="Y90" s="124"/>
      <c r="Z90" s="124"/>
      <c r="AA90" s="124"/>
      <c r="AB90" s="124">
        <v>0.1</v>
      </c>
      <c r="AC90" s="124"/>
      <c r="AD90" s="124"/>
      <c r="AE90" s="124"/>
      <c r="AF90" s="124"/>
      <c r="AG90" s="124"/>
      <c r="AH90" s="124"/>
      <c r="AI90" s="124"/>
      <c r="AJ90" s="125"/>
      <c r="AK90" s="11">
        <f t="shared" si="80"/>
        <v>0.1</v>
      </c>
      <c r="AL90" s="23"/>
      <c r="AM90" s="142"/>
    </row>
    <row r="91" spans="2:39" ht="13" x14ac:dyDescent="0.3">
      <c r="B91" s="33"/>
      <c r="C91" s="204"/>
      <c r="D91" s="23"/>
      <c r="E91" s="205"/>
      <c r="F91" s="205"/>
      <c r="G91" s="20"/>
      <c r="H91" s="23"/>
      <c r="I91" s="119"/>
      <c r="J91" s="203"/>
      <c r="K91" s="23"/>
      <c r="L91" s="118">
        <v>31200</v>
      </c>
      <c r="M91" s="179"/>
      <c r="N91" s="154"/>
      <c r="O91" s="153" t="s">
        <v>126</v>
      </c>
      <c r="P91" s="167"/>
      <c r="Q91" s="153"/>
      <c r="R91" s="153"/>
      <c r="S91" s="164"/>
      <c r="T91" s="23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2"/>
      <c r="AK91" s="11">
        <f t="shared" ref="AK91:AK92" si="82">SUM(T91:AJ91)</f>
        <v>0</v>
      </c>
      <c r="AL91" s="180"/>
      <c r="AM91" s="142"/>
    </row>
    <row r="92" spans="2:39" ht="13" x14ac:dyDescent="0.3">
      <c r="B92" s="33"/>
      <c r="C92" s="204"/>
      <c r="D92" s="23"/>
      <c r="E92" s="205"/>
      <c r="F92" s="205"/>
      <c r="G92" s="20"/>
      <c r="H92" s="23"/>
      <c r="I92" s="119"/>
      <c r="J92" s="203"/>
      <c r="K92" s="23"/>
      <c r="L92" s="118">
        <v>31210</v>
      </c>
      <c r="M92" s="179"/>
      <c r="N92" s="154"/>
      <c r="O92" s="154"/>
      <c r="P92" s="167" t="s">
        <v>127</v>
      </c>
      <c r="Q92" s="153"/>
      <c r="R92" s="153"/>
      <c r="S92" s="164"/>
      <c r="T92" s="23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2"/>
      <c r="AK92" s="11">
        <f t="shared" si="82"/>
        <v>0</v>
      </c>
      <c r="AL92" s="180"/>
      <c r="AM92" s="142"/>
    </row>
    <row r="93" spans="2:39" ht="13" x14ac:dyDescent="0.3">
      <c r="B93" s="33"/>
      <c r="C93" s="16" t="str">
        <f t="shared" ref="C93" si="83">IF(F93=0,"Open",IF(E93=0,"Complete", "In Progress"))</f>
        <v>Complete</v>
      </c>
      <c r="D93" s="23"/>
      <c r="E93" s="18">
        <v>0</v>
      </c>
      <c r="F93" s="63">
        <f t="shared" ref="F93" si="84">AK93</f>
        <v>1.5</v>
      </c>
      <c r="G93" s="20"/>
      <c r="H93" s="23"/>
      <c r="I93" s="19">
        <v>1</v>
      </c>
      <c r="J93" s="203"/>
      <c r="K93" s="23"/>
      <c r="L93" s="118">
        <v>31211</v>
      </c>
      <c r="M93" s="179"/>
      <c r="N93" s="154"/>
      <c r="O93" s="154"/>
      <c r="P93" s="235"/>
      <c r="Q93" s="153" t="s">
        <v>128</v>
      </c>
      <c r="R93" s="153"/>
      <c r="S93" s="164"/>
      <c r="T93" s="23"/>
      <c r="U93" s="181"/>
      <c r="V93" s="181"/>
      <c r="W93" s="181"/>
      <c r="X93" s="181"/>
      <c r="Y93" s="181"/>
      <c r="Z93" s="181"/>
      <c r="AA93" s="181"/>
      <c r="AB93" s="181"/>
      <c r="AC93" s="181">
        <v>1.5</v>
      </c>
      <c r="AD93" s="181"/>
      <c r="AE93" s="181"/>
      <c r="AF93" s="181"/>
      <c r="AG93" s="181"/>
      <c r="AH93" s="181"/>
      <c r="AI93" s="181"/>
      <c r="AJ93" s="123"/>
      <c r="AK93" s="11">
        <f t="shared" ref="AK93" si="85">SUM(T93:AJ93)</f>
        <v>1.5</v>
      </c>
      <c r="AL93" s="180"/>
      <c r="AM93" s="142"/>
    </row>
    <row r="94" spans="2:39" ht="13" x14ac:dyDescent="0.3">
      <c r="B94" s="33"/>
      <c r="C94" s="16" t="str">
        <f t="shared" ref="C94" si="86">IF(F94=0,"Open",IF(E94=0,"Complete", "In Progress"))</f>
        <v>Complete</v>
      </c>
      <c r="D94" s="23"/>
      <c r="E94" s="18">
        <v>0</v>
      </c>
      <c r="F94" s="63">
        <f t="shared" ref="F94" si="87">AK94</f>
        <v>1.7</v>
      </c>
      <c r="G94" s="20"/>
      <c r="H94" s="23"/>
      <c r="I94" s="19">
        <v>1</v>
      </c>
      <c r="J94" s="203"/>
      <c r="K94" s="23"/>
      <c r="L94" s="118">
        <v>31212</v>
      </c>
      <c r="M94" s="179"/>
      <c r="N94" s="154"/>
      <c r="O94" s="154"/>
      <c r="P94" s="235"/>
      <c r="Q94" s="153" t="s">
        <v>129</v>
      </c>
      <c r="R94" s="153"/>
      <c r="S94" s="164"/>
      <c r="T94" s="23"/>
      <c r="U94" s="181"/>
      <c r="V94" s="181"/>
      <c r="W94" s="181"/>
      <c r="X94" s="181"/>
      <c r="Y94" s="181"/>
      <c r="Z94" s="181"/>
      <c r="AA94" s="181"/>
      <c r="AB94" s="181"/>
      <c r="AC94" s="181">
        <v>1.7</v>
      </c>
      <c r="AD94" s="181"/>
      <c r="AE94" s="181"/>
      <c r="AF94" s="181"/>
      <c r="AG94" s="181"/>
      <c r="AH94" s="181"/>
      <c r="AI94" s="181"/>
      <c r="AJ94" s="123"/>
      <c r="AK94" s="11">
        <f t="shared" ref="AK94" si="88">SUM(T94:AJ94)</f>
        <v>1.7</v>
      </c>
      <c r="AL94" s="180"/>
      <c r="AM94" s="142"/>
    </row>
    <row r="95" spans="2:39" ht="13" x14ac:dyDescent="0.3">
      <c r="B95" s="33"/>
      <c r="C95" s="16" t="str">
        <f t="shared" ref="C95" si="89">IF(F95=0,"Open",IF(E95=0,"Complete", "In Progress"))</f>
        <v>Complete</v>
      </c>
      <c r="D95" s="23"/>
      <c r="E95" s="18">
        <v>0</v>
      </c>
      <c r="F95" s="63">
        <f t="shared" ref="F95" si="90">AK95</f>
        <v>0.3</v>
      </c>
      <c r="G95" s="20"/>
      <c r="H95" s="23"/>
      <c r="I95" s="19">
        <v>1</v>
      </c>
      <c r="J95" s="203"/>
      <c r="K95" s="23"/>
      <c r="L95" s="118">
        <v>31213</v>
      </c>
      <c r="M95" s="179"/>
      <c r="N95" s="154"/>
      <c r="O95" s="154"/>
      <c r="P95" s="235"/>
      <c r="Q95" s="153" t="s">
        <v>130</v>
      </c>
      <c r="R95" s="153"/>
      <c r="S95" s="164"/>
      <c r="T95" s="23"/>
      <c r="U95" s="181"/>
      <c r="V95" s="181"/>
      <c r="W95" s="181"/>
      <c r="X95" s="181"/>
      <c r="Y95" s="181"/>
      <c r="Z95" s="181"/>
      <c r="AA95" s="181"/>
      <c r="AB95" s="181"/>
      <c r="AC95" s="181">
        <v>0.3</v>
      </c>
      <c r="AD95" s="181"/>
      <c r="AE95" s="181"/>
      <c r="AF95" s="181"/>
      <c r="AG95" s="181"/>
      <c r="AH95" s="181"/>
      <c r="AI95" s="181"/>
      <c r="AJ95" s="123"/>
      <c r="AK95" s="11">
        <f t="shared" ref="AK95" si="91">SUM(T95:AJ95)</f>
        <v>0.3</v>
      </c>
      <c r="AL95" s="180"/>
      <c r="AM95" s="142"/>
    </row>
    <row r="96" spans="2:39" ht="13" x14ac:dyDescent="0.3">
      <c r="B96" s="33"/>
      <c r="C96" s="16" t="str">
        <f t="shared" ref="C96" si="92">IF(F96=0,"Open",IF(E96=0,"Complete", "In Progress"))</f>
        <v>Complete</v>
      </c>
      <c r="D96" s="23"/>
      <c r="E96" s="18">
        <v>0</v>
      </c>
      <c r="F96" s="63">
        <f t="shared" ref="F96" si="93">AK96</f>
        <v>0.5</v>
      </c>
      <c r="G96" s="20"/>
      <c r="H96" s="23"/>
      <c r="I96" s="19">
        <v>1</v>
      </c>
      <c r="J96" s="203"/>
      <c r="K96" s="23"/>
      <c r="L96" s="118">
        <v>31214</v>
      </c>
      <c r="M96" s="179"/>
      <c r="N96" s="154"/>
      <c r="O96" s="154"/>
      <c r="P96" s="235"/>
      <c r="Q96" s="153" t="s">
        <v>131</v>
      </c>
      <c r="R96" s="153"/>
      <c r="S96" s="164"/>
      <c r="T96" s="23"/>
      <c r="U96" s="181"/>
      <c r="V96" s="181"/>
      <c r="W96" s="181"/>
      <c r="X96" s="181"/>
      <c r="Y96" s="181"/>
      <c r="Z96" s="181"/>
      <c r="AA96" s="181"/>
      <c r="AB96" s="181"/>
      <c r="AC96" s="181">
        <v>0.5</v>
      </c>
      <c r="AD96" s="181"/>
      <c r="AE96" s="181"/>
      <c r="AF96" s="181"/>
      <c r="AG96" s="181"/>
      <c r="AH96" s="181"/>
      <c r="AI96" s="181"/>
      <c r="AJ96" s="123"/>
      <c r="AK96" s="11">
        <f t="shared" ref="AK96" si="94">SUM(T96:AJ96)</f>
        <v>0.5</v>
      </c>
      <c r="AL96" s="180"/>
      <c r="AM96" s="142"/>
    </row>
    <row r="97" spans="2:39" ht="13" x14ac:dyDescent="0.3">
      <c r="B97" s="33"/>
      <c r="C97" s="204"/>
      <c r="D97" s="23"/>
      <c r="E97" s="205"/>
      <c r="F97" s="205"/>
      <c r="G97" s="20"/>
      <c r="H97" s="23"/>
      <c r="I97" s="119"/>
      <c r="J97" s="203"/>
      <c r="K97" s="23"/>
      <c r="L97" s="118">
        <v>31220</v>
      </c>
      <c r="M97" s="179"/>
      <c r="N97" s="154"/>
      <c r="O97" s="154"/>
      <c r="P97" s="167" t="s">
        <v>132</v>
      </c>
      <c r="Q97" s="153"/>
      <c r="R97" s="153"/>
      <c r="S97" s="164"/>
      <c r="T97" s="23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2"/>
      <c r="AK97" s="11">
        <f t="shared" ref="AK97" si="95">SUM(T97:AJ97)</f>
        <v>0</v>
      </c>
      <c r="AL97" s="180"/>
      <c r="AM97" s="142"/>
    </row>
    <row r="98" spans="2:39" ht="13" x14ac:dyDescent="0.3">
      <c r="B98" s="33"/>
      <c r="C98" s="16" t="str">
        <f t="shared" ref="C98:C101" si="96">IF(F98=0,"Open",IF(E98=0,"Complete", "In Progress"))</f>
        <v>Complete</v>
      </c>
      <c r="D98" s="23"/>
      <c r="E98" s="18">
        <f t="shared" ref="E98:E101" si="97">I98-F98</f>
        <v>0</v>
      </c>
      <c r="F98" s="63">
        <f t="shared" ref="F98:F101" si="98">AK98</f>
        <v>1</v>
      </c>
      <c r="G98" s="20"/>
      <c r="H98" s="23"/>
      <c r="I98" s="19">
        <v>1</v>
      </c>
      <c r="J98" s="203"/>
      <c r="K98" s="23"/>
      <c r="L98" s="118">
        <v>31221</v>
      </c>
      <c r="M98" s="179"/>
      <c r="N98" s="154"/>
      <c r="O98" s="154"/>
      <c r="P98" s="235"/>
      <c r="Q98" s="153" t="s">
        <v>128</v>
      </c>
      <c r="R98" s="153"/>
      <c r="S98" s="164"/>
      <c r="T98" s="23"/>
      <c r="U98" s="181"/>
      <c r="V98" s="181"/>
      <c r="W98" s="181"/>
      <c r="X98" s="181"/>
      <c r="Y98" s="181"/>
      <c r="Z98" s="181"/>
      <c r="AA98" s="181"/>
      <c r="AB98" s="181"/>
      <c r="AC98" s="181">
        <v>1</v>
      </c>
      <c r="AD98" s="181"/>
      <c r="AE98" s="181"/>
      <c r="AF98" s="181"/>
      <c r="AG98" s="181"/>
      <c r="AH98" s="181"/>
      <c r="AI98" s="181"/>
      <c r="AJ98" s="123"/>
      <c r="AK98" s="11">
        <f t="shared" ref="AK98:AK101" si="99">SUM(T98:AJ98)</f>
        <v>1</v>
      </c>
      <c r="AL98" s="180"/>
      <c r="AM98" s="142"/>
    </row>
    <row r="99" spans="2:39" ht="13" x14ac:dyDescent="0.3">
      <c r="B99" s="33"/>
      <c r="C99" s="16" t="str">
        <f t="shared" si="96"/>
        <v>Complete</v>
      </c>
      <c r="D99" s="23"/>
      <c r="E99" s="18">
        <f t="shared" si="97"/>
        <v>0</v>
      </c>
      <c r="F99" s="63">
        <f t="shared" si="98"/>
        <v>1</v>
      </c>
      <c r="G99" s="20"/>
      <c r="H99" s="23"/>
      <c r="I99" s="19">
        <v>1</v>
      </c>
      <c r="J99" s="203"/>
      <c r="K99" s="23"/>
      <c r="L99" s="118">
        <v>31222</v>
      </c>
      <c r="M99" s="179"/>
      <c r="N99" s="154"/>
      <c r="O99" s="154"/>
      <c r="P99" s="235"/>
      <c r="Q99" s="153" t="s">
        <v>129</v>
      </c>
      <c r="R99" s="153"/>
      <c r="S99" s="164"/>
      <c r="T99" s="23"/>
      <c r="U99" s="181"/>
      <c r="V99" s="181"/>
      <c r="W99" s="181"/>
      <c r="X99" s="181"/>
      <c r="Y99" s="181"/>
      <c r="Z99" s="181"/>
      <c r="AA99" s="181"/>
      <c r="AB99" s="181"/>
      <c r="AC99" s="181">
        <v>1</v>
      </c>
      <c r="AD99" s="181"/>
      <c r="AE99" s="181"/>
      <c r="AF99" s="181"/>
      <c r="AG99" s="181"/>
      <c r="AH99" s="181"/>
      <c r="AI99" s="181"/>
      <c r="AJ99" s="123"/>
      <c r="AK99" s="11">
        <f t="shared" si="99"/>
        <v>1</v>
      </c>
      <c r="AL99" s="180"/>
      <c r="AM99" s="142"/>
    </row>
    <row r="100" spans="2:39" ht="13" x14ac:dyDescent="0.3">
      <c r="B100" s="33"/>
      <c r="C100" s="16" t="str">
        <f t="shared" si="96"/>
        <v>Complete</v>
      </c>
      <c r="D100" s="23"/>
      <c r="E100" s="18">
        <v>0</v>
      </c>
      <c r="F100" s="63">
        <f t="shared" si="98"/>
        <v>0.3</v>
      </c>
      <c r="G100" s="20"/>
      <c r="H100" s="23"/>
      <c r="I100" s="19">
        <v>1</v>
      </c>
      <c r="J100" s="203"/>
      <c r="K100" s="23"/>
      <c r="L100" s="118">
        <v>31223</v>
      </c>
      <c r="M100" s="179"/>
      <c r="N100" s="154"/>
      <c r="O100" s="154"/>
      <c r="P100" s="235"/>
      <c r="Q100" s="153" t="s">
        <v>130</v>
      </c>
      <c r="R100" s="153"/>
      <c r="S100" s="164"/>
      <c r="T100" s="23"/>
      <c r="U100" s="181"/>
      <c r="V100" s="181"/>
      <c r="W100" s="181"/>
      <c r="X100" s="181"/>
      <c r="Y100" s="181"/>
      <c r="Z100" s="181"/>
      <c r="AA100" s="181"/>
      <c r="AB100" s="181"/>
      <c r="AC100" s="181">
        <v>0.3</v>
      </c>
      <c r="AD100" s="181"/>
      <c r="AE100" s="181"/>
      <c r="AF100" s="181"/>
      <c r="AG100" s="181"/>
      <c r="AH100" s="181"/>
      <c r="AI100" s="181"/>
      <c r="AJ100" s="123"/>
      <c r="AK100" s="11">
        <f t="shared" si="99"/>
        <v>0.3</v>
      </c>
      <c r="AL100" s="180"/>
      <c r="AM100" s="142"/>
    </row>
    <row r="101" spans="2:39" ht="13" x14ac:dyDescent="0.3">
      <c r="B101" s="33"/>
      <c r="C101" s="16" t="str">
        <f t="shared" si="96"/>
        <v>Complete</v>
      </c>
      <c r="D101" s="23"/>
      <c r="E101" s="18">
        <v>0</v>
      </c>
      <c r="F101" s="63">
        <f t="shared" si="98"/>
        <v>0.5</v>
      </c>
      <c r="G101" s="20"/>
      <c r="H101" s="23"/>
      <c r="I101" s="19">
        <v>1</v>
      </c>
      <c r="J101" s="203"/>
      <c r="K101" s="23"/>
      <c r="L101" s="118">
        <v>31224</v>
      </c>
      <c r="M101" s="179"/>
      <c r="N101" s="154"/>
      <c r="O101" s="154"/>
      <c r="P101" s="235"/>
      <c r="Q101" s="153" t="s">
        <v>131</v>
      </c>
      <c r="R101" s="153"/>
      <c r="S101" s="164"/>
      <c r="T101" s="23"/>
      <c r="U101" s="181"/>
      <c r="V101" s="181"/>
      <c r="W101" s="181"/>
      <c r="X101" s="181"/>
      <c r="Y101" s="181"/>
      <c r="Z101" s="181"/>
      <c r="AA101" s="181"/>
      <c r="AB101" s="181"/>
      <c r="AC101" s="181">
        <v>0.5</v>
      </c>
      <c r="AD101" s="181"/>
      <c r="AE101" s="181"/>
      <c r="AF101" s="181"/>
      <c r="AG101" s="181"/>
      <c r="AH101" s="181"/>
      <c r="AI101" s="181"/>
      <c r="AJ101" s="123"/>
      <c r="AK101" s="11">
        <f t="shared" si="99"/>
        <v>0.5</v>
      </c>
      <c r="AL101" s="180"/>
      <c r="AM101" s="142"/>
    </row>
    <row r="102" spans="2:39" ht="13" x14ac:dyDescent="0.3">
      <c r="B102" s="33"/>
      <c r="C102" s="204"/>
      <c r="D102" s="23"/>
      <c r="E102" s="205"/>
      <c r="F102" s="205"/>
      <c r="G102" s="20"/>
      <c r="H102" s="23"/>
      <c r="I102" s="119"/>
      <c r="J102" s="203"/>
      <c r="K102" s="23"/>
      <c r="L102" s="118">
        <v>31230</v>
      </c>
      <c r="M102" s="179"/>
      <c r="N102" s="154"/>
      <c r="O102" s="154"/>
      <c r="P102" s="167" t="s">
        <v>133</v>
      </c>
      <c r="Q102" s="153"/>
      <c r="R102" s="153"/>
      <c r="S102" s="164"/>
      <c r="T102" s="23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  <c r="AI102" s="131"/>
      <c r="AJ102" s="132"/>
      <c r="AK102" s="11">
        <f t="shared" ref="AK102" si="100">SUM(T102:AJ102)</f>
        <v>0</v>
      </c>
      <c r="AL102" s="180"/>
      <c r="AM102" s="142"/>
    </row>
    <row r="103" spans="2:39" ht="13" x14ac:dyDescent="0.3">
      <c r="B103" s="33"/>
      <c r="C103" s="16" t="str">
        <f t="shared" ref="C103:C107" si="101">IF(F103=0,"Open",IF(E103=0,"Complete", "In Progress"))</f>
        <v>Complete</v>
      </c>
      <c r="D103" s="23"/>
      <c r="E103" s="18">
        <f t="shared" ref="E103:E107" si="102">I103-F103</f>
        <v>0</v>
      </c>
      <c r="F103" s="63">
        <f t="shared" ref="F103:F107" si="103">AK103</f>
        <v>1</v>
      </c>
      <c r="G103" s="20"/>
      <c r="H103" s="23"/>
      <c r="I103" s="19">
        <v>1</v>
      </c>
      <c r="J103" s="203"/>
      <c r="K103" s="23"/>
      <c r="L103" s="118">
        <v>31231</v>
      </c>
      <c r="M103" s="179"/>
      <c r="N103" s="154"/>
      <c r="O103" s="154"/>
      <c r="P103" s="235"/>
      <c r="Q103" s="153" t="s">
        <v>128</v>
      </c>
      <c r="R103" s="153"/>
      <c r="S103" s="164"/>
      <c r="T103" s="23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>
        <v>1</v>
      </c>
      <c r="AE103" s="181"/>
      <c r="AF103" s="181"/>
      <c r="AG103" s="181"/>
      <c r="AH103" s="181"/>
      <c r="AI103" s="181"/>
      <c r="AJ103" s="123"/>
      <c r="AK103" s="11">
        <f t="shared" ref="AK103:AK109" si="104">SUM(T103:AJ103)</f>
        <v>1</v>
      </c>
      <c r="AL103" s="180"/>
      <c r="AM103" s="142"/>
    </row>
    <row r="104" spans="2:39" ht="13" x14ac:dyDescent="0.3">
      <c r="B104" s="33"/>
      <c r="C104" s="16" t="str">
        <f t="shared" si="101"/>
        <v>Complete</v>
      </c>
      <c r="D104" s="23"/>
      <c r="E104" s="18">
        <v>0</v>
      </c>
      <c r="F104" s="63">
        <f t="shared" si="103"/>
        <v>0.5</v>
      </c>
      <c r="G104" s="20"/>
      <c r="H104" s="23"/>
      <c r="I104" s="19">
        <v>1</v>
      </c>
      <c r="J104" s="203"/>
      <c r="K104" s="23"/>
      <c r="L104" s="118">
        <v>31232</v>
      </c>
      <c r="M104" s="179"/>
      <c r="N104" s="154"/>
      <c r="O104" s="154"/>
      <c r="P104" s="235"/>
      <c r="Q104" s="153" t="s">
        <v>129</v>
      </c>
      <c r="R104" s="153"/>
      <c r="S104" s="164"/>
      <c r="T104" s="23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>
        <v>0.5</v>
      </c>
      <c r="AE104" s="181"/>
      <c r="AF104" s="181"/>
      <c r="AG104" s="181"/>
      <c r="AH104" s="181"/>
      <c r="AI104" s="181"/>
      <c r="AJ104" s="123"/>
      <c r="AK104" s="11">
        <f t="shared" si="104"/>
        <v>0.5</v>
      </c>
      <c r="AL104" s="180"/>
      <c r="AM104" s="142"/>
    </row>
    <row r="105" spans="2:39" ht="13" x14ac:dyDescent="0.3">
      <c r="B105" s="33"/>
      <c r="C105" s="16" t="str">
        <f t="shared" si="101"/>
        <v>Complete</v>
      </c>
      <c r="D105" s="23"/>
      <c r="E105" s="18">
        <v>0</v>
      </c>
      <c r="F105" s="63">
        <f t="shared" si="103"/>
        <v>0.3</v>
      </c>
      <c r="G105" s="20"/>
      <c r="H105" s="23"/>
      <c r="I105" s="19">
        <v>1</v>
      </c>
      <c r="J105" s="203"/>
      <c r="K105" s="23"/>
      <c r="L105" s="118">
        <v>31233</v>
      </c>
      <c r="M105" s="179"/>
      <c r="N105" s="154"/>
      <c r="O105" s="154"/>
      <c r="P105" s="235"/>
      <c r="Q105" s="153" t="s">
        <v>134</v>
      </c>
      <c r="R105" s="153"/>
      <c r="S105" s="164"/>
      <c r="T105" s="23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>
        <v>0.3</v>
      </c>
      <c r="AE105" s="181"/>
      <c r="AF105" s="181"/>
      <c r="AG105" s="181"/>
      <c r="AH105" s="181"/>
      <c r="AI105" s="181"/>
      <c r="AJ105" s="123"/>
      <c r="AK105" s="11">
        <f t="shared" si="104"/>
        <v>0.3</v>
      </c>
      <c r="AL105" s="180"/>
      <c r="AM105" s="142"/>
    </row>
    <row r="106" spans="2:39" ht="13" x14ac:dyDescent="0.3">
      <c r="B106" s="33"/>
      <c r="C106" s="16" t="str">
        <f t="shared" si="101"/>
        <v>Complete</v>
      </c>
      <c r="D106" s="23"/>
      <c r="E106" s="18">
        <v>0</v>
      </c>
      <c r="F106" s="63">
        <f t="shared" si="103"/>
        <v>0.5</v>
      </c>
      <c r="G106" s="20"/>
      <c r="H106" s="23"/>
      <c r="I106" s="19">
        <v>1</v>
      </c>
      <c r="J106" s="203"/>
      <c r="K106" s="23"/>
      <c r="L106" s="118">
        <v>31234</v>
      </c>
      <c r="M106" s="179"/>
      <c r="N106" s="154"/>
      <c r="O106" s="154"/>
      <c r="P106" s="235"/>
      <c r="Q106" s="153" t="s">
        <v>131</v>
      </c>
      <c r="R106" s="153"/>
      <c r="S106" s="164"/>
      <c r="T106" s="23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>
        <v>0.5</v>
      </c>
      <c r="AE106" s="181"/>
      <c r="AF106" s="181"/>
      <c r="AG106" s="181"/>
      <c r="AH106" s="181"/>
      <c r="AI106" s="181"/>
      <c r="AJ106" s="123"/>
      <c r="AK106" s="11">
        <f t="shared" si="104"/>
        <v>0.5</v>
      </c>
      <c r="AL106" s="180"/>
      <c r="AM106" s="142"/>
    </row>
    <row r="107" spans="2:39" ht="13" x14ac:dyDescent="0.3">
      <c r="B107" s="33"/>
      <c r="C107" s="16" t="str">
        <f t="shared" si="101"/>
        <v>Complete</v>
      </c>
      <c r="D107" s="23"/>
      <c r="E107" s="18">
        <f t="shared" si="102"/>
        <v>0</v>
      </c>
      <c r="F107" s="63">
        <f t="shared" si="103"/>
        <v>0.1</v>
      </c>
      <c r="G107" s="20"/>
      <c r="H107" s="23"/>
      <c r="I107" s="19">
        <v>0.1</v>
      </c>
      <c r="J107" s="203"/>
      <c r="K107" s="23"/>
      <c r="L107" s="118">
        <v>34000</v>
      </c>
      <c r="M107" s="179"/>
      <c r="N107" s="153" t="s">
        <v>186</v>
      </c>
      <c r="O107" s="153"/>
      <c r="P107" s="236"/>
      <c r="Q107" s="153"/>
      <c r="R107" s="153"/>
      <c r="S107" s="164"/>
      <c r="T107" s="23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>
        <v>0.1</v>
      </c>
      <c r="AE107" s="181"/>
      <c r="AF107" s="181"/>
      <c r="AG107" s="181"/>
      <c r="AH107" s="181"/>
      <c r="AI107" s="181"/>
      <c r="AJ107" s="123"/>
      <c r="AK107" s="11">
        <f t="shared" si="104"/>
        <v>0.1</v>
      </c>
      <c r="AL107" s="180"/>
      <c r="AM107" s="142"/>
    </row>
    <row r="108" spans="2:39" ht="13" x14ac:dyDescent="0.3">
      <c r="B108" s="33"/>
      <c r="C108" s="161"/>
      <c r="D108" s="23"/>
      <c r="E108" s="119"/>
      <c r="F108" s="119"/>
      <c r="G108" s="20"/>
      <c r="H108" s="23"/>
      <c r="I108" s="119"/>
      <c r="J108" s="7"/>
      <c r="K108" s="23"/>
      <c r="L108" s="118">
        <v>40000</v>
      </c>
      <c r="M108" s="170" t="s">
        <v>135</v>
      </c>
      <c r="N108" s="176"/>
      <c r="O108" s="176"/>
      <c r="P108" s="177"/>
      <c r="Q108" s="176"/>
      <c r="R108" s="176"/>
      <c r="S108" s="178"/>
      <c r="T108" s="23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2"/>
      <c r="AK108" s="11">
        <f t="shared" si="104"/>
        <v>0</v>
      </c>
      <c r="AL108" s="23"/>
      <c r="AM108" s="142"/>
    </row>
    <row r="109" spans="2:39" ht="13" x14ac:dyDescent="0.3">
      <c r="B109" s="33"/>
      <c r="C109" s="161"/>
      <c r="D109" s="23"/>
      <c r="E109" s="119"/>
      <c r="F109" s="119"/>
      <c r="G109" s="20"/>
      <c r="H109" s="23"/>
      <c r="I109" s="119"/>
      <c r="J109" s="7"/>
      <c r="K109" s="23"/>
      <c r="L109" s="118">
        <v>41000</v>
      </c>
      <c r="M109" s="179"/>
      <c r="N109" s="153" t="s">
        <v>136</v>
      </c>
      <c r="O109" s="153"/>
      <c r="P109" s="167"/>
      <c r="Q109" s="153"/>
      <c r="R109" s="153"/>
      <c r="S109" s="164"/>
      <c r="T109" s="23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2"/>
      <c r="AK109" s="11">
        <f t="shared" si="104"/>
        <v>0</v>
      </c>
      <c r="AL109" s="23"/>
      <c r="AM109" s="142"/>
    </row>
    <row r="110" spans="2:39" ht="13" x14ac:dyDescent="0.3">
      <c r="B110" s="33"/>
      <c r="C110" s="204"/>
      <c r="D110" s="23"/>
      <c r="E110" s="205"/>
      <c r="F110" s="205"/>
      <c r="G110" s="20"/>
      <c r="H110" s="23"/>
      <c r="I110" s="119"/>
      <c r="J110" s="203"/>
      <c r="K110" s="23"/>
      <c r="L110" s="118">
        <v>41100</v>
      </c>
      <c r="M110" s="179"/>
      <c r="N110" s="154"/>
      <c r="O110" s="153" t="s">
        <v>137</v>
      </c>
      <c r="P110" s="167"/>
      <c r="Q110" s="153"/>
      <c r="R110" s="153"/>
      <c r="S110" s="164"/>
      <c r="T110" s="23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2"/>
      <c r="AK110" s="11">
        <f t="shared" ref="AK110" si="105">SUM(T110:AJ110)</f>
        <v>0</v>
      </c>
      <c r="AL110" s="180"/>
      <c r="AM110" s="142"/>
    </row>
    <row r="111" spans="2:39" ht="13" x14ac:dyDescent="0.3">
      <c r="B111" s="33"/>
      <c r="C111" s="16" t="str">
        <f t="shared" ref="C111" si="106">IF(F111=0,"Open",IF(E111=0,"Complete", "In Progress"))</f>
        <v>Complete</v>
      </c>
      <c r="D111" s="23"/>
      <c r="E111" s="18">
        <v>0</v>
      </c>
      <c r="F111" s="63">
        <f t="shared" ref="F111" si="107">AK111</f>
        <v>2.5</v>
      </c>
      <c r="G111" s="20"/>
      <c r="H111" s="23"/>
      <c r="I111" s="19">
        <v>2</v>
      </c>
      <c r="J111" s="203"/>
      <c r="K111" s="23"/>
      <c r="L111" s="118">
        <v>41110</v>
      </c>
      <c r="M111" s="179"/>
      <c r="N111" s="154"/>
      <c r="O111" s="154"/>
      <c r="P111" s="167" t="s">
        <v>138</v>
      </c>
      <c r="Q111" s="153"/>
      <c r="R111" s="153"/>
      <c r="S111" s="164"/>
      <c r="T111" s="23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>
        <v>2.5</v>
      </c>
      <c r="AF111" s="181"/>
      <c r="AG111" s="181"/>
      <c r="AH111" s="181"/>
      <c r="AI111" s="181"/>
      <c r="AJ111" s="123"/>
      <c r="AK111" s="11">
        <f t="shared" ref="AK111" si="108">SUM(T111:AJ111)</f>
        <v>2.5</v>
      </c>
      <c r="AL111" s="180"/>
      <c r="AM111" s="142"/>
    </row>
    <row r="112" spans="2:39" ht="13" x14ac:dyDescent="0.3">
      <c r="B112" s="33"/>
      <c r="C112" s="16" t="str">
        <f t="shared" ref="C112" si="109">IF(F112=0,"Open",IF(E112=0,"Complete", "In Progress"))</f>
        <v>Complete</v>
      </c>
      <c r="D112" s="23"/>
      <c r="E112" s="18">
        <v>0</v>
      </c>
      <c r="F112" s="63">
        <f t="shared" ref="F112" si="110">AK112</f>
        <v>3</v>
      </c>
      <c r="G112" s="20"/>
      <c r="H112" s="23"/>
      <c r="I112" s="19">
        <v>2</v>
      </c>
      <c r="J112" s="203"/>
      <c r="K112" s="23"/>
      <c r="L112" s="118">
        <v>41120</v>
      </c>
      <c r="M112" s="179"/>
      <c r="N112" s="154"/>
      <c r="O112" s="154"/>
      <c r="P112" s="167" t="s">
        <v>139</v>
      </c>
      <c r="Q112" s="153"/>
      <c r="R112" s="153"/>
      <c r="S112" s="164"/>
      <c r="T112" s="23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>
        <v>3</v>
      </c>
      <c r="AF112" s="181"/>
      <c r="AG112" s="181"/>
      <c r="AH112" s="181"/>
      <c r="AI112" s="181"/>
      <c r="AJ112" s="123"/>
      <c r="AK112" s="11">
        <f t="shared" ref="AK112" si="111">SUM(T112:AJ112)</f>
        <v>3</v>
      </c>
      <c r="AL112" s="180"/>
      <c r="AM112" s="142"/>
    </row>
    <row r="113" spans="2:39" ht="13" x14ac:dyDescent="0.3">
      <c r="B113" s="33"/>
      <c r="C113" s="16" t="str">
        <f t="shared" ref="C113" si="112">IF(F113=0,"Open",IF(E113=0,"Complete", "In Progress"))</f>
        <v>Complete</v>
      </c>
      <c r="D113" s="23"/>
      <c r="E113" s="18">
        <v>0</v>
      </c>
      <c r="F113" s="63">
        <f t="shared" ref="F113" si="113">AK113</f>
        <v>3.6</v>
      </c>
      <c r="G113" s="20"/>
      <c r="H113" s="23"/>
      <c r="I113" s="19">
        <v>2</v>
      </c>
      <c r="J113" s="203"/>
      <c r="K113" s="23"/>
      <c r="L113" s="118">
        <v>41130</v>
      </c>
      <c r="M113" s="179"/>
      <c r="N113" s="154"/>
      <c r="O113" s="154"/>
      <c r="P113" s="167" t="s">
        <v>140</v>
      </c>
      <c r="Q113" s="153"/>
      <c r="R113" s="153"/>
      <c r="S113" s="164"/>
      <c r="T113" s="23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>
        <v>3.6</v>
      </c>
      <c r="AF113" s="181"/>
      <c r="AG113" s="181"/>
      <c r="AH113" s="181"/>
      <c r="AI113" s="181"/>
      <c r="AJ113" s="123"/>
      <c r="AK113" s="11">
        <f t="shared" ref="AK113" si="114">SUM(T113:AJ113)</f>
        <v>3.6</v>
      </c>
      <c r="AL113" s="180"/>
      <c r="AM113" s="142"/>
    </row>
    <row r="114" spans="2:39" ht="13" x14ac:dyDescent="0.3">
      <c r="B114" s="33"/>
      <c r="C114" s="16" t="str">
        <f t="shared" ref="C114:C115" si="115">IF(F114=0,"Open",IF(E114=0,"Complete", "In Progress"))</f>
        <v>Complete</v>
      </c>
      <c r="D114" s="23"/>
      <c r="E114" s="18">
        <v>0</v>
      </c>
      <c r="F114" s="63">
        <f t="shared" ref="F114:F115" si="116">AK114</f>
        <v>1.8</v>
      </c>
      <c r="G114" s="20"/>
      <c r="H114" s="23"/>
      <c r="I114" s="19">
        <v>1</v>
      </c>
      <c r="J114" s="203"/>
      <c r="K114" s="23"/>
      <c r="L114" s="118">
        <v>41140</v>
      </c>
      <c r="M114" s="179"/>
      <c r="N114" s="154"/>
      <c r="O114" s="154"/>
      <c r="P114" s="167" t="s">
        <v>141</v>
      </c>
      <c r="Q114" s="153"/>
      <c r="R114" s="153"/>
      <c r="S114" s="164"/>
      <c r="T114" s="23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>
        <v>1.8</v>
      </c>
      <c r="AF114" s="181"/>
      <c r="AG114" s="181"/>
      <c r="AH114" s="181"/>
      <c r="AI114" s="181"/>
      <c r="AJ114" s="123"/>
      <c r="AK114" s="11">
        <f t="shared" ref="AK114:AK115" si="117">SUM(T114:AJ114)</f>
        <v>1.8</v>
      </c>
      <c r="AL114" s="180"/>
      <c r="AM114" s="142"/>
    </row>
    <row r="115" spans="2:39" ht="13" x14ac:dyDescent="0.3">
      <c r="B115" s="33"/>
      <c r="C115" s="16" t="str">
        <f t="shared" si="115"/>
        <v>Complete</v>
      </c>
      <c r="D115" s="23"/>
      <c r="E115" s="18">
        <v>0</v>
      </c>
      <c r="F115" s="63">
        <f t="shared" si="116"/>
        <v>3.7</v>
      </c>
      <c r="G115" s="20"/>
      <c r="H115" s="23"/>
      <c r="I115" s="19">
        <v>3</v>
      </c>
      <c r="J115" s="203"/>
      <c r="K115" s="23"/>
      <c r="L115" s="118">
        <v>41200</v>
      </c>
      <c r="M115" s="179"/>
      <c r="N115" s="154"/>
      <c r="O115" s="153" t="s">
        <v>142</v>
      </c>
      <c r="P115" s="167"/>
      <c r="Q115" s="153"/>
      <c r="R115" s="153"/>
      <c r="S115" s="164"/>
      <c r="T115" s="23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>
        <v>3.7</v>
      </c>
      <c r="AG115" s="181"/>
      <c r="AH115" s="181"/>
      <c r="AI115" s="181"/>
      <c r="AJ115" s="123"/>
      <c r="AK115" s="11">
        <f t="shared" si="117"/>
        <v>3.7</v>
      </c>
      <c r="AL115" s="180"/>
      <c r="AM115" s="142"/>
    </row>
    <row r="116" spans="2:39" ht="13" x14ac:dyDescent="0.3">
      <c r="B116" s="33"/>
      <c r="C116" s="204"/>
      <c r="D116" s="23"/>
      <c r="E116" s="205"/>
      <c r="F116" s="205"/>
      <c r="G116" s="20"/>
      <c r="H116" s="23"/>
      <c r="I116" s="119"/>
      <c r="J116" s="203"/>
      <c r="K116" s="23"/>
      <c r="L116" s="118">
        <v>41300</v>
      </c>
      <c r="M116" s="179"/>
      <c r="N116" s="154"/>
      <c r="O116" s="153" t="s">
        <v>143</v>
      </c>
      <c r="P116" s="167"/>
      <c r="Q116" s="153"/>
      <c r="R116" s="153"/>
      <c r="S116" s="164"/>
      <c r="T116" s="23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2"/>
      <c r="AK116" s="11">
        <f t="shared" ref="AK116" si="118">SUM(T116:AJ116)</f>
        <v>0</v>
      </c>
      <c r="AL116" s="180"/>
      <c r="AM116" s="142"/>
    </row>
    <row r="117" spans="2:39" ht="13" x14ac:dyDescent="0.3">
      <c r="B117" s="33"/>
      <c r="C117" s="16" t="str">
        <f t="shared" ref="C117:C120" si="119">IF(F117=0,"Open",IF(E117=0,"Complete", "In Progress"))</f>
        <v>Complete</v>
      </c>
      <c r="D117" s="23"/>
      <c r="E117" s="18">
        <v>0</v>
      </c>
      <c r="F117" s="63">
        <f t="shared" ref="F117:F120" si="120">AK117</f>
        <v>5</v>
      </c>
      <c r="G117" s="20"/>
      <c r="H117" s="23"/>
      <c r="I117" s="19">
        <v>3</v>
      </c>
      <c r="J117" s="203"/>
      <c r="K117" s="23"/>
      <c r="L117" s="118">
        <v>41310</v>
      </c>
      <c r="M117" s="179"/>
      <c r="N117" s="154"/>
      <c r="O117" s="154"/>
      <c r="P117" s="167" t="s">
        <v>187</v>
      </c>
      <c r="Q117" s="153"/>
      <c r="R117" s="153"/>
      <c r="S117" s="164"/>
      <c r="T117" s="23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>
        <v>5</v>
      </c>
      <c r="AG117" s="181"/>
      <c r="AH117" s="181"/>
      <c r="AI117" s="181"/>
      <c r="AJ117" s="123"/>
      <c r="AK117" s="11">
        <f t="shared" ref="AK117:AK120" si="121">SUM(T117:AJ117)</f>
        <v>5</v>
      </c>
      <c r="AL117" s="180"/>
      <c r="AM117" s="142"/>
    </row>
    <row r="118" spans="2:39" ht="13" x14ac:dyDescent="0.3">
      <c r="B118" s="33"/>
      <c r="C118" s="16" t="str">
        <f t="shared" si="119"/>
        <v>Complete</v>
      </c>
      <c r="D118" s="23"/>
      <c r="E118" s="18">
        <v>0</v>
      </c>
      <c r="F118" s="63">
        <f t="shared" si="120"/>
        <v>5</v>
      </c>
      <c r="G118" s="20"/>
      <c r="H118" s="23"/>
      <c r="I118" s="19">
        <v>3</v>
      </c>
      <c r="J118" s="203"/>
      <c r="K118" s="23"/>
      <c r="L118" s="118">
        <v>41320</v>
      </c>
      <c r="M118" s="179"/>
      <c r="N118" s="154"/>
      <c r="O118" s="154"/>
      <c r="P118" s="167" t="s">
        <v>188</v>
      </c>
      <c r="Q118" s="153"/>
      <c r="R118" s="153"/>
      <c r="S118" s="164"/>
      <c r="T118" s="23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>
        <v>5</v>
      </c>
      <c r="AH118" s="181"/>
      <c r="AI118" s="181"/>
      <c r="AJ118" s="123"/>
      <c r="AK118" s="11">
        <f t="shared" si="121"/>
        <v>5</v>
      </c>
      <c r="AL118" s="180"/>
      <c r="AM118" s="142"/>
    </row>
    <row r="119" spans="2:39" ht="13" x14ac:dyDescent="0.3">
      <c r="B119" s="33"/>
      <c r="C119" s="16" t="str">
        <f t="shared" si="119"/>
        <v>Complete</v>
      </c>
      <c r="D119" s="23"/>
      <c r="E119" s="18">
        <v>0</v>
      </c>
      <c r="F119" s="63">
        <f t="shared" si="120"/>
        <v>5</v>
      </c>
      <c r="G119" s="20"/>
      <c r="H119" s="23"/>
      <c r="I119" s="19">
        <v>1.5</v>
      </c>
      <c r="J119" s="203"/>
      <c r="K119" s="23"/>
      <c r="L119" s="118">
        <v>42000</v>
      </c>
      <c r="M119" s="179"/>
      <c r="N119" s="153" t="s">
        <v>144</v>
      </c>
      <c r="O119" s="153"/>
      <c r="P119" s="236"/>
      <c r="Q119" s="153"/>
      <c r="R119" s="153"/>
      <c r="S119" s="164"/>
      <c r="T119" s="23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>
        <v>5</v>
      </c>
      <c r="AI119" s="181"/>
      <c r="AJ119" s="123"/>
      <c r="AK119" s="11">
        <f t="shared" si="121"/>
        <v>5</v>
      </c>
      <c r="AL119" s="180"/>
      <c r="AM119" s="142"/>
    </row>
    <row r="120" spans="2:39" ht="13" x14ac:dyDescent="0.3">
      <c r="B120" s="33"/>
      <c r="C120" s="16" t="str">
        <f t="shared" si="119"/>
        <v>Complete</v>
      </c>
      <c r="D120" s="23"/>
      <c r="E120" s="18">
        <v>0</v>
      </c>
      <c r="F120" s="63">
        <f t="shared" si="120"/>
        <v>3</v>
      </c>
      <c r="G120" s="20"/>
      <c r="H120" s="23"/>
      <c r="I120" s="19">
        <v>0.1</v>
      </c>
      <c r="J120" s="203"/>
      <c r="K120" s="23"/>
      <c r="L120" s="118">
        <v>43000</v>
      </c>
      <c r="M120" s="179"/>
      <c r="N120" s="153" t="s">
        <v>189</v>
      </c>
      <c r="O120" s="153"/>
      <c r="P120" s="236"/>
      <c r="Q120" s="153"/>
      <c r="R120" s="153"/>
      <c r="S120" s="164"/>
      <c r="T120" s="23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>
        <v>3</v>
      </c>
      <c r="AJ120" s="123"/>
      <c r="AK120" s="11">
        <f t="shared" si="121"/>
        <v>3</v>
      </c>
      <c r="AL120" s="180"/>
      <c r="AM120" s="142"/>
    </row>
    <row r="121" spans="2:39" ht="13" x14ac:dyDescent="0.3">
      <c r="B121" s="33"/>
      <c r="C121" s="161"/>
      <c r="D121" s="23"/>
      <c r="E121" s="119"/>
      <c r="F121" s="119"/>
      <c r="G121" s="20"/>
      <c r="H121" s="23"/>
      <c r="I121" s="119"/>
      <c r="J121" s="7"/>
      <c r="K121" s="23"/>
      <c r="L121" s="118">
        <v>50000</v>
      </c>
      <c r="M121" s="170" t="s">
        <v>145</v>
      </c>
      <c r="N121" s="176"/>
      <c r="O121" s="176"/>
      <c r="P121" s="177"/>
      <c r="Q121" s="176"/>
      <c r="R121" s="176"/>
      <c r="S121" s="178"/>
      <c r="T121" s="23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2"/>
      <c r="AK121" s="11">
        <f t="shared" ref="AK121:AK122" si="122">SUM(T121:AJ121)</f>
        <v>0</v>
      </c>
      <c r="AL121" s="23"/>
      <c r="AM121" s="142"/>
    </row>
    <row r="122" spans="2:39" ht="13" x14ac:dyDescent="0.3">
      <c r="B122" s="33"/>
      <c r="C122" s="161"/>
      <c r="D122" s="23"/>
      <c r="E122" s="119"/>
      <c r="F122" s="119"/>
      <c r="G122" s="20"/>
      <c r="H122" s="23"/>
      <c r="I122" s="119"/>
      <c r="J122" s="7"/>
      <c r="K122" s="23"/>
      <c r="L122" s="118">
        <v>51000</v>
      </c>
      <c r="M122" s="179"/>
      <c r="N122" s="153" t="s">
        <v>155</v>
      </c>
      <c r="O122" s="153"/>
      <c r="P122" s="167"/>
      <c r="Q122" s="153"/>
      <c r="R122" s="153"/>
      <c r="S122" s="164"/>
      <c r="T122" s="23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2"/>
      <c r="AK122" s="11">
        <f t="shared" si="122"/>
        <v>0</v>
      </c>
      <c r="AL122" s="23"/>
      <c r="AM122" s="142"/>
    </row>
    <row r="123" spans="2:39" ht="13" x14ac:dyDescent="0.3">
      <c r="B123" s="33"/>
      <c r="C123" s="16" t="str">
        <f t="shared" ref="C123" si="123">IF(F123=0,"Open",IF(E123=0,"Complete", "In Progress"))</f>
        <v>Complete</v>
      </c>
      <c r="D123" s="23"/>
      <c r="E123" s="18">
        <f t="shared" ref="E123" si="124">I123-F123</f>
        <v>0</v>
      </c>
      <c r="F123" s="63">
        <f t="shared" ref="F123" si="125">AK123</f>
        <v>4</v>
      </c>
      <c r="G123" s="20"/>
      <c r="H123" s="23"/>
      <c r="I123" s="19">
        <v>4</v>
      </c>
      <c r="J123" s="203"/>
      <c r="K123" s="23"/>
      <c r="L123" s="118">
        <v>51100</v>
      </c>
      <c r="M123" s="179"/>
      <c r="N123" s="154"/>
      <c r="O123" s="153" t="s">
        <v>146</v>
      </c>
      <c r="P123" s="236"/>
      <c r="Q123" s="153"/>
      <c r="R123" s="153"/>
      <c r="S123" s="164"/>
      <c r="T123" s="23"/>
      <c r="U123" s="181">
        <v>4</v>
      </c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23"/>
      <c r="AK123" s="11">
        <f t="shared" ref="AK123" si="126">SUM(T123:AJ123)</f>
        <v>4</v>
      </c>
      <c r="AL123" s="180"/>
      <c r="AM123" s="142"/>
    </row>
    <row r="124" spans="2:39" ht="13" x14ac:dyDescent="0.3">
      <c r="B124" s="33"/>
      <c r="C124" s="16" t="str">
        <f t="shared" ref="C124" si="127">IF(F124=0,"Open",IF(E124=0,"Complete", "In Progress"))</f>
        <v>Complete</v>
      </c>
      <c r="D124" s="23"/>
      <c r="E124" s="18">
        <f t="shared" ref="E124" si="128">I124-F124</f>
        <v>0</v>
      </c>
      <c r="F124" s="63">
        <f t="shared" ref="F124" si="129">AK124</f>
        <v>3</v>
      </c>
      <c r="G124" s="20"/>
      <c r="H124" s="23"/>
      <c r="I124" s="19">
        <v>3</v>
      </c>
      <c r="J124" s="203"/>
      <c r="K124" s="23"/>
      <c r="L124" s="118">
        <v>51200</v>
      </c>
      <c r="M124" s="179"/>
      <c r="N124" s="154"/>
      <c r="O124" s="153" t="s">
        <v>147</v>
      </c>
      <c r="P124" s="236"/>
      <c r="Q124" s="153"/>
      <c r="R124" s="153"/>
      <c r="S124" s="164"/>
      <c r="T124" s="23"/>
      <c r="U124" s="181">
        <v>3</v>
      </c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23"/>
      <c r="AK124" s="11">
        <f t="shared" ref="AK124:AK126" si="130">SUM(T124:AJ124)</f>
        <v>3</v>
      </c>
      <c r="AL124" s="180"/>
      <c r="AM124" s="142"/>
    </row>
    <row r="125" spans="2:39" ht="13" x14ac:dyDescent="0.3">
      <c r="B125" s="33"/>
      <c r="C125" s="161"/>
      <c r="D125" s="23"/>
      <c r="E125" s="119"/>
      <c r="F125" s="119"/>
      <c r="G125" s="20"/>
      <c r="H125" s="23"/>
      <c r="I125" s="119"/>
      <c r="J125" s="7"/>
      <c r="K125" s="23"/>
      <c r="L125" s="118">
        <v>52000</v>
      </c>
      <c r="M125" s="179"/>
      <c r="N125" s="153" t="s">
        <v>156</v>
      </c>
      <c r="O125" s="153"/>
      <c r="P125" s="167"/>
      <c r="Q125" s="153"/>
      <c r="R125" s="153"/>
      <c r="S125" s="164"/>
      <c r="T125" s="23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2"/>
      <c r="AK125" s="11">
        <f t="shared" si="130"/>
        <v>0</v>
      </c>
      <c r="AL125" s="23"/>
      <c r="AM125" s="142"/>
    </row>
    <row r="126" spans="2:39" ht="13" x14ac:dyDescent="0.3">
      <c r="B126" s="33"/>
      <c r="C126" s="16" t="str">
        <f t="shared" ref="C126:C127" si="131">IF(F126=0,"Open",IF(E126=0,"Complete", "In Progress"))</f>
        <v>Complete</v>
      </c>
      <c r="D126" s="23"/>
      <c r="E126" s="18">
        <f t="shared" ref="E126:E127" si="132">I126-F126</f>
        <v>0</v>
      </c>
      <c r="F126" s="63">
        <f t="shared" ref="F126:F127" si="133">AK126</f>
        <v>4</v>
      </c>
      <c r="G126" s="20"/>
      <c r="H126" s="23"/>
      <c r="I126" s="19">
        <v>4</v>
      </c>
      <c r="J126" s="203"/>
      <c r="K126" s="23"/>
      <c r="L126" s="118">
        <v>52100</v>
      </c>
      <c r="M126" s="179"/>
      <c r="N126" s="154"/>
      <c r="O126" s="153" t="s">
        <v>146</v>
      </c>
      <c r="P126" s="236"/>
      <c r="Q126" s="153"/>
      <c r="R126" s="153"/>
      <c r="S126" s="164"/>
      <c r="T126" s="23"/>
      <c r="U126" s="181"/>
      <c r="V126" s="181">
        <v>4</v>
      </c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23"/>
      <c r="AK126" s="11">
        <f t="shared" si="130"/>
        <v>4</v>
      </c>
      <c r="AL126" s="180"/>
      <c r="AM126" s="142"/>
    </row>
    <row r="127" spans="2:39" ht="13" x14ac:dyDescent="0.3">
      <c r="B127" s="33"/>
      <c r="C127" s="16" t="str">
        <f t="shared" si="131"/>
        <v>Complete</v>
      </c>
      <c r="D127" s="23"/>
      <c r="E127" s="18">
        <v>0</v>
      </c>
      <c r="F127" s="63">
        <f t="shared" si="133"/>
        <v>3.5</v>
      </c>
      <c r="G127" s="20"/>
      <c r="H127" s="23"/>
      <c r="I127" s="19">
        <v>3</v>
      </c>
      <c r="J127" s="203"/>
      <c r="K127" s="23"/>
      <c r="L127" s="118">
        <v>52200</v>
      </c>
      <c r="M127" s="179"/>
      <c r="N127" s="154"/>
      <c r="O127" s="153" t="s">
        <v>147</v>
      </c>
      <c r="P127" s="236"/>
      <c r="Q127" s="153"/>
      <c r="R127" s="153"/>
      <c r="S127" s="164"/>
      <c r="T127" s="23"/>
      <c r="U127" s="181"/>
      <c r="V127" s="181">
        <v>3.5</v>
      </c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23"/>
      <c r="AK127" s="11">
        <f t="shared" ref="AK127:AK129" si="134">SUM(T127:AJ127)</f>
        <v>3.5</v>
      </c>
      <c r="AL127" s="180"/>
      <c r="AM127" s="142"/>
    </row>
    <row r="128" spans="2:39" ht="13" x14ac:dyDescent="0.3">
      <c r="B128" s="33"/>
      <c r="C128" s="161"/>
      <c r="D128" s="23"/>
      <c r="E128" s="119"/>
      <c r="F128" s="119"/>
      <c r="G128" s="20"/>
      <c r="H128" s="23"/>
      <c r="I128" s="119"/>
      <c r="J128" s="7"/>
      <c r="K128" s="23"/>
      <c r="L128" s="118">
        <v>53000</v>
      </c>
      <c r="M128" s="179"/>
      <c r="N128" s="153" t="s">
        <v>157</v>
      </c>
      <c r="O128" s="153"/>
      <c r="P128" s="167"/>
      <c r="Q128" s="153"/>
      <c r="R128" s="153"/>
      <c r="S128" s="164"/>
      <c r="T128" s="23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2"/>
      <c r="AK128" s="11">
        <f t="shared" si="134"/>
        <v>0</v>
      </c>
      <c r="AL128" s="23"/>
      <c r="AM128" s="142"/>
    </row>
    <row r="129" spans="2:39" ht="13" x14ac:dyDescent="0.3">
      <c r="B129" s="33"/>
      <c r="C129" s="16" t="str">
        <f t="shared" ref="C129:C130" si="135">IF(F129=0,"Open",IF(E129=0,"Complete", "In Progress"))</f>
        <v>Complete</v>
      </c>
      <c r="D129" s="23"/>
      <c r="E129" s="18">
        <f t="shared" ref="E129:E130" si="136">I129-F129</f>
        <v>0</v>
      </c>
      <c r="F129" s="63">
        <f t="shared" ref="F129:F130" si="137">AK129</f>
        <v>4</v>
      </c>
      <c r="G129" s="20"/>
      <c r="H129" s="23"/>
      <c r="I129" s="19">
        <v>4</v>
      </c>
      <c r="J129" s="203"/>
      <c r="K129" s="23"/>
      <c r="L129" s="118">
        <v>53100</v>
      </c>
      <c r="M129" s="179"/>
      <c r="N129" s="154"/>
      <c r="O129" s="153" t="s">
        <v>146</v>
      </c>
      <c r="P129" s="236"/>
      <c r="Q129" s="153"/>
      <c r="R129" s="153"/>
      <c r="S129" s="164"/>
      <c r="T129" s="23"/>
      <c r="U129" s="181"/>
      <c r="V129" s="181"/>
      <c r="W129" s="181">
        <v>4</v>
      </c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23"/>
      <c r="AK129" s="11">
        <f t="shared" si="134"/>
        <v>4</v>
      </c>
      <c r="AL129" s="180"/>
      <c r="AM129" s="142"/>
    </row>
    <row r="130" spans="2:39" ht="13" x14ac:dyDescent="0.3">
      <c r="B130" s="33"/>
      <c r="C130" s="16" t="str">
        <f t="shared" si="135"/>
        <v>Complete</v>
      </c>
      <c r="D130" s="23"/>
      <c r="E130" s="18">
        <f t="shared" si="136"/>
        <v>0</v>
      </c>
      <c r="F130" s="63">
        <f t="shared" si="137"/>
        <v>3</v>
      </c>
      <c r="G130" s="20"/>
      <c r="H130" s="23"/>
      <c r="I130" s="19">
        <v>3</v>
      </c>
      <c r="J130" s="203"/>
      <c r="K130" s="23"/>
      <c r="L130" s="118">
        <v>53200</v>
      </c>
      <c r="M130" s="179"/>
      <c r="N130" s="154"/>
      <c r="O130" s="153" t="s">
        <v>147</v>
      </c>
      <c r="P130" s="236"/>
      <c r="Q130" s="153"/>
      <c r="R130" s="153"/>
      <c r="S130" s="164"/>
      <c r="T130" s="23"/>
      <c r="U130" s="181"/>
      <c r="V130" s="181"/>
      <c r="W130" s="181">
        <v>3</v>
      </c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23"/>
      <c r="AK130" s="11">
        <f t="shared" ref="AK130:AK132" si="138">SUM(T130:AJ130)</f>
        <v>3</v>
      </c>
      <c r="AL130" s="180"/>
      <c r="AM130" s="142"/>
    </row>
    <row r="131" spans="2:39" ht="13" x14ac:dyDescent="0.3">
      <c r="B131" s="33"/>
      <c r="C131" s="161"/>
      <c r="D131" s="23"/>
      <c r="E131" s="119"/>
      <c r="F131" s="119"/>
      <c r="G131" s="20"/>
      <c r="H131" s="23"/>
      <c r="I131" s="119"/>
      <c r="J131" s="7"/>
      <c r="K131" s="23"/>
      <c r="L131" s="118">
        <v>54000</v>
      </c>
      <c r="M131" s="179"/>
      <c r="N131" s="153" t="s">
        <v>158</v>
      </c>
      <c r="O131" s="153"/>
      <c r="P131" s="167"/>
      <c r="Q131" s="153"/>
      <c r="R131" s="153"/>
      <c r="S131" s="164"/>
      <c r="T131" s="23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2"/>
      <c r="AK131" s="11">
        <f t="shared" si="138"/>
        <v>0</v>
      </c>
      <c r="AL131" s="23"/>
      <c r="AM131" s="142"/>
    </row>
    <row r="132" spans="2:39" ht="13" x14ac:dyDescent="0.3">
      <c r="B132" s="33"/>
      <c r="C132" s="16" t="str">
        <f t="shared" ref="C132:C133" si="139">IF(F132=0,"Open",IF(E132=0,"Complete", "In Progress"))</f>
        <v>Complete</v>
      </c>
      <c r="D132" s="23"/>
      <c r="E132" s="18">
        <f t="shared" ref="E132:E133" si="140">I132-F132</f>
        <v>0</v>
      </c>
      <c r="F132" s="63">
        <f t="shared" ref="F132:F133" si="141">AK132</f>
        <v>4</v>
      </c>
      <c r="G132" s="20"/>
      <c r="H132" s="23"/>
      <c r="I132" s="19">
        <v>4</v>
      </c>
      <c r="J132" s="203"/>
      <c r="K132" s="23"/>
      <c r="L132" s="118">
        <v>54100</v>
      </c>
      <c r="M132" s="179"/>
      <c r="N132" s="154"/>
      <c r="O132" s="153" t="s">
        <v>146</v>
      </c>
      <c r="P132" s="236"/>
      <c r="Q132" s="153"/>
      <c r="R132" s="153"/>
      <c r="S132" s="164"/>
      <c r="T132" s="23"/>
      <c r="U132" s="181"/>
      <c r="V132" s="181"/>
      <c r="W132" s="181"/>
      <c r="X132" s="181">
        <v>4</v>
      </c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23"/>
      <c r="AK132" s="11">
        <f t="shared" si="138"/>
        <v>4</v>
      </c>
      <c r="AL132" s="180"/>
      <c r="AM132" s="142"/>
    </row>
    <row r="133" spans="2:39" ht="13" x14ac:dyDescent="0.3">
      <c r="B133" s="33"/>
      <c r="C133" s="16" t="str">
        <f t="shared" si="139"/>
        <v>Complete</v>
      </c>
      <c r="D133" s="23"/>
      <c r="E133" s="18">
        <f t="shared" si="140"/>
        <v>0</v>
      </c>
      <c r="F133" s="63">
        <f t="shared" si="141"/>
        <v>3</v>
      </c>
      <c r="G133" s="20"/>
      <c r="H133" s="23"/>
      <c r="I133" s="19">
        <v>3</v>
      </c>
      <c r="J133" s="203"/>
      <c r="K133" s="23"/>
      <c r="L133" s="118">
        <v>54200</v>
      </c>
      <c r="M133" s="179"/>
      <c r="N133" s="154"/>
      <c r="O133" s="153" t="s">
        <v>147</v>
      </c>
      <c r="P133" s="236"/>
      <c r="Q133" s="153"/>
      <c r="R133" s="153"/>
      <c r="S133" s="164"/>
      <c r="T133" s="23"/>
      <c r="U133" s="181"/>
      <c r="V133" s="181"/>
      <c r="W133" s="181"/>
      <c r="X133" s="181">
        <v>3</v>
      </c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23"/>
      <c r="AK133" s="11">
        <f t="shared" ref="AK133:AK135" si="142">SUM(T133:AJ133)</f>
        <v>3</v>
      </c>
      <c r="AL133" s="180"/>
      <c r="AM133" s="142"/>
    </row>
    <row r="134" spans="2:39" ht="13" x14ac:dyDescent="0.3">
      <c r="B134" s="33"/>
      <c r="C134" s="161"/>
      <c r="D134" s="23"/>
      <c r="E134" s="119"/>
      <c r="F134" s="119"/>
      <c r="G134" s="20"/>
      <c r="H134" s="23"/>
      <c r="I134" s="119"/>
      <c r="J134" s="7"/>
      <c r="K134" s="23"/>
      <c r="L134" s="118">
        <v>55000</v>
      </c>
      <c r="M134" s="179"/>
      <c r="N134" s="153" t="s">
        <v>159</v>
      </c>
      <c r="O134" s="153"/>
      <c r="P134" s="167"/>
      <c r="Q134" s="153"/>
      <c r="R134" s="153"/>
      <c r="S134" s="164"/>
      <c r="T134" s="23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2"/>
      <c r="AK134" s="11">
        <f t="shared" si="142"/>
        <v>0</v>
      </c>
      <c r="AL134" s="23"/>
      <c r="AM134" s="142"/>
    </row>
    <row r="135" spans="2:39" ht="13" x14ac:dyDescent="0.3">
      <c r="B135" s="33"/>
      <c r="C135" s="16" t="str">
        <f t="shared" ref="C135:C136" si="143">IF(F135=0,"Open",IF(E135=0,"Complete", "In Progress"))</f>
        <v>Complete</v>
      </c>
      <c r="D135" s="23"/>
      <c r="E135" s="18">
        <f t="shared" ref="E135:E136" si="144">I135-F135</f>
        <v>0</v>
      </c>
      <c r="F135" s="63">
        <f t="shared" ref="F135:F136" si="145">AK135</f>
        <v>4</v>
      </c>
      <c r="G135" s="20"/>
      <c r="H135" s="23"/>
      <c r="I135" s="19">
        <v>4</v>
      </c>
      <c r="J135" s="203"/>
      <c r="K135" s="23"/>
      <c r="L135" s="118">
        <v>55100</v>
      </c>
      <c r="M135" s="179"/>
      <c r="N135" s="154"/>
      <c r="O135" s="153" t="s">
        <v>146</v>
      </c>
      <c r="P135" s="236"/>
      <c r="Q135" s="153"/>
      <c r="R135" s="153"/>
      <c r="S135" s="164"/>
      <c r="T135" s="23"/>
      <c r="U135" s="181"/>
      <c r="V135" s="181"/>
      <c r="W135" s="181"/>
      <c r="X135" s="181"/>
      <c r="Y135" s="181">
        <v>4</v>
      </c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23"/>
      <c r="AK135" s="11">
        <f t="shared" si="142"/>
        <v>4</v>
      </c>
      <c r="AL135" s="180"/>
      <c r="AM135" s="142"/>
    </row>
    <row r="136" spans="2:39" ht="13" x14ac:dyDescent="0.3">
      <c r="B136" s="33"/>
      <c r="C136" s="16" t="str">
        <f t="shared" si="143"/>
        <v>Complete</v>
      </c>
      <c r="D136" s="23"/>
      <c r="E136" s="18">
        <v>0</v>
      </c>
      <c r="F136" s="63">
        <f t="shared" si="145"/>
        <v>2.5</v>
      </c>
      <c r="G136" s="20"/>
      <c r="H136" s="23"/>
      <c r="I136" s="19">
        <v>3</v>
      </c>
      <c r="J136" s="203"/>
      <c r="K136" s="23"/>
      <c r="L136" s="118">
        <v>55200</v>
      </c>
      <c r="M136" s="179"/>
      <c r="N136" s="154"/>
      <c r="O136" s="153" t="s">
        <v>147</v>
      </c>
      <c r="P136" s="236"/>
      <c r="Q136" s="153"/>
      <c r="R136" s="153"/>
      <c r="S136" s="164"/>
      <c r="T136" s="23"/>
      <c r="U136" s="181"/>
      <c r="V136" s="181"/>
      <c r="W136" s="181"/>
      <c r="X136" s="181"/>
      <c r="Y136" s="181">
        <v>2.5</v>
      </c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23"/>
      <c r="AK136" s="11">
        <f t="shared" ref="AK136:AK138" si="146">SUM(T136:AJ136)</f>
        <v>2.5</v>
      </c>
      <c r="AL136" s="180"/>
      <c r="AM136" s="142"/>
    </row>
    <row r="137" spans="2:39" ht="13" x14ac:dyDescent="0.3">
      <c r="B137" s="33"/>
      <c r="C137" s="161"/>
      <c r="D137" s="23"/>
      <c r="E137" s="119"/>
      <c r="F137" s="119"/>
      <c r="G137" s="20"/>
      <c r="H137" s="23"/>
      <c r="I137" s="119"/>
      <c r="J137" s="7"/>
      <c r="K137" s="23"/>
      <c r="L137" s="118">
        <v>56000</v>
      </c>
      <c r="M137" s="179"/>
      <c r="N137" s="153" t="s">
        <v>160</v>
      </c>
      <c r="O137" s="153"/>
      <c r="P137" s="167"/>
      <c r="Q137" s="153"/>
      <c r="R137" s="153"/>
      <c r="S137" s="164"/>
      <c r="T137" s="23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2"/>
      <c r="AK137" s="11">
        <f t="shared" si="146"/>
        <v>0</v>
      </c>
      <c r="AL137" s="23"/>
      <c r="AM137" s="142"/>
    </row>
    <row r="138" spans="2:39" ht="13" x14ac:dyDescent="0.3">
      <c r="B138" s="33"/>
      <c r="C138" s="16" t="str">
        <f t="shared" ref="C138:C139" si="147">IF(F138=0,"Open",IF(E138=0,"Complete", "In Progress"))</f>
        <v>Complete</v>
      </c>
      <c r="D138" s="23"/>
      <c r="E138" s="18">
        <f t="shared" ref="E138:E139" si="148">I138-F138</f>
        <v>0</v>
      </c>
      <c r="F138" s="63">
        <f t="shared" ref="F138:F139" si="149">AK138</f>
        <v>4</v>
      </c>
      <c r="G138" s="20"/>
      <c r="H138" s="23"/>
      <c r="I138" s="19">
        <v>4</v>
      </c>
      <c r="J138" s="203"/>
      <c r="K138" s="23"/>
      <c r="L138" s="118">
        <v>56100</v>
      </c>
      <c r="M138" s="179"/>
      <c r="N138" s="154"/>
      <c r="O138" s="153" t="s">
        <v>146</v>
      </c>
      <c r="P138" s="236"/>
      <c r="Q138" s="153"/>
      <c r="R138" s="153"/>
      <c r="S138" s="164"/>
      <c r="T138" s="23"/>
      <c r="U138" s="181"/>
      <c r="V138" s="181"/>
      <c r="W138" s="181"/>
      <c r="X138" s="181"/>
      <c r="Y138" s="181"/>
      <c r="Z138" s="181">
        <v>4</v>
      </c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23"/>
      <c r="AK138" s="11">
        <f t="shared" si="146"/>
        <v>4</v>
      </c>
      <c r="AL138" s="180"/>
      <c r="AM138" s="142"/>
    </row>
    <row r="139" spans="2:39" ht="13" x14ac:dyDescent="0.3">
      <c r="B139" s="33"/>
      <c r="C139" s="16" t="str">
        <f t="shared" si="147"/>
        <v>Complete</v>
      </c>
      <c r="D139" s="23"/>
      <c r="E139" s="18">
        <f t="shared" si="148"/>
        <v>0</v>
      </c>
      <c r="F139" s="63">
        <f t="shared" si="149"/>
        <v>3</v>
      </c>
      <c r="G139" s="20"/>
      <c r="H139" s="23"/>
      <c r="I139" s="19">
        <v>3</v>
      </c>
      <c r="J139" s="203"/>
      <c r="K139" s="23"/>
      <c r="L139" s="118">
        <v>56200</v>
      </c>
      <c r="M139" s="179"/>
      <c r="N139" s="154"/>
      <c r="O139" s="153" t="s">
        <v>147</v>
      </c>
      <c r="P139" s="236"/>
      <c r="Q139" s="153"/>
      <c r="R139" s="153"/>
      <c r="S139" s="164"/>
      <c r="T139" s="23"/>
      <c r="U139" s="181"/>
      <c r="V139" s="181"/>
      <c r="W139" s="181"/>
      <c r="X139" s="181"/>
      <c r="Y139" s="181"/>
      <c r="Z139" s="181">
        <v>3</v>
      </c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23"/>
      <c r="AK139" s="11">
        <f t="shared" ref="AK139:AK141" si="150">SUM(T139:AJ139)</f>
        <v>3</v>
      </c>
      <c r="AL139" s="180"/>
      <c r="AM139" s="142"/>
    </row>
    <row r="140" spans="2:39" ht="13" x14ac:dyDescent="0.3">
      <c r="B140" s="33"/>
      <c r="C140" s="161"/>
      <c r="D140" s="23"/>
      <c r="E140" s="119"/>
      <c r="F140" s="119"/>
      <c r="G140" s="20"/>
      <c r="H140" s="23"/>
      <c r="I140" s="119"/>
      <c r="J140" s="7"/>
      <c r="K140" s="23"/>
      <c r="L140" s="118">
        <v>57000</v>
      </c>
      <c r="M140" s="179"/>
      <c r="N140" s="153" t="s">
        <v>161</v>
      </c>
      <c r="O140" s="153"/>
      <c r="P140" s="167"/>
      <c r="Q140" s="153"/>
      <c r="R140" s="153"/>
      <c r="S140" s="164"/>
      <c r="T140" s="23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2"/>
      <c r="AK140" s="11">
        <f t="shared" si="150"/>
        <v>0</v>
      </c>
      <c r="AL140" s="23"/>
      <c r="AM140" s="142"/>
    </row>
    <row r="141" spans="2:39" ht="13" x14ac:dyDescent="0.3">
      <c r="B141" s="33"/>
      <c r="C141" s="16" t="str">
        <f t="shared" ref="C141:C143" si="151">IF(F141=0,"Open",IF(E141=0,"Complete", "In Progress"))</f>
        <v>Complete</v>
      </c>
      <c r="D141" s="23"/>
      <c r="E141" s="18">
        <f t="shared" ref="E141:E143" si="152">I141-F141</f>
        <v>0</v>
      </c>
      <c r="F141" s="63">
        <f t="shared" ref="F141:F143" si="153">AK141</f>
        <v>4</v>
      </c>
      <c r="G141" s="20"/>
      <c r="H141" s="23"/>
      <c r="I141" s="19">
        <v>4</v>
      </c>
      <c r="J141" s="203"/>
      <c r="K141" s="23"/>
      <c r="L141" s="118">
        <v>57100</v>
      </c>
      <c r="M141" s="179"/>
      <c r="N141" s="154"/>
      <c r="O141" s="153" t="s">
        <v>146</v>
      </c>
      <c r="P141" s="236"/>
      <c r="Q141" s="153"/>
      <c r="R141" s="153"/>
      <c r="S141" s="164"/>
      <c r="T141" s="23"/>
      <c r="U141" s="181"/>
      <c r="V141" s="181"/>
      <c r="W141" s="181"/>
      <c r="X141" s="181"/>
      <c r="Y141" s="181"/>
      <c r="Z141" s="181">
        <v>4</v>
      </c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23"/>
      <c r="AK141" s="11">
        <f t="shared" si="150"/>
        <v>4</v>
      </c>
      <c r="AL141" s="180"/>
      <c r="AM141" s="142"/>
    </row>
    <row r="142" spans="2:39" ht="13" x14ac:dyDescent="0.3">
      <c r="B142" s="33"/>
      <c r="C142" s="16" t="str">
        <f t="shared" si="151"/>
        <v>Complete</v>
      </c>
      <c r="D142" s="23"/>
      <c r="E142" s="18">
        <f t="shared" si="152"/>
        <v>0</v>
      </c>
      <c r="F142" s="63">
        <f t="shared" si="153"/>
        <v>3</v>
      </c>
      <c r="G142" s="20"/>
      <c r="H142" s="23"/>
      <c r="I142" s="19">
        <v>3</v>
      </c>
      <c r="J142" s="203"/>
      <c r="K142" s="23"/>
      <c r="L142" s="118">
        <v>57200</v>
      </c>
      <c r="M142" s="179"/>
      <c r="N142" s="154"/>
      <c r="O142" s="153" t="s">
        <v>147</v>
      </c>
      <c r="P142" s="236"/>
      <c r="Q142" s="153"/>
      <c r="R142" s="153"/>
      <c r="S142" s="164"/>
      <c r="T142" s="23"/>
      <c r="U142" s="181"/>
      <c r="V142" s="181"/>
      <c r="W142" s="181"/>
      <c r="X142" s="181"/>
      <c r="Y142" s="181"/>
      <c r="Z142" s="181">
        <v>3</v>
      </c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23"/>
      <c r="AK142" s="11">
        <f t="shared" ref="AK142:AK144" si="154">SUM(T142:AJ142)</f>
        <v>3</v>
      </c>
      <c r="AL142" s="180"/>
      <c r="AM142" s="142"/>
    </row>
    <row r="143" spans="2:39" ht="13" x14ac:dyDescent="0.3">
      <c r="B143" s="33"/>
      <c r="C143" s="16" t="str">
        <f t="shared" si="151"/>
        <v>Complete</v>
      </c>
      <c r="D143" s="23"/>
      <c r="E143" s="18">
        <v>0</v>
      </c>
      <c r="F143" s="63">
        <f t="shared" si="153"/>
        <v>7</v>
      </c>
      <c r="G143" s="20"/>
      <c r="H143" s="23"/>
      <c r="I143" s="19">
        <v>6</v>
      </c>
      <c r="J143" s="203"/>
      <c r="K143" s="23"/>
      <c r="L143" s="118">
        <v>52000</v>
      </c>
      <c r="M143" s="179"/>
      <c r="N143" s="153" t="s">
        <v>148</v>
      </c>
      <c r="O143" s="153"/>
      <c r="P143" s="236"/>
      <c r="Q143" s="153"/>
      <c r="R143" s="153"/>
      <c r="S143" s="164"/>
      <c r="T143" s="23"/>
      <c r="U143" s="181"/>
      <c r="V143" s="181"/>
      <c r="W143" s="181"/>
      <c r="X143" s="181"/>
      <c r="Y143" s="181"/>
      <c r="Z143" s="181">
        <v>7</v>
      </c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23"/>
      <c r="AK143" s="11">
        <f t="shared" si="154"/>
        <v>7</v>
      </c>
      <c r="AL143" s="180"/>
      <c r="AM143" s="142"/>
    </row>
    <row r="144" spans="2:39" ht="13" x14ac:dyDescent="0.3">
      <c r="B144" s="33"/>
      <c r="C144" s="161"/>
      <c r="D144" s="23"/>
      <c r="E144" s="119"/>
      <c r="F144" s="119"/>
      <c r="G144" s="20"/>
      <c r="H144" s="23"/>
      <c r="I144" s="119"/>
      <c r="J144" s="7"/>
      <c r="K144" s="23"/>
      <c r="L144" s="118">
        <v>50000</v>
      </c>
      <c r="M144" s="170" t="s">
        <v>164</v>
      </c>
      <c r="N144" s="176"/>
      <c r="O144" s="176"/>
      <c r="P144" s="177"/>
      <c r="Q144" s="176"/>
      <c r="R144" s="176"/>
      <c r="S144" s="178"/>
      <c r="T144" s="23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2"/>
      <c r="AK144" s="11">
        <f t="shared" si="154"/>
        <v>0</v>
      </c>
      <c r="AL144" s="23"/>
      <c r="AM144" s="142"/>
    </row>
    <row r="145" spans="2:39" ht="13" x14ac:dyDescent="0.3">
      <c r="B145" s="33"/>
      <c r="C145" s="161"/>
      <c r="D145" s="23"/>
      <c r="E145" s="119"/>
      <c r="F145" s="119"/>
      <c r="G145" s="20"/>
      <c r="H145" s="23"/>
      <c r="I145" s="119"/>
      <c r="J145" s="7"/>
      <c r="K145" s="23"/>
      <c r="L145" s="118">
        <v>61000</v>
      </c>
      <c r="M145" s="179"/>
      <c r="N145" s="153" t="s">
        <v>149</v>
      </c>
      <c r="O145" s="153"/>
      <c r="P145" s="167"/>
      <c r="Q145" s="153"/>
      <c r="R145" s="153"/>
      <c r="S145" s="164"/>
      <c r="T145" s="23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2"/>
      <c r="AK145" s="11">
        <f t="shared" ref="AK145:AK165" si="155">SUM(T145:AJ145)</f>
        <v>0</v>
      </c>
      <c r="AL145" s="23"/>
      <c r="AM145" s="142"/>
    </row>
    <row r="146" spans="2:39" ht="13" x14ac:dyDescent="0.3">
      <c r="B146" s="33"/>
      <c r="C146" s="16" t="str">
        <f t="shared" ref="C146:C147" si="156">IF(F146=0,"Open",IF(E146=0,"Complete", "In Progress"))</f>
        <v>Complete</v>
      </c>
      <c r="D146" s="23"/>
      <c r="E146" s="18">
        <f t="shared" ref="E146:E147" si="157">I146-F146</f>
        <v>0</v>
      </c>
      <c r="F146" s="63">
        <f t="shared" ref="F146:F147" si="158">AK146</f>
        <v>4</v>
      </c>
      <c r="G146" s="20"/>
      <c r="H146" s="23"/>
      <c r="I146" s="19">
        <v>4</v>
      </c>
      <c r="J146" s="203"/>
      <c r="K146" s="23"/>
      <c r="L146" s="118">
        <v>61100</v>
      </c>
      <c r="M146" s="179"/>
      <c r="N146" s="154"/>
      <c r="O146" s="153" t="s">
        <v>146</v>
      </c>
      <c r="P146" s="236"/>
      <c r="Q146" s="153"/>
      <c r="R146" s="153"/>
      <c r="S146" s="164"/>
      <c r="T146" s="23"/>
      <c r="U146" s="181"/>
      <c r="V146" s="181"/>
      <c r="W146" s="181"/>
      <c r="X146" s="181"/>
      <c r="Y146" s="181"/>
      <c r="Z146" s="181"/>
      <c r="AA146" s="181">
        <v>4</v>
      </c>
      <c r="AB146" s="181"/>
      <c r="AC146" s="181"/>
      <c r="AD146" s="181"/>
      <c r="AE146" s="181"/>
      <c r="AF146" s="181"/>
      <c r="AG146" s="181"/>
      <c r="AH146" s="181"/>
      <c r="AI146" s="181"/>
      <c r="AJ146" s="123"/>
      <c r="AK146" s="11">
        <f t="shared" si="155"/>
        <v>4</v>
      </c>
      <c r="AL146" s="180"/>
      <c r="AM146" s="142"/>
    </row>
    <row r="147" spans="2:39" ht="13" x14ac:dyDescent="0.3">
      <c r="B147" s="33"/>
      <c r="C147" s="16" t="str">
        <f t="shared" si="156"/>
        <v>Complete</v>
      </c>
      <c r="D147" s="23"/>
      <c r="E147" s="18">
        <f t="shared" si="157"/>
        <v>0</v>
      </c>
      <c r="F147" s="63">
        <f t="shared" si="158"/>
        <v>3</v>
      </c>
      <c r="G147" s="20"/>
      <c r="H147" s="23"/>
      <c r="I147" s="19">
        <v>3</v>
      </c>
      <c r="J147" s="203"/>
      <c r="K147" s="23"/>
      <c r="L147" s="118">
        <v>61200</v>
      </c>
      <c r="M147" s="179"/>
      <c r="N147" s="154"/>
      <c r="O147" s="153" t="s">
        <v>147</v>
      </c>
      <c r="P147" s="236"/>
      <c r="Q147" s="153"/>
      <c r="R147" s="153"/>
      <c r="S147" s="164"/>
      <c r="T147" s="23"/>
      <c r="U147" s="181"/>
      <c r="V147" s="181"/>
      <c r="W147" s="181"/>
      <c r="X147" s="181"/>
      <c r="Y147" s="181"/>
      <c r="Z147" s="181"/>
      <c r="AA147" s="181">
        <v>3</v>
      </c>
      <c r="AB147" s="181"/>
      <c r="AC147" s="181"/>
      <c r="AD147" s="181"/>
      <c r="AE147" s="181"/>
      <c r="AF147" s="181"/>
      <c r="AG147" s="181"/>
      <c r="AH147" s="181"/>
      <c r="AI147" s="181"/>
      <c r="AJ147" s="123"/>
      <c r="AK147" s="11">
        <f t="shared" si="155"/>
        <v>3</v>
      </c>
      <c r="AL147" s="180"/>
      <c r="AM147" s="142"/>
    </row>
    <row r="148" spans="2:39" ht="13" x14ac:dyDescent="0.3">
      <c r="B148" s="33"/>
      <c r="C148" s="161"/>
      <c r="D148" s="23"/>
      <c r="E148" s="119"/>
      <c r="F148" s="119"/>
      <c r="G148" s="20"/>
      <c r="H148" s="23"/>
      <c r="I148" s="119"/>
      <c r="J148" s="7"/>
      <c r="K148" s="23"/>
      <c r="L148" s="118">
        <v>62000</v>
      </c>
      <c r="M148" s="179"/>
      <c r="N148" s="153" t="s">
        <v>150</v>
      </c>
      <c r="O148" s="153"/>
      <c r="P148" s="167"/>
      <c r="Q148" s="153"/>
      <c r="R148" s="153"/>
      <c r="S148" s="164"/>
      <c r="T148" s="23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2"/>
      <c r="AK148" s="11">
        <f t="shared" si="155"/>
        <v>0</v>
      </c>
      <c r="AL148" s="23"/>
      <c r="AM148" s="142"/>
    </row>
    <row r="149" spans="2:39" ht="13" x14ac:dyDescent="0.3">
      <c r="B149" s="33"/>
      <c r="C149" s="16" t="str">
        <f t="shared" ref="C149:C150" si="159">IF(F149=0,"Open",IF(E149=0,"Complete", "In Progress"))</f>
        <v>Complete</v>
      </c>
      <c r="D149" s="23"/>
      <c r="E149" s="18">
        <f t="shared" ref="E149:E150" si="160">I149-F149</f>
        <v>0</v>
      </c>
      <c r="F149" s="63">
        <f t="shared" ref="F149:F150" si="161">AK149</f>
        <v>4</v>
      </c>
      <c r="G149" s="20"/>
      <c r="H149" s="23"/>
      <c r="I149" s="19">
        <v>4</v>
      </c>
      <c r="J149" s="203"/>
      <c r="K149" s="23"/>
      <c r="L149" s="118">
        <v>62100</v>
      </c>
      <c r="M149" s="179"/>
      <c r="N149" s="154"/>
      <c r="O149" s="153" t="s">
        <v>146</v>
      </c>
      <c r="P149" s="236"/>
      <c r="Q149" s="153"/>
      <c r="R149" s="153"/>
      <c r="S149" s="164"/>
      <c r="T149" s="23"/>
      <c r="U149" s="181"/>
      <c r="V149" s="181"/>
      <c r="W149" s="181"/>
      <c r="X149" s="181"/>
      <c r="Y149" s="181"/>
      <c r="Z149" s="181"/>
      <c r="AA149" s="181"/>
      <c r="AB149" s="181">
        <v>4</v>
      </c>
      <c r="AC149" s="181"/>
      <c r="AD149" s="181"/>
      <c r="AE149" s="181"/>
      <c r="AF149" s="181"/>
      <c r="AG149" s="181"/>
      <c r="AH149" s="181"/>
      <c r="AI149" s="181"/>
      <c r="AJ149" s="123"/>
      <c r="AK149" s="11">
        <f t="shared" si="155"/>
        <v>4</v>
      </c>
      <c r="AL149" s="180"/>
      <c r="AM149" s="142"/>
    </row>
    <row r="150" spans="2:39" ht="13" x14ac:dyDescent="0.3">
      <c r="B150" s="33"/>
      <c r="C150" s="16" t="str">
        <f t="shared" si="159"/>
        <v>Complete</v>
      </c>
      <c r="D150" s="23"/>
      <c r="E150" s="18">
        <v>0</v>
      </c>
      <c r="F150" s="63">
        <f t="shared" si="161"/>
        <v>3.5</v>
      </c>
      <c r="G150" s="20"/>
      <c r="H150" s="23"/>
      <c r="I150" s="19">
        <v>3</v>
      </c>
      <c r="J150" s="203"/>
      <c r="K150" s="23"/>
      <c r="L150" s="118">
        <v>62200</v>
      </c>
      <c r="M150" s="179"/>
      <c r="N150" s="154"/>
      <c r="O150" s="153" t="s">
        <v>147</v>
      </c>
      <c r="P150" s="236"/>
      <c r="Q150" s="153"/>
      <c r="R150" s="153"/>
      <c r="S150" s="164"/>
      <c r="T150" s="23"/>
      <c r="U150" s="181"/>
      <c r="V150" s="181"/>
      <c r="W150" s="181"/>
      <c r="X150" s="181"/>
      <c r="Y150" s="181"/>
      <c r="Z150" s="181"/>
      <c r="AA150" s="181"/>
      <c r="AB150" s="181">
        <v>3.5</v>
      </c>
      <c r="AC150" s="181"/>
      <c r="AD150" s="181"/>
      <c r="AE150" s="181"/>
      <c r="AF150" s="181"/>
      <c r="AG150" s="181"/>
      <c r="AH150" s="181"/>
      <c r="AI150" s="181"/>
      <c r="AJ150" s="123"/>
      <c r="AK150" s="11">
        <f t="shared" si="155"/>
        <v>3.5</v>
      </c>
      <c r="AL150" s="180"/>
      <c r="AM150" s="142"/>
    </row>
    <row r="151" spans="2:39" ht="13" x14ac:dyDescent="0.3">
      <c r="B151" s="33"/>
      <c r="C151" s="161"/>
      <c r="D151" s="23"/>
      <c r="E151" s="119"/>
      <c r="F151" s="119"/>
      <c r="G151" s="20"/>
      <c r="H151" s="23"/>
      <c r="I151" s="119"/>
      <c r="J151" s="7"/>
      <c r="K151" s="23"/>
      <c r="L151" s="118">
        <v>63000</v>
      </c>
      <c r="M151" s="179"/>
      <c r="N151" s="153" t="s">
        <v>151</v>
      </c>
      <c r="O151" s="153"/>
      <c r="P151" s="167"/>
      <c r="Q151" s="153"/>
      <c r="R151" s="153"/>
      <c r="S151" s="164"/>
      <c r="T151" s="23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2"/>
      <c r="AK151" s="11">
        <f t="shared" si="155"/>
        <v>0</v>
      </c>
      <c r="AL151" s="23"/>
      <c r="AM151" s="142"/>
    </row>
    <row r="152" spans="2:39" ht="13" x14ac:dyDescent="0.3">
      <c r="B152" s="33"/>
      <c r="C152" s="16" t="str">
        <f t="shared" ref="C152:C153" si="162">IF(F152=0,"Open",IF(E152=0,"Complete", "In Progress"))</f>
        <v>Complete</v>
      </c>
      <c r="D152" s="23"/>
      <c r="E152" s="18">
        <f t="shared" ref="E152:E153" si="163">I152-F152</f>
        <v>0</v>
      </c>
      <c r="F152" s="63">
        <f t="shared" ref="F152:F153" si="164">AK152</f>
        <v>4</v>
      </c>
      <c r="G152" s="20"/>
      <c r="H152" s="23"/>
      <c r="I152" s="19">
        <v>4</v>
      </c>
      <c r="J152" s="203"/>
      <c r="K152" s="23"/>
      <c r="L152" s="118">
        <v>63100</v>
      </c>
      <c r="M152" s="179"/>
      <c r="N152" s="154"/>
      <c r="O152" s="153" t="s">
        <v>146</v>
      </c>
      <c r="P152" s="236"/>
      <c r="Q152" s="153"/>
      <c r="R152" s="153"/>
      <c r="S152" s="164"/>
      <c r="T152" s="23"/>
      <c r="U152" s="181"/>
      <c r="V152" s="181"/>
      <c r="W152" s="181"/>
      <c r="X152" s="181"/>
      <c r="Y152" s="181"/>
      <c r="Z152" s="181"/>
      <c r="AA152" s="181"/>
      <c r="AB152" s="181"/>
      <c r="AC152" s="181">
        <v>4</v>
      </c>
      <c r="AD152" s="181"/>
      <c r="AE152" s="181"/>
      <c r="AF152" s="181"/>
      <c r="AG152" s="181"/>
      <c r="AH152" s="181"/>
      <c r="AI152" s="181"/>
      <c r="AJ152" s="123"/>
      <c r="AK152" s="11">
        <f t="shared" si="155"/>
        <v>4</v>
      </c>
      <c r="AL152" s="180"/>
      <c r="AM152" s="142"/>
    </row>
    <row r="153" spans="2:39" ht="13" x14ac:dyDescent="0.3">
      <c r="B153" s="33"/>
      <c r="C153" s="16" t="str">
        <f t="shared" si="162"/>
        <v>Complete</v>
      </c>
      <c r="D153" s="23"/>
      <c r="E153" s="18">
        <f t="shared" si="163"/>
        <v>0</v>
      </c>
      <c r="F153" s="63">
        <f t="shared" si="164"/>
        <v>3</v>
      </c>
      <c r="G153" s="20"/>
      <c r="H153" s="23"/>
      <c r="I153" s="19">
        <v>3</v>
      </c>
      <c r="J153" s="203"/>
      <c r="K153" s="23"/>
      <c r="L153" s="118">
        <v>63200</v>
      </c>
      <c r="M153" s="179"/>
      <c r="N153" s="154"/>
      <c r="O153" s="153" t="s">
        <v>147</v>
      </c>
      <c r="P153" s="236"/>
      <c r="Q153" s="153"/>
      <c r="R153" s="153"/>
      <c r="S153" s="164"/>
      <c r="T153" s="23"/>
      <c r="U153" s="181"/>
      <c r="V153" s="181"/>
      <c r="W153" s="181"/>
      <c r="X153" s="181"/>
      <c r="Y153" s="181"/>
      <c r="Z153" s="181"/>
      <c r="AA153" s="181"/>
      <c r="AB153" s="181"/>
      <c r="AC153" s="181">
        <v>3</v>
      </c>
      <c r="AD153" s="181"/>
      <c r="AE153" s="181"/>
      <c r="AF153" s="181"/>
      <c r="AG153" s="181"/>
      <c r="AH153" s="181"/>
      <c r="AI153" s="181"/>
      <c r="AJ153" s="123"/>
      <c r="AK153" s="11">
        <f t="shared" si="155"/>
        <v>3</v>
      </c>
      <c r="AL153" s="180"/>
      <c r="AM153" s="142"/>
    </row>
    <row r="154" spans="2:39" ht="13" x14ac:dyDescent="0.3">
      <c r="B154" s="33"/>
      <c r="C154" s="161"/>
      <c r="D154" s="23"/>
      <c r="E154" s="119"/>
      <c r="F154" s="119"/>
      <c r="G154" s="20"/>
      <c r="H154" s="23"/>
      <c r="I154" s="119"/>
      <c r="J154" s="7"/>
      <c r="K154" s="23"/>
      <c r="L154" s="118">
        <v>64000</v>
      </c>
      <c r="M154" s="179"/>
      <c r="N154" s="153" t="s">
        <v>152</v>
      </c>
      <c r="O154" s="153"/>
      <c r="P154" s="167"/>
      <c r="Q154" s="153"/>
      <c r="R154" s="153"/>
      <c r="S154" s="164"/>
      <c r="T154" s="23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2"/>
      <c r="AK154" s="11">
        <f t="shared" si="155"/>
        <v>0</v>
      </c>
      <c r="AL154" s="23"/>
      <c r="AM154" s="142"/>
    </row>
    <row r="155" spans="2:39" ht="13" x14ac:dyDescent="0.3">
      <c r="B155" s="33"/>
      <c r="C155" s="16" t="str">
        <f t="shared" ref="C155:C156" si="165">IF(F155=0,"Open",IF(E155=0,"Complete", "In Progress"))</f>
        <v>Complete</v>
      </c>
      <c r="D155" s="23"/>
      <c r="E155" s="18">
        <f t="shared" ref="E155:E156" si="166">I155-F155</f>
        <v>0</v>
      </c>
      <c r="F155" s="63">
        <f t="shared" ref="F155:F156" si="167">AK155</f>
        <v>4</v>
      </c>
      <c r="G155" s="20"/>
      <c r="H155" s="23"/>
      <c r="I155" s="19">
        <v>4</v>
      </c>
      <c r="J155" s="203"/>
      <c r="K155" s="23"/>
      <c r="L155" s="118">
        <v>64100</v>
      </c>
      <c r="M155" s="179"/>
      <c r="N155" s="154"/>
      <c r="O155" s="153" t="s">
        <v>146</v>
      </c>
      <c r="P155" s="236"/>
      <c r="Q155" s="153"/>
      <c r="R155" s="153"/>
      <c r="S155" s="164"/>
      <c r="T155" s="23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>
        <v>4</v>
      </c>
      <c r="AE155" s="181"/>
      <c r="AF155" s="181"/>
      <c r="AG155" s="181"/>
      <c r="AH155" s="181"/>
      <c r="AI155" s="181"/>
      <c r="AJ155" s="123"/>
      <c r="AK155" s="11">
        <f t="shared" si="155"/>
        <v>4</v>
      </c>
      <c r="AL155" s="180"/>
      <c r="AM155" s="142"/>
    </row>
    <row r="156" spans="2:39" ht="13" x14ac:dyDescent="0.3">
      <c r="B156" s="33"/>
      <c r="C156" s="16" t="str">
        <f t="shared" si="165"/>
        <v>Complete</v>
      </c>
      <c r="D156" s="23"/>
      <c r="E156" s="18">
        <f t="shared" si="166"/>
        <v>0</v>
      </c>
      <c r="F156" s="63">
        <f t="shared" si="167"/>
        <v>3</v>
      </c>
      <c r="G156" s="20"/>
      <c r="H156" s="23"/>
      <c r="I156" s="19">
        <v>3</v>
      </c>
      <c r="J156" s="203"/>
      <c r="K156" s="23"/>
      <c r="L156" s="118">
        <v>64200</v>
      </c>
      <c r="M156" s="179"/>
      <c r="N156" s="154"/>
      <c r="O156" s="153" t="s">
        <v>147</v>
      </c>
      <c r="P156" s="236"/>
      <c r="Q156" s="153"/>
      <c r="R156" s="153"/>
      <c r="S156" s="164"/>
      <c r="T156" s="23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>
        <v>3</v>
      </c>
      <c r="AE156" s="181"/>
      <c r="AF156" s="181"/>
      <c r="AG156" s="181"/>
      <c r="AH156" s="181"/>
      <c r="AI156" s="181"/>
      <c r="AJ156" s="123"/>
      <c r="AK156" s="11">
        <f t="shared" si="155"/>
        <v>3</v>
      </c>
      <c r="AL156" s="180"/>
      <c r="AM156" s="142"/>
    </row>
    <row r="157" spans="2:39" ht="13" x14ac:dyDescent="0.3">
      <c r="B157" s="33"/>
      <c r="C157" s="161"/>
      <c r="D157" s="23"/>
      <c r="E157" s="119"/>
      <c r="F157" s="119"/>
      <c r="G157" s="20"/>
      <c r="H157" s="23"/>
      <c r="I157" s="119"/>
      <c r="J157" s="7"/>
      <c r="K157" s="23"/>
      <c r="L157" s="118">
        <v>65000</v>
      </c>
      <c r="M157" s="179"/>
      <c r="N157" s="153" t="s">
        <v>153</v>
      </c>
      <c r="O157" s="153"/>
      <c r="P157" s="167"/>
      <c r="Q157" s="153"/>
      <c r="R157" s="153"/>
      <c r="S157" s="164"/>
      <c r="T157" s="23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2"/>
      <c r="AK157" s="11">
        <f t="shared" si="155"/>
        <v>0</v>
      </c>
      <c r="AL157" s="23"/>
      <c r="AM157" s="142"/>
    </row>
    <row r="158" spans="2:39" ht="13" x14ac:dyDescent="0.3">
      <c r="B158" s="33"/>
      <c r="C158" s="16" t="str">
        <f t="shared" ref="C158:C159" si="168">IF(F158=0,"Open",IF(E158=0,"Complete", "In Progress"))</f>
        <v>Complete</v>
      </c>
      <c r="D158" s="23"/>
      <c r="E158" s="18">
        <f t="shared" ref="E158:E159" si="169">I158-F158</f>
        <v>0</v>
      </c>
      <c r="F158" s="63">
        <f t="shared" ref="F158:F159" si="170">AK158</f>
        <v>4</v>
      </c>
      <c r="G158" s="20"/>
      <c r="H158" s="23"/>
      <c r="I158" s="19">
        <v>4</v>
      </c>
      <c r="J158" s="203"/>
      <c r="K158" s="23"/>
      <c r="L158" s="118">
        <v>65100</v>
      </c>
      <c r="M158" s="179"/>
      <c r="N158" s="154"/>
      <c r="O158" s="153" t="s">
        <v>146</v>
      </c>
      <c r="P158" s="236"/>
      <c r="Q158" s="153"/>
      <c r="R158" s="153"/>
      <c r="S158" s="164"/>
      <c r="T158" s="23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>
        <v>4</v>
      </c>
      <c r="AF158" s="181"/>
      <c r="AG158" s="181"/>
      <c r="AH158" s="181"/>
      <c r="AI158" s="181"/>
      <c r="AJ158" s="123"/>
      <c r="AK158" s="11">
        <f t="shared" si="155"/>
        <v>4</v>
      </c>
      <c r="AL158" s="180"/>
      <c r="AM158" s="142"/>
    </row>
    <row r="159" spans="2:39" ht="13" x14ac:dyDescent="0.3">
      <c r="B159" s="33"/>
      <c r="C159" s="16" t="str">
        <f t="shared" si="168"/>
        <v>Complete</v>
      </c>
      <c r="D159" s="23"/>
      <c r="E159" s="18">
        <f t="shared" si="169"/>
        <v>0</v>
      </c>
      <c r="F159" s="63">
        <f t="shared" si="170"/>
        <v>3</v>
      </c>
      <c r="G159" s="20"/>
      <c r="H159" s="23"/>
      <c r="I159" s="19">
        <v>3</v>
      </c>
      <c r="J159" s="203"/>
      <c r="K159" s="23"/>
      <c r="L159" s="118">
        <v>65200</v>
      </c>
      <c r="M159" s="179"/>
      <c r="N159" s="154"/>
      <c r="O159" s="153" t="s">
        <v>147</v>
      </c>
      <c r="P159" s="236"/>
      <c r="Q159" s="153"/>
      <c r="R159" s="153"/>
      <c r="S159" s="164"/>
      <c r="T159" s="23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>
        <v>3</v>
      </c>
      <c r="AG159" s="181"/>
      <c r="AH159" s="181"/>
      <c r="AI159" s="181"/>
      <c r="AJ159" s="123"/>
      <c r="AK159" s="11">
        <f t="shared" si="155"/>
        <v>3</v>
      </c>
      <c r="AL159" s="180"/>
      <c r="AM159" s="142"/>
    </row>
    <row r="160" spans="2:39" ht="13" x14ac:dyDescent="0.3">
      <c r="B160" s="33"/>
      <c r="C160" s="161"/>
      <c r="D160" s="23"/>
      <c r="E160" s="119"/>
      <c r="F160" s="119"/>
      <c r="G160" s="20"/>
      <c r="H160" s="23"/>
      <c r="I160" s="119"/>
      <c r="J160" s="7"/>
      <c r="K160" s="23"/>
      <c r="L160" s="118">
        <v>66000</v>
      </c>
      <c r="M160" s="179"/>
      <c r="N160" s="153" t="s">
        <v>154</v>
      </c>
      <c r="O160" s="153"/>
      <c r="P160" s="167"/>
      <c r="Q160" s="153"/>
      <c r="R160" s="153"/>
      <c r="S160" s="164"/>
      <c r="T160" s="23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2"/>
      <c r="AK160" s="11">
        <f t="shared" si="155"/>
        <v>0</v>
      </c>
      <c r="AL160" s="23"/>
      <c r="AM160" s="142"/>
    </row>
    <row r="161" spans="2:75" ht="13" x14ac:dyDescent="0.3">
      <c r="B161" s="33"/>
      <c r="C161" s="16" t="str">
        <f t="shared" ref="C161:C163" si="171">IF(F161=0,"Open",IF(E161=0,"Complete", "In Progress"))</f>
        <v>Complete</v>
      </c>
      <c r="D161" s="23"/>
      <c r="E161" s="18">
        <f t="shared" ref="E161:E163" si="172">I161-F161</f>
        <v>0</v>
      </c>
      <c r="F161" s="63">
        <f t="shared" ref="F161:F163" si="173">AK161</f>
        <v>4</v>
      </c>
      <c r="G161" s="20"/>
      <c r="H161" s="23"/>
      <c r="I161" s="19">
        <v>4</v>
      </c>
      <c r="J161" s="203"/>
      <c r="K161" s="23"/>
      <c r="L161" s="118">
        <v>66100</v>
      </c>
      <c r="M161" s="179"/>
      <c r="N161" s="154"/>
      <c r="O161" s="153" t="s">
        <v>146</v>
      </c>
      <c r="P161" s="236"/>
      <c r="Q161" s="153"/>
      <c r="R161" s="153"/>
      <c r="S161" s="164"/>
      <c r="T161" s="23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>
        <v>4</v>
      </c>
      <c r="AH161" s="181"/>
      <c r="AI161" s="181"/>
      <c r="AJ161" s="123"/>
      <c r="AK161" s="11">
        <f t="shared" si="155"/>
        <v>4</v>
      </c>
      <c r="AL161" s="180"/>
      <c r="AM161" s="142"/>
    </row>
    <row r="162" spans="2:75" ht="13" x14ac:dyDescent="0.3">
      <c r="B162" s="33"/>
      <c r="C162" s="16" t="str">
        <f t="shared" si="171"/>
        <v>Complete</v>
      </c>
      <c r="D162" s="23"/>
      <c r="E162" s="18">
        <f t="shared" si="172"/>
        <v>0</v>
      </c>
      <c r="F162" s="63">
        <f t="shared" si="173"/>
        <v>3</v>
      </c>
      <c r="G162" s="20"/>
      <c r="H162" s="23"/>
      <c r="I162" s="19">
        <v>3</v>
      </c>
      <c r="J162" s="203"/>
      <c r="K162" s="23"/>
      <c r="L162" s="118">
        <v>66200</v>
      </c>
      <c r="M162" s="179"/>
      <c r="N162" s="154"/>
      <c r="O162" s="153" t="s">
        <v>147</v>
      </c>
      <c r="P162" s="236"/>
      <c r="Q162" s="153"/>
      <c r="R162" s="153"/>
      <c r="S162" s="164"/>
      <c r="T162" s="23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>
        <v>3</v>
      </c>
      <c r="AH162" s="181"/>
      <c r="AI162" s="181"/>
      <c r="AJ162" s="123"/>
      <c r="AK162" s="11">
        <f t="shared" si="155"/>
        <v>3</v>
      </c>
      <c r="AL162" s="180"/>
      <c r="AM162" s="142"/>
    </row>
    <row r="163" spans="2:75" ht="13" x14ac:dyDescent="0.3">
      <c r="B163" s="33"/>
      <c r="C163" s="16" t="str">
        <f t="shared" si="171"/>
        <v>Complete</v>
      </c>
      <c r="D163" s="23"/>
      <c r="E163" s="18">
        <v>0</v>
      </c>
      <c r="F163" s="63">
        <f t="shared" si="173"/>
        <v>6</v>
      </c>
      <c r="G163" s="20"/>
      <c r="H163" s="23"/>
      <c r="I163" s="19">
        <v>6</v>
      </c>
      <c r="J163" s="203"/>
      <c r="K163" s="23"/>
      <c r="L163" s="118">
        <v>62000</v>
      </c>
      <c r="M163" s="179"/>
      <c r="N163" s="153" t="s">
        <v>148</v>
      </c>
      <c r="O163" s="153"/>
      <c r="P163" s="236"/>
      <c r="Q163" s="153"/>
      <c r="R163" s="153"/>
      <c r="S163" s="164"/>
      <c r="T163" s="23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>
        <v>3</v>
      </c>
      <c r="AI163" s="181">
        <v>3</v>
      </c>
      <c r="AJ163" s="123"/>
      <c r="AK163" s="11">
        <f t="shared" si="155"/>
        <v>6</v>
      </c>
      <c r="AL163" s="180"/>
      <c r="AM163" s="142"/>
    </row>
    <row r="164" spans="2:75" ht="13" x14ac:dyDescent="0.3">
      <c r="B164" s="33"/>
      <c r="C164" s="214"/>
      <c r="D164" s="23"/>
      <c r="E164" s="215"/>
      <c r="F164" s="215"/>
      <c r="G164" s="20"/>
      <c r="H164" s="23"/>
      <c r="I164" s="216"/>
      <c r="J164" s="203"/>
      <c r="K164" s="23"/>
      <c r="L164" s="206"/>
      <c r="M164" s="217" t="s">
        <v>77</v>
      </c>
      <c r="N164" s="218"/>
      <c r="O164" s="208"/>
      <c r="P164" s="207"/>
      <c r="Q164" s="208"/>
      <c r="R164" s="208"/>
      <c r="S164" s="209"/>
      <c r="T164" s="23"/>
      <c r="U164" s="210"/>
      <c r="V164" s="211"/>
      <c r="W164" s="211"/>
      <c r="X164" s="211"/>
      <c r="Y164" s="211"/>
      <c r="Z164" s="211"/>
      <c r="AA164" s="211"/>
      <c r="AB164" s="211"/>
      <c r="AC164" s="211"/>
      <c r="AD164" s="211"/>
      <c r="AE164" s="211"/>
      <c r="AF164" s="211"/>
      <c r="AG164" s="211"/>
      <c r="AH164" s="211"/>
      <c r="AI164" s="211"/>
      <c r="AJ164" s="212"/>
      <c r="AK164" s="213"/>
      <c r="AL164" s="180"/>
      <c r="AM164" s="142"/>
    </row>
    <row r="165" spans="2:75" ht="13" x14ac:dyDescent="0.3">
      <c r="B165" s="33"/>
      <c r="C165" s="161"/>
      <c r="D165" s="23"/>
      <c r="E165" s="119"/>
      <c r="F165" s="119"/>
      <c r="G165" s="20"/>
      <c r="H165" s="23"/>
      <c r="I165" s="119"/>
      <c r="J165" s="203"/>
      <c r="K165" s="23"/>
      <c r="L165" s="118">
        <v>90000</v>
      </c>
      <c r="M165" s="168" t="s">
        <v>71</v>
      </c>
      <c r="N165" s="153"/>
      <c r="O165" s="153"/>
      <c r="P165" s="167"/>
      <c r="Q165" s="153"/>
      <c r="R165" s="153"/>
      <c r="S165" s="164"/>
      <c r="T165" s="23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2"/>
      <c r="AK165" s="11">
        <f t="shared" si="155"/>
        <v>0</v>
      </c>
      <c r="AL165" s="180"/>
      <c r="AM165" s="142"/>
    </row>
    <row r="166" spans="2:75" ht="13" x14ac:dyDescent="0.3">
      <c r="B166" s="33"/>
      <c r="C166" s="204"/>
      <c r="D166" s="23"/>
      <c r="E166" s="205"/>
      <c r="F166" s="205"/>
      <c r="G166" s="20"/>
      <c r="H166" s="23"/>
      <c r="I166" s="119"/>
      <c r="J166" s="203"/>
      <c r="K166" s="23"/>
      <c r="L166" s="118">
        <v>99000</v>
      </c>
      <c r="M166" s="179"/>
      <c r="N166" s="153" t="s">
        <v>72</v>
      </c>
      <c r="O166" s="153"/>
      <c r="P166" s="167"/>
      <c r="Q166" s="153"/>
      <c r="R166" s="153"/>
      <c r="S166" s="164"/>
      <c r="T166" s="23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31"/>
      <c r="AJ166" s="132"/>
      <c r="AK166" s="11">
        <f t="shared" ref="AK166:AK170" si="174">SUM(T166:AJ166)</f>
        <v>0</v>
      </c>
      <c r="AL166" s="180"/>
      <c r="AM166" s="142"/>
    </row>
    <row r="167" spans="2:75" ht="13" x14ac:dyDescent="0.3">
      <c r="B167" s="33"/>
      <c r="C167" s="204"/>
      <c r="D167" s="23"/>
      <c r="E167" s="205"/>
      <c r="F167" s="205"/>
      <c r="G167" s="20"/>
      <c r="H167" s="23"/>
      <c r="I167" s="119"/>
      <c r="J167" s="203"/>
      <c r="K167" s="23"/>
      <c r="L167" s="118">
        <v>99900</v>
      </c>
      <c r="M167" s="179"/>
      <c r="N167" s="154"/>
      <c r="O167" s="153" t="s">
        <v>73</v>
      </c>
      <c r="P167" s="167"/>
      <c r="Q167" s="153"/>
      <c r="R167" s="153"/>
      <c r="S167" s="164"/>
      <c r="T167" s="23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  <c r="AI167" s="131"/>
      <c r="AJ167" s="132"/>
      <c r="AK167" s="11">
        <f t="shared" si="174"/>
        <v>0</v>
      </c>
      <c r="AL167" s="180"/>
      <c r="AM167" s="142"/>
    </row>
    <row r="168" spans="2:75" ht="13" x14ac:dyDescent="0.3">
      <c r="B168" s="33"/>
      <c r="C168" s="16" t="str">
        <f t="shared" ref="C168:C170" si="175">IF(F168=0,"Open",IF(E168=0,"Complete", "In Progress"))</f>
        <v>Open</v>
      </c>
      <c r="D168" s="23"/>
      <c r="E168" s="18">
        <f t="shared" ref="E168:E170" si="176">I168-F168</f>
        <v>0</v>
      </c>
      <c r="F168" s="63">
        <f t="shared" ref="F168:F170" si="177">AK168</f>
        <v>0</v>
      </c>
      <c r="G168" s="20"/>
      <c r="H168" s="23"/>
      <c r="I168" s="19"/>
      <c r="J168" s="203"/>
      <c r="K168" s="23"/>
      <c r="L168" s="118">
        <v>91000</v>
      </c>
      <c r="M168" s="179"/>
      <c r="N168" s="153" t="s">
        <v>74</v>
      </c>
      <c r="O168" s="153"/>
      <c r="P168" s="167"/>
      <c r="Q168" s="153"/>
      <c r="R168" s="153"/>
      <c r="S168" s="164"/>
      <c r="T168" s="23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23"/>
      <c r="AK168" s="11">
        <f t="shared" si="174"/>
        <v>0</v>
      </c>
      <c r="AL168" s="180"/>
      <c r="AM168" s="142"/>
    </row>
    <row r="169" spans="2:75" ht="13" x14ac:dyDescent="0.3">
      <c r="B169" s="33"/>
      <c r="C169" s="16" t="str">
        <f t="shared" si="175"/>
        <v>Open</v>
      </c>
      <c r="D169" s="23"/>
      <c r="E169" s="18">
        <f t="shared" si="176"/>
        <v>0</v>
      </c>
      <c r="F169" s="63">
        <f t="shared" si="177"/>
        <v>0</v>
      </c>
      <c r="G169" s="20"/>
      <c r="H169" s="23"/>
      <c r="I169" s="19"/>
      <c r="J169" s="203"/>
      <c r="K169" s="23"/>
      <c r="L169" s="118">
        <v>99100</v>
      </c>
      <c r="M169" s="179"/>
      <c r="N169" s="154"/>
      <c r="O169" s="153" t="s">
        <v>75</v>
      </c>
      <c r="P169" s="167"/>
      <c r="Q169" s="153"/>
      <c r="R169" s="153"/>
      <c r="S169" s="164"/>
      <c r="T169" s="23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23"/>
      <c r="AK169" s="11">
        <f t="shared" si="174"/>
        <v>0</v>
      </c>
      <c r="AL169" s="180"/>
      <c r="AM169" s="142"/>
    </row>
    <row r="170" spans="2:75" ht="13.5" thickBot="1" x14ac:dyDescent="0.35">
      <c r="B170" s="33"/>
      <c r="C170" s="16" t="str">
        <f t="shared" si="175"/>
        <v>Open</v>
      </c>
      <c r="D170" s="23"/>
      <c r="E170" s="18">
        <f t="shared" si="176"/>
        <v>0</v>
      </c>
      <c r="F170" s="63">
        <f t="shared" si="177"/>
        <v>0</v>
      </c>
      <c r="G170" s="20"/>
      <c r="H170" s="23"/>
      <c r="I170" s="19"/>
      <c r="J170" s="203"/>
      <c r="K170" s="23"/>
      <c r="L170" s="118">
        <v>99910</v>
      </c>
      <c r="M170" s="179"/>
      <c r="N170" s="154"/>
      <c r="O170" s="154"/>
      <c r="P170" s="167" t="s">
        <v>76</v>
      </c>
      <c r="Q170" s="153"/>
      <c r="R170" s="153"/>
      <c r="S170" s="164"/>
      <c r="T170" s="23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23"/>
      <c r="AK170" s="11">
        <f t="shared" si="174"/>
        <v>0</v>
      </c>
      <c r="AL170" s="180"/>
      <c r="AM170" s="142"/>
    </row>
    <row r="171" spans="2:75" ht="10" customHeight="1" thickBot="1" x14ac:dyDescent="0.35">
      <c r="B171" s="33"/>
      <c r="C171" s="93"/>
      <c r="D171" s="24"/>
      <c r="E171" s="136"/>
      <c r="F171" s="137"/>
      <c r="G171" s="94"/>
      <c r="H171" s="24"/>
      <c r="I171" s="91"/>
      <c r="J171" s="94"/>
      <c r="K171" s="24"/>
      <c r="L171" s="95"/>
      <c r="M171" s="117"/>
      <c r="N171" s="117"/>
      <c r="O171" s="117"/>
      <c r="P171" s="117"/>
      <c r="Q171" s="117"/>
      <c r="R171" s="117"/>
      <c r="S171" s="96"/>
      <c r="T171" s="23"/>
      <c r="U171" s="128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30"/>
      <c r="AL171" s="97"/>
      <c r="AM171" s="142"/>
    </row>
    <row r="172" spans="2:75" ht="14" thickTop="1" thickBot="1" x14ac:dyDescent="0.35">
      <c r="B172" s="33"/>
      <c r="C172" s="36" t="s">
        <v>11</v>
      </c>
      <c r="D172" s="36"/>
      <c r="E172" s="26">
        <f>SUM(E8:E171)</f>
        <v>0</v>
      </c>
      <c r="F172" s="27">
        <f>SUM(F8:F171)</f>
        <v>192</v>
      </c>
      <c r="G172" s="72"/>
      <c r="H172" s="72"/>
      <c r="I172" s="27">
        <f>SUM(I8:I171)</f>
        <v>195.1</v>
      </c>
      <c r="J172" s="72"/>
      <c r="K172" s="34"/>
      <c r="L172" s="245" t="s">
        <v>64</v>
      </c>
      <c r="M172" s="246"/>
      <c r="N172" s="246"/>
      <c r="O172" s="246"/>
      <c r="P172" s="246"/>
      <c r="Q172" s="246"/>
      <c r="R172" s="246"/>
      <c r="S172" s="246"/>
      <c r="T172" s="23"/>
      <c r="U172" s="109">
        <f>SUM(U8:U171)</f>
        <v>14.7</v>
      </c>
      <c r="V172" s="110">
        <f>SUM(V8:V171)</f>
        <v>18.2</v>
      </c>
      <c r="W172" s="110">
        <f>SUM(W8:W171)</f>
        <v>13.4</v>
      </c>
      <c r="X172" s="110">
        <f>SUM(X8:X171)</f>
        <v>10.7</v>
      </c>
      <c r="Y172" s="110">
        <f>SUM(Y8:Y171)</f>
        <v>12.8</v>
      </c>
      <c r="Z172" s="110">
        <f>SUM(Z8:Z171)</f>
        <v>21.6</v>
      </c>
      <c r="AA172" s="110">
        <f>SUM(AA8:AA171)</f>
        <v>10.199999999999999</v>
      </c>
      <c r="AB172" s="110">
        <f>SUM(AB8:AB171)</f>
        <v>9.9</v>
      </c>
      <c r="AC172" s="110">
        <f>SUM(AC8:AC171)</f>
        <v>14.2</v>
      </c>
      <c r="AD172" s="110">
        <f>SUM(AD8:AD171)</f>
        <v>9.9</v>
      </c>
      <c r="AE172" s="110">
        <f>SUM(AE8:AE171)</f>
        <v>15.9</v>
      </c>
      <c r="AF172" s="110">
        <f>SUM(AF8:AF171)</f>
        <v>12.5</v>
      </c>
      <c r="AG172" s="110">
        <f>SUM(AG8:AG171)</f>
        <v>13</v>
      </c>
      <c r="AH172" s="110">
        <f>SUM(AH8:AH171)</f>
        <v>8.5</v>
      </c>
      <c r="AI172" s="110">
        <f>SUM(AI8:AI171)</f>
        <v>6.5</v>
      </c>
      <c r="AJ172" s="111"/>
      <c r="AK172" s="73"/>
      <c r="AL172" s="36"/>
      <c r="AM172" s="142"/>
    </row>
    <row r="173" spans="2:75" ht="16.5" thickTop="1" thickBot="1" x14ac:dyDescent="0.4">
      <c r="B173" s="33"/>
      <c r="C173" s="36"/>
      <c r="D173" s="36"/>
      <c r="E173" s="37" t="s">
        <v>1</v>
      </c>
      <c r="F173" s="37" t="s">
        <v>1</v>
      </c>
      <c r="G173" s="37" t="s">
        <v>1</v>
      </c>
      <c r="H173" s="34"/>
      <c r="I173" s="37" t="s">
        <v>1</v>
      </c>
      <c r="J173" s="37" t="s">
        <v>1</v>
      </c>
      <c r="K173" s="34"/>
      <c r="L173" s="243" t="s">
        <v>65</v>
      </c>
      <c r="M173" s="244"/>
      <c r="N173" s="244"/>
      <c r="O173" s="244"/>
      <c r="P173" s="244"/>
      <c r="Q173" s="244"/>
      <c r="R173" s="244"/>
      <c r="S173" s="244"/>
      <c r="T173" s="23"/>
      <c r="U173" s="112">
        <f>U172+T173</f>
        <v>14.7</v>
      </c>
      <c r="V173" s="10">
        <f t="shared" ref="V173:AI173" si="178">V172+U173</f>
        <v>32.9</v>
      </c>
      <c r="W173" s="10">
        <f t="shared" si="178"/>
        <v>46.3</v>
      </c>
      <c r="X173" s="10">
        <f t="shared" si="178"/>
        <v>57</v>
      </c>
      <c r="Y173" s="10">
        <f t="shared" si="178"/>
        <v>69.8</v>
      </c>
      <c r="Z173" s="10">
        <f t="shared" si="178"/>
        <v>91.4</v>
      </c>
      <c r="AA173" s="10">
        <f t="shared" si="178"/>
        <v>101.60000000000001</v>
      </c>
      <c r="AB173" s="10">
        <f t="shared" si="178"/>
        <v>111.50000000000001</v>
      </c>
      <c r="AC173" s="10">
        <f t="shared" si="178"/>
        <v>125.70000000000002</v>
      </c>
      <c r="AD173" s="10">
        <f t="shared" si="178"/>
        <v>135.60000000000002</v>
      </c>
      <c r="AE173" s="10">
        <f t="shared" si="178"/>
        <v>151.50000000000003</v>
      </c>
      <c r="AF173" s="10">
        <f t="shared" si="178"/>
        <v>164.00000000000003</v>
      </c>
      <c r="AG173" s="10">
        <f t="shared" si="178"/>
        <v>177.00000000000003</v>
      </c>
      <c r="AH173" s="10">
        <f t="shared" si="178"/>
        <v>185.50000000000003</v>
      </c>
      <c r="AI173" s="10">
        <f t="shared" si="178"/>
        <v>192.00000000000003</v>
      </c>
      <c r="AJ173" s="113"/>
      <c r="AK173" s="74">
        <f>SUM(AK9:AK171)</f>
        <v>192</v>
      </c>
      <c r="AL173" s="36"/>
      <c r="AM173" s="142"/>
    </row>
    <row r="174" spans="2:75" ht="50.15" customHeight="1" thickBot="1" x14ac:dyDescent="0.35">
      <c r="B174" s="33"/>
      <c r="C174" s="36"/>
      <c r="D174" s="36"/>
      <c r="E174" s="133" t="s">
        <v>54</v>
      </c>
      <c r="F174" s="134" t="s">
        <v>32</v>
      </c>
      <c r="G174" s="15" t="s">
        <v>2</v>
      </c>
      <c r="H174" s="39"/>
      <c r="I174" s="135" t="s">
        <v>66</v>
      </c>
      <c r="J174" s="30" t="s">
        <v>9</v>
      </c>
      <c r="K174" s="34"/>
      <c r="L174" s="247" t="s">
        <v>55</v>
      </c>
      <c r="M174" s="248"/>
      <c r="N174" s="248"/>
      <c r="O174" s="248"/>
      <c r="P174" s="248"/>
      <c r="Q174" s="248"/>
      <c r="R174" s="248"/>
      <c r="S174" s="248"/>
      <c r="T174" s="23"/>
      <c r="U174" s="121">
        <v>184.3</v>
      </c>
      <c r="V174" s="121">
        <v>156.30000000000001</v>
      </c>
      <c r="W174" s="121">
        <v>140.80000000000001</v>
      </c>
      <c r="X174" s="121">
        <v>129.80000000000001</v>
      </c>
      <c r="Y174" s="121">
        <v>117.3</v>
      </c>
      <c r="Z174" s="121">
        <v>96.3</v>
      </c>
      <c r="AA174" s="121">
        <v>82.3</v>
      </c>
      <c r="AB174" s="121">
        <v>70.2</v>
      </c>
      <c r="AC174" s="121">
        <v>54.2</v>
      </c>
      <c r="AD174" s="121">
        <v>42.1</v>
      </c>
      <c r="AE174" s="121">
        <v>30.1</v>
      </c>
      <c r="AF174" s="121">
        <v>20.100000000000001</v>
      </c>
      <c r="AG174" s="121">
        <v>9.1</v>
      </c>
      <c r="AH174" s="121">
        <v>2.1</v>
      </c>
      <c r="AI174" s="121">
        <v>0</v>
      </c>
      <c r="AJ174" s="122"/>
      <c r="AK174" s="192"/>
      <c r="AL174" s="36"/>
      <c r="AM174" s="142"/>
    </row>
    <row r="175" spans="2:75" ht="66.650000000000006" customHeight="1" thickBot="1" x14ac:dyDescent="0.3">
      <c r="B175" s="33"/>
      <c r="C175" s="36"/>
      <c r="D175" s="36"/>
      <c r="E175" s="28" t="s">
        <v>16</v>
      </c>
      <c r="F175" s="29" t="s">
        <v>67</v>
      </c>
      <c r="G175" s="28" t="s">
        <v>10</v>
      </c>
      <c r="H175" s="34"/>
      <c r="I175" s="29" t="s">
        <v>41</v>
      </c>
      <c r="J175" s="34"/>
      <c r="K175" s="34"/>
      <c r="L175" s="38"/>
      <c r="M175" s="38"/>
      <c r="N175" s="38"/>
      <c r="O175" s="38"/>
      <c r="P175" s="38"/>
      <c r="Q175" s="38"/>
      <c r="R175" s="38"/>
      <c r="S175" s="185" t="s">
        <v>62</v>
      </c>
      <c r="T175" s="23"/>
      <c r="U175" s="107">
        <v>1</v>
      </c>
      <c r="V175" s="107">
        <v>2</v>
      </c>
      <c r="W175" s="107">
        <v>3</v>
      </c>
      <c r="X175" s="107">
        <v>4</v>
      </c>
      <c r="Y175" s="107">
        <v>5</v>
      </c>
      <c r="Z175" s="107">
        <v>6</v>
      </c>
      <c r="AA175" s="107">
        <v>7</v>
      </c>
      <c r="AB175" s="107">
        <v>8</v>
      </c>
      <c r="AC175" s="107">
        <v>9</v>
      </c>
      <c r="AD175" s="107">
        <v>10</v>
      </c>
      <c r="AE175" s="107">
        <v>11</v>
      </c>
      <c r="AF175" s="107">
        <v>12</v>
      </c>
      <c r="AG175" s="107">
        <v>13</v>
      </c>
      <c r="AH175" s="107">
        <v>14</v>
      </c>
      <c r="AI175" s="107">
        <v>15</v>
      </c>
      <c r="AJ175" s="107"/>
      <c r="AK175" s="34"/>
      <c r="AL175" s="36"/>
      <c r="AM175" s="142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</row>
    <row r="176" spans="2:75" ht="13" x14ac:dyDescent="0.3">
      <c r="B176" s="33"/>
      <c r="C176" s="36"/>
      <c r="D176" s="36"/>
      <c r="E176" s="138"/>
      <c r="F176" s="139"/>
      <c r="G176" s="138"/>
      <c r="H176" s="34"/>
      <c r="I176" s="139"/>
      <c r="J176" s="34"/>
      <c r="K176" s="34"/>
      <c r="L176" s="241" t="s">
        <v>60</v>
      </c>
      <c r="M176" s="242"/>
      <c r="N176" s="242"/>
      <c r="O176" s="242"/>
      <c r="P176" s="242"/>
      <c r="Q176" s="242"/>
      <c r="R176" s="242"/>
      <c r="S176" s="242"/>
      <c r="T176" s="23"/>
      <c r="U176" s="123">
        <v>16.3</v>
      </c>
      <c r="V176" s="123">
        <v>21</v>
      </c>
      <c r="W176" s="123">
        <v>15.5</v>
      </c>
      <c r="X176" s="123">
        <v>11</v>
      </c>
      <c r="Y176" s="123">
        <v>15</v>
      </c>
      <c r="Z176" s="123">
        <v>21</v>
      </c>
      <c r="AA176" s="123">
        <v>14</v>
      </c>
      <c r="AB176" s="123">
        <v>12.1</v>
      </c>
      <c r="AC176" s="123">
        <v>16</v>
      </c>
      <c r="AD176" s="123">
        <v>12.1</v>
      </c>
      <c r="AE176" s="123">
        <v>11</v>
      </c>
      <c r="AF176" s="123">
        <v>10</v>
      </c>
      <c r="AG176" s="123">
        <v>11</v>
      </c>
      <c r="AH176" s="123">
        <v>8.4</v>
      </c>
      <c r="AI176" s="123">
        <v>8.1</v>
      </c>
      <c r="AJ176" s="123"/>
      <c r="AK176" s="34"/>
      <c r="AL176" s="36"/>
      <c r="AM176" s="142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</row>
    <row r="177" spans="2:75" ht="13.5" thickBot="1" x14ac:dyDescent="0.35">
      <c r="B177" s="33"/>
      <c r="C177" s="36"/>
      <c r="D177" s="36"/>
      <c r="E177" s="34"/>
      <c r="F177" s="34"/>
      <c r="G177" s="34"/>
      <c r="H177" s="34"/>
      <c r="I177" s="40"/>
      <c r="J177" s="34"/>
      <c r="K177" s="34"/>
      <c r="L177" s="243" t="s">
        <v>61</v>
      </c>
      <c r="M177" s="244"/>
      <c r="N177" s="244"/>
      <c r="O177" s="244"/>
      <c r="P177" s="244"/>
      <c r="Q177" s="244"/>
      <c r="R177" s="244"/>
      <c r="S177" s="244"/>
      <c r="T177" s="23"/>
      <c r="U177" s="112">
        <f t="shared" ref="U177:AA177" si="179">U176+T177</f>
        <v>16.3</v>
      </c>
      <c r="V177" s="186">
        <f t="shared" si="179"/>
        <v>37.299999999999997</v>
      </c>
      <c r="W177" s="186">
        <f t="shared" si="179"/>
        <v>52.8</v>
      </c>
      <c r="X177" s="186">
        <f t="shared" si="179"/>
        <v>63.8</v>
      </c>
      <c r="Y177" s="186">
        <f t="shared" si="179"/>
        <v>78.8</v>
      </c>
      <c r="Z177" s="186">
        <f t="shared" si="179"/>
        <v>99.8</v>
      </c>
      <c r="AA177" s="186">
        <f t="shared" si="179"/>
        <v>113.8</v>
      </c>
      <c r="AB177" s="186">
        <f t="shared" ref="AB177:AI177" si="180">AB176+AA177</f>
        <v>125.89999999999999</v>
      </c>
      <c r="AC177" s="186">
        <f t="shared" si="180"/>
        <v>141.89999999999998</v>
      </c>
      <c r="AD177" s="186">
        <f t="shared" si="180"/>
        <v>153.99999999999997</v>
      </c>
      <c r="AE177" s="186">
        <f t="shared" si="180"/>
        <v>164.99999999999997</v>
      </c>
      <c r="AF177" s="186">
        <f t="shared" si="180"/>
        <v>174.99999999999997</v>
      </c>
      <c r="AG177" s="186">
        <f t="shared" si="180"/>
        <v>185.99999999999997</v>
      </c>
      <c r="AH177" s="186">
        <f t="shared" si="180"/>
        <v>194.39999999999998</v>
      </c>
      <c r="AI177" s="186">
        <f t="shared" si="180"/>
        <v>202.49999999999997</v>
      </c>
      <c r="AJ177" s="186"/>
      <c r="AK177" s="34"/>
      <c r="AL177" s="36"/>
      <c r="AM177" s="142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</row>
    <row r="178" spans="2:75" ht="13" thickBot="1" x14ac:dyDescent="0.3">
      <c r="B178" s="41"/>
      <c r="C178" s="42"/>
      <c r="D178" s="42"/>
      <c r="E178" s="43"/>
      <c r="F178" s="43"/>
      <c r="G178" s="43"/>
      <c r="H178" s="43"/>
      <c r="I178" s="43"/>
      <c r="J178" s="43"/>
      <c r="K178" s="43"/>
      <c r="L178" s="44"/>
      <c r="M178" s="44"/>
      <c r="N178" s="44"/>
      <c r="O178" s="44"/>
      <c r="P178" s="44"/>
      <c r="Q178" s="44"/>
      <c r="R178" s="44"/>
      <c r="S178" s="43"/>
      <c r="T178" s="66"/>
      <c r="U178" s="66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2"/>
      <c r="AM178" s="140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</row>
    <row r="179" spans="2:75" ht="14.5" thickTop="1" x14ac:dyDescent="0.3">
      <c r="B179" s="31"/>
      <c r="C179" s="148"/>
      <c r="D179" s="148"/>
      <c r="E179" s="31"/>
      <c r="F179" s="149"/>
      <c r="G179" s="149"/>
      <c r="H179" s="149"/>
      <c r="I179" s="31"/>
      <c r="J179" s="31"/>
      <c r="K179" s="31"/>
      <c r="L179" s="150"/>
      <c r="M179" s="150"/>
      <c r="N179" s="150"/>
      <c r="O179" s="150"/>
      <c r="P179" s="150"/>
      <c r="Q179" s="150"/>
      <c r="R179" s="150"/>
      <c r="S179" s="31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6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</row>
    <row r="180" spans="2:75" ht="13" x14ac:dyDescent="0.25">
      <c r="B180" s="31"/>
      <c r="C180" s="148"/>
      <c r="D180" s="148"/>
      <c r="E180" s="31"/>
      <c r="F180" s="31"/>
      <c r="G180" s="31"/>
      <c r="H180" s="31"/>
      <c r="I180" s="31"/>
      <c r="J180" s="31"/>
      <c r="K180" s="31"/>
      <c r="L180" s="150"/>
      <c r="M180" s="150"/>
      <c r="N180" s="150"/>
      <c r="O180" s="150"/>
      <c r="P180" s="150"/>
      <c r="Q180" s="150"/>
      <c r="R180" s="150"/>
      <c r="S180" s="31"/>
      <c r="T180" s="108"/>
      <c r="U180" s="108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6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</row>
    <row r="181" spans="2:75" ht="13" x14ac:dyDescent="0.25">
      <c r="B181" s="31"/>
      <c r="C181" s="148"/>
      <c r="D181" s="148"/>
      <c r="E181" s="31"/>
      <c r="F181" s="31"/>
      <c r="G181" s="31"/>
      <c r="H181" s="31"/>
      <c r="I181" s="31"/>
      <c r="J181" s="31"/>
      <c r="K181" s="31"/>
      <c r="L181" s="150"/>
      <c r="M181" s="150"/>
      <c r="N181" s="150"/>
      <c r="O181" s="150"/>
      <c r="P181" s="150"/>
      <c r="Q181" s="150"/>
      <c r="R181" s="150"/>
      <c r="S181" s="31"/>
      <c r="T181" s="108"/>
      <c r="U181" s="108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6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</row>
    <row r="182" spans="2:75" ht="13" x14ac:dyDescent="0.25">
      <c r="B182" s="31"/>
      <c r="C182" s="148"/>
      <c r="D182" s="148"/>
      <c r="E182" s="31"/>
      <c r="F182" s="31"/>
      <c r="G182" s="31"/>
      <c r="H182" s="31"/>
      <c r="I182" s="31"/>
      <c r="J182" s="31"/>
      <c r="K182" s="31"/>
      <c r="L182" s="150"/>
      <c r="M182" s="150"/>
      <c r="N182" s="150"/>
      <c r="O182" s="150"/>
      <c r="P182" s="150"/>
      <c r="Q182" s="150"/>
      <c r="R182" s="150"/>
      <c r="S182" s="31"/>
      <c r="T182" s="108"/>
      <c r="U182" s="108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6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</row>
    <row r="183" spans="2:75" ht="13" x14ac:dyDescent="0.25">
      <c r="B183" s="31"/>
      <c r="C183" s="148"/>
      <c r="D183" s="148"/>
      <c r="E183" s="31"/>
      <c r="F183" s="31"/>
      <c r="G183" s="31"/>
      <c r="H183" s="31"/>
      <c r="I183" s="31"/>
      <c r="J183" s="31"/>
      <c r="K183" s="31"/>
      <c r="L183" s="150"/>
      <c r="M183" s="150"/>
      <c r="N183" s="150"/>
      <c r="O183" s="150"/>
      <c r="P183" s="150"/>
      <c r="Q183" s="150"/>
      <c r="R183" s="150"/>
      <c r="S183" s="31"/>
      <c r="T183" s="108"/>
      <c r="U183" s="108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6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</row>
    <row r="184" spans="2:75" ht="13" x14ac:dyDescent="0.25">
      <c r="B184" s="31"/>
      <c r="C184" s="148"/>
      <c r="D184" s="148"/>
      <c r="E184" s="31"/>
      <c r="F184" s="31"/>
      <c r="G184" s="31"/>
      <c r="H184" s="31"/>
      <c r="I184" s="31"/>
      <c r="J184" s="31"/>
      <c r="K184" s="31"/>
      <c r="L184" s="150"/>
      <c r="M184" s="150"/>
      <c r="N184" s="150"/>
      <c r="O184" s="150"/>
      <c r="P184" s="150"/>
      <c r="Q184" s="150"/>
      <c r="R184" s="150"/>
      <c r="S184" s="31"/>
      <c r="T184" s="108"/>
      <c r="U184" s="108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6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</row>
    <row r="185" spans="2:75" ht="13" x14ac:dyDescent="0.25">
      <c r="B185" s="31"/>
      <c r="C185" s="148"/>
      <c r="D185" s="148"/>
      <c r="E185" s="31"/>
      <c r="F185" s="31"/>
      <c r="G185" s="31"/>
      <c r="H185" s="31"/>
      <c r="I185" s="31"/>
      <c r="J185" s="31"/>
      <c r="K185" s="31"/>
      <c r="L185" s="150"/>
      <c r="M185" s="150"/>
      <c r="N185" s="150"/>
      <c r="O185" s="150"/>
      <c r="P185" s="150"/>
      <c r="Q185" s="150"/>
      <c r="R185" s="150"/>
      <c r="S185" s="31"/>
      <c r="T185" s="108"/>
      <c r="U185" s="108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6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</row>
    <row r="186" spans="2:75" ht="13" x14ac:dyDescent="0.25">
      <c r="B186" s="31"/>
      <c r="C186" s="148"/>
      <c r="D186" s="148"/>
      <c r="E186" s="31"/>
      <c r="F186" s="31"/>
      <c r="G186" s="31"/>
      <c r="H186" s="31"/>
      <c r="I186" s="31"/>
      <c r="J186" s="31"/>
      <c r="K186" s="31"/>
      <c r="L186" s="150"/>
      <c r="M186" s="150"/>
      <c r="N186" s="150"/>
      <c r="O186" s="150"/>
      <c r="P186" s="150"/>
      <c r="Q186" s="150"/>
      <c r="R186" s="150"/>
      <c r="S186" s="31"/>
      <c r="T186" s="108"/>
      <c r="U186" s="108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6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</row>
    <row r="187" spans="2:75" x14ac:dyDescent="0.25">
      <c r="B187" s="31"/>
      <c r="C187" s="148"/>
      <c r="D187" s="148"/>
      <c r="E187" s="31"/>
      <c r="F187" s="31"/>
      <c r="G187" s="31"/>
      <c r="H187" s="31"/>
      <c r="I187" s="31"/>
      <c r="J187" s="31"/>
      <c r="K187" s="31"/>
      <c r="L187" s="150"/>
      <c r="M187" s="150"/>
      <c r="N187" s="150"/>
      <c r="O187" s="150"/>
      <c r="P187" s="150"/>
      <c r="Q187" s="150"/>
      <c r="R187" s="150"/>
      <c r="S187" s="31"/>
      <c r="U187" s="15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148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</row>
    <row r="188" spans="2:75" x14ac:dyDescent="0.25">
      <c r="B188" s="31"/>
      <c r="C188" s="148"/>
      <c r="D188" s="148"/>
      <c r="E188" s="31"/>
      <c r="F188" s="31"/>
      <c r="G188" s="31"/>
      <c r="H188" s="31"/>
      <c r="I188" s="31"/>
      <c r="J188" s="31"/>
      <c r="K188" s="31"/>
      <c r="L188" s="150"/>
      <c r="M188" s="150"/>
      <c r="N188" s="150"/>
      <c r="O188" s="150"/>
      <c r="P188" s="150"/>
      <c r="Q188" s="150"/>
      <c r="R188" s="150"/>
      <c r="S188" s="31"/>
      <c r="T188" s="151"/>
      <c r="U188" s="15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148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</row>
    <row r="189" spans="2:75" x14ac:dyDescent="0.25">
      <c r="B189" s="31"/>
      <c r="C189" s="148"/>
      <c r="D189" s="148"/>
      <c r="E189" s="31"/>
      <c r="F189" s="31"/>
      <c r="G189" s="31"/>
      <c r="H189" s="31"/>
      <c r="I189" s="31"/>
      <c r="J189" s="31"/>
      <c r="K189" s="31"/>
      <c r="L189" s="150"/>
      <c r="M189" s="150"/>
      <c r="N189" s="150"/>
      <c r="O189" s="150"/>
      <c r="P189" s="150"/>
      <c r="Q189" s="150"/>
      <c r="R189" s="150"/>
      <c r="S189" s="31"/>
      <c r="T189" s="151"/>
      <c r="U189" s="15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148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</row>
    <row r="190" spans="2:75" x14ac:dyDescent="0.25">
      <c r="L190" s="2"/>
      <c r="M190" s="2"/>
      <c r="N190" s="2"/>
      <c r="O190" s="2"/>
      <c r="P190" s="2"/>
      <c r="Q190" s="2"/>
      <c r="R190" s="2"/>
    </row>
    <row r="191" spans="2:75" x14ac:dyDescent="0.25">
      <c r="L191" s="2"/>
      <c r="M191" s="2"/>
      <c r="N191" s="2"/>
      <c r="O191" s="2"/>
      <c r="P191" s="2"/>
      <c r="Q191" s="2"/>
      <c r="R191" s="2"/>
    </row>
    <row r="192" spans="2:75" x14ac:dyDescent="0.25">
      <c r="L192" s="2"/>
      <c r="M192" s="2"/>
      <c r="N192" s="2"/>
      <c r="O192" s="2"/>
      <c r="P192" s="2"/>
      <c r="Q192" s="2"/>
      <c r="R192" s="2"/>
    </row>
    <row r="193" spans="12:18" x14ac:dyDescent="0.25">
      <c r="L193" s="2"/>
      <c r="M193" s="2"/>
      <c r="N193" s="2"/>
      <c r="O193" s="2"/>
      <c r="P193" s="2"/>
      <c r="Q193" s="2"/>
      <c r="R193" s="2"/>
    </row>
    <row r="194" spans="12:18" x14ac:dyDescent="0.25">
      <c r="L194" s="2"/>
      <c r="M194" s="2"/>
      <c r="N194" s="2"/>
      <c r="O194" s="2"/>
      <c r="P194" s="2"/>
      <c r="Q194" s="2"/>
      <c r="R194" s="2"/>
    </row>
    <row r="195" spans="12:18" x14ac:dyDescent="0.25">
      <c r="L195" s="2"/>
      <c r="M195" s="2"/>
      <c r="N195" s="2"/>
      <c r="O195" s="2"/>
      <c r="P195" s="2"/>
      <c r="Q195" s="2"/>
      <c r="R195" s="2"/>
    </row>
    <row r="196" spans="12:18" x14ac:dyDescent="0.25">
      <c r="L196" s="2"/>
      <c r="M196" s="2"/>
      <c r="N196" s="2"/>
      <c r="O196" s="2"/>
      <c r="P196" s="2"/>
      <c r="Q196" s="2"/>
      <c r="R196" s="2"/>
    </row>
    <row r="197" spans="12:18" x14ac:dyDescent="0.25">
      <c r="L197" s="2"/>
      <c r="M197" s="2"/>
      <c r="N197" s="2"/>
      <c r="O197" s="2"/>
      <c r="P197" s="2"/>
      <c r="Q197" s="2"/>
      <c r="R197" s="2"/>
    </row>
    <row r="198" spans="12:18" x14ac:dyDescent="0.25">
      <c r="L198" s="2"/>
      <c r="M198" s="2"/>
      <c r="N198" s="2"/>
      <c r="O198" s="2"/>
      <c r="P198" s="2"/>
      <c r="Q198" s="2"/>
      <c r="R198" s="2"/>
    </row>
    <row r="199" spans="12:18" x14ac:dyDescent="0.25">
      <c r="L199" s="2"/>
      <c r="M199" s="2"/>
      <c r="N199" s="2"/>
      <c r="O199" s="2"/>
      <c r="P199" s="2"/>
      <c r="Q199" s="2"/>
      <c r="R199" s="2"/>
    </row>
    <row r="200" spans="12:18" x14ac:dyDescent="0.25">
      <c r="L200" s="2"/>
      <c r="M200" s="2"/>
      <c r="N200" s="2"/>
      <c r="O200" s="2"/>
      <c r="P200" s="2"/>
      <c r="Q200" s="2"/>
      <c r="R200" s="2"/>
    </row>
    <row r="201" spans="12:18" x14ac:dyDescent="0.25">
      <c r="L201" s="2"/>
      <c r="M201" s="2"/>
      <c r="N201" s="2"/>
      <c r="O201" s="2"/>
      <c r="P201" s="2"/>
      <c r="Q201" s="2"/>
      <c r="R201" s="2"/>
    </row>
    <row r="202" spans="12:18" x14ac:dyDescent="0.25">
      <c r="L202" s="2"/>
      <c r="M202" s="2"/>
      <c r="N202" s="2"/>
      <c r="O202" s="2"/>
      <c r="P202" s="2"/>
      <c r="Q202" s="2"/>
      <c r="R202" s="2"/>
    </row>
    <row r="203" spans="12:18" x14ac:dyDescent="0.25">
      <c r="L203" s="2"/>
      <c r="M203" s="2"/>
      <c r="N203" s="2"/>
      <c r="O203" s="2"/>
      <c r="P203" s="2"/>
      <c r="Q203" s="2"/>
      <c r="R203" s="2"/>
    </row>
    <row r="204" spans="12:18" x14ac:dyDescent="0.25">
      <c r="L204" s="2"/>
      <c r="M204" s="2"/>
      <c r="N204" s="2"/>
      <c r="O204" s="2"/>
      <c r="P204" s="2"/>
      <c r="Q204" s="2"/>
      <c r="R204" s="2"/>
    </row>
    <row r="205" spans="12:18" x14ac:dyDescent="0.25">
      <c r="L205" s="2"/>
      <c r="M205" s="2"/>
      <c r="N205" s="2"/>
      <c r="O205" s="2"/>
      <c r="P205" s="2"/>
      <c r="Q205" s="2"/>
      <c r="R205" s="2"/>
    </row>
    <row r="206" spans="12:18" x14ac:dyDescent="0.25">
      <c r="L206" s="2"/>
      <c r="M206" s="2"/>
      <c r="N206" s="2"/>
      <c r="O206" s="2"/>
      <c r="P206" s="2"/>
      <c r="Q206" s="2"/>
      <c r="R206" s="2"/>
    </row>
    <row r="207" spans="12:18" x14ac:dyDescent="0.25">
      <c r="L207" s="2"/>
      <c r="M207" s="2"/>
      <c r="N207" s="2"/>
      <c r="O207" s="2"/>
      <c r="P207" s="2"/>
      <c r="Q207" s="2"/>
      <c r="R207" s="2"/>
    </row>
    <row r="208" spans="12:18" x14ac:dyDescent="0.25">
      <c r="L208" s="2"/>
      <c r="M208" s="2"/>
      <c r="N208" s="2"/>
      <c r="O208" s="2"/>
      <c r="P208" s="2"/>
      <c r="Q208" s="2"/>
      <c r="R208" s="2"/>
    </row>
    <row r="209" spans="12:18" x14ac:dyDescent="0.25">
      <c r="L209" s="2"/>
      <c r="M209" s="2"/>
      <c r="N209" s="2"/>
      <c r="O209" s="2"/>
      <c r="P209" s="2"/>
      <c r="Q209" s="2"/>
      <c r="R209" s="2"/>
    </row>
    <row r="210" spans="12:18" x14ac:dyDescent="0.25">
      <c r="L210" s="2"/>
      <c r="M210" s="2"/>
      <c r="N210" s="2"/>
      <c r="O210" s="2"/>
      <c r="P210" s="2"/>
      <c r="Q210" s="2"/>
      <c r="R210" s="2"/>
    </row>
    <row r="211" spans="12:18" x14ac:dyDescent="0.25">
      <c r="L211" s="2"/>
      <c r="M211" s="2"/>
      <c r="N211" s="2"/>
      <c r="O211" s="2"/>
      <c r="P211" s="2"/>
      <c r="Q211" s="2"/>
      <c r="R211" s="2"/>
    </row>
    <row r="212" spans="12:18" x14ac:dyDescent="0.25">
      <c r="L212" s="2"/>
      <c r="M212" s="2"/>
      <c r="N212" s="2"/>
      <c r="O212" s="2"/>
      <c r="P212" s="2"/>
      <c r="Q212" s="2"/>
      <c r="R212" s="2"/>
    </row>
    <row r="213" spans="12:18" x14ac:dyDescent="0.25">
      <c r="L213" s="2"/>
      <c r="M213" s="2"/>
      <c r="N213" s="2"/>
      <c r="O213" s="2"/>
      <c r="P213" s="2"/>
      <c r="Q213" s="2"/>
      <c r="R213" s="2"/>
    </row>
    <row r="214" spans="12:18" x14ac:dyDescent="0.25">
      <c r="L214" s="2"/>
      <c r="M214" s="2"/>
      <c r="N214" s="2"/>
      <c r="O214" s="2"/>
      <c r="P214" s="2"/>
      <c r="Q214" s="2"/>
      <c r="R214" s="2"/>
    </row>
    <row r="215" spans="12:18" x14ac:dyDescent="0.25">
      <c r="L215" s="2"/>
      <c r="M215" s="2"/>
      <c r="N215" s="2"/>
      <c r="O215" s="2"/>
      <c r="P215" s="2"/>
      <c r="Q215" s="2"/>
      <c r="R215" s="2"/>
    </row>
    <row r="216" spans="12:18" x14ac:dyDescent="0.25">
      <c r="L216" s="2"/>
      <c r="M216" s="2"/>
      <c r="N216" s="2"/>
      <c r="O216" s="2"/>
      <c r="P216" s="2"/>
      <c r="Q216" s="2"/>
      <c r="R216" s="2"/>
    </row>
    <row r="217" spans="12:18" x14ac:dyDescent="0.25">
      <c r="L217" s="2"/>
      <c r="M217" s="2"/>
      <c r="N217" s="2"/>
      <c r="O217" s="2"/>
      <c r="P217" s="2"/>
      <c r="Q217" s="2"/>
      <c r="R217" s="2"/>
    </row>
    <row r="218" spans="12:18" x14ac:dyDescent="0.25">
      <c r="L218" s="2"/>
      <c r="M218" s="2"/>
      <c r="N218" s="2"/>
      <c r="O218" s="2"/>
      <c r="P218" s="2"/>
      <c r="Q218" s="2"/>
      <c r="R218" s="2"/>
    </row>
    <row r="219" spans="12:18" x14ac:dyDescent="0.25">
      <c r="L219" s="2"/>
      <c r="M219" s="2"/>
      <c r="N219" s="2"/>
      <c r="O219" s="2"/>
      <c r="P219" s="2"/>
      <c r="Q219" s="2"/>
      <c r="R219" s="2"/>
    </row>
    <row r="220" spans="12:18" x14ac:dyDescent="0.25">
      <c r="L220" s="2"/>
      <c r="M220" s="2"/>
      <c r="N220" s="2"/>
      <c r="O220" s="2"/>
      <c r="P220" s="2"/>
      <c r="Q220" s="2"/>
      <c r="R220" s="2"/>
    </row>
    <row r="221" spans="12:18" x14ac:dyDescent="0.25">
      <c r="L221" s="2"/>
      <c r="M221" s="2"/>
      <c r="N221" s="2"/>
      <c r="O221" s="2"/>
      <c r="P221" s="2"/>
      <c r="Q221" s="2"/>
      <c r="R221" s="2"/>
    </row>
    <row r="222" spans="12:18" x14ac:dyDescent="0.25">
      <c r="L222" s="2"/>
      <c r="M222" s="2"/>
      <c r="N222" s="2"/>
      <c r="O222" s="2"/>
      <c r="P222" s="2"/>
      <c r="Q222" s="2"/>
      <c r="R222" s="2"/>
    </row>
    <row r="223" spans="12:18" x14ac:dyDescent="0.25">
      <c r="L223" s="2"/>
      <c r="M223" s="2"/>
      <c r="N223" s="2"/>
      <c r="O223" s="2"/>
      <c r="P223" s="2"/>
      <c r="Q223" s="2"/>
      <c r="R223" s="2"/>
    </row>
    <row r="224" spans="12:18" x14ac:dyDescent="0.25">
      <c r="L224" s="2"/>
      <c r="M224" s="2"/>
      <c r="N224" s="2"/>
      <c r="O224" s="2"/>
      <c r="P224" s="2"/>
      <c r="Q224" s="2"/>
      <c r="R224" s="2"/>
    </row>
    <row r="225" spans="12:18" x14ac:dyDescent="0.25">
      <c r="L225" s="2"/>
      <c r="M225" s="2"/>
      <c r="N225" s="2"/>
      <c r="O225" s="2"/>
      <c r="P225" s="2"/>
      <c r="Q225" s="2"/>
      <c r="R225" s="2"/>
    </row>
    <row r="226" spans="12:18" x14ac:dyDescent="0.25">
      <c r="L226" s="2"/>
      <c r="M226" s="2"/>
      <c r="N226" s="2"/>
      <c r="O226" s="2"/>
      <c r="P226" s="2"/>
      <c r="Q226" s="2"/>
      <c r="R226" s="2"/>
    </row>
    <row r="227" spans="12:18" x14ac:dyDescent="0.25">
      <c r="L227" s="2"/>
      <c r="M227" s="2"/>
      <c r="N227" s="2"/>
      <c r="O227" s="2"/>
      <c r="P227" s="2"/>
      <c r="Q227" s="2"/>
      <c r="R227" s="2"/>
    </row>
    <row r="228" spans="12:18" x14ac:dyDescent="0.25">
      <c r="L228" s="2"/>
      <c r="M228" s="2"/>
      <c r="N228" s="2"/>
      <c r="O228" s="2"/>
      <c r="P228" s="2"/>
      <c r="Q228" s="2"/>
      <c r="R228" s="2"/>
    </row>
    <row r="229" spans="12:18" x14ac:dyDescent="0.25">
      <c r="L229" s="2"/>
      <c r="M229" s="2"/>
      <c r="N229" s="2"/>
      <c r="O229" s="2"/>
      <c r="P229" s="2"/>
      <c r="Q229" s="2"/>
      <c r="R229" s="2"/>
    </row>
    <row r="230" spans="12:18" x14ac:dyDescent="0.25">
      <c r="L230" s="2"/>
      <c r="M230" s="2"/>
      <c r="N230" s="2"/>
      <c r="O230" s="2"/>
      <c r="P230" s="2"/>
      <c r="Q230" s="2"/>
      <c r="R230" s="2"/>
    </row>
    <row r="231" spans="12:18" x14ac:dyDescent="0.25">
      <c r="L231" s="1"/>
      <c r="M231" s="1"/>
      <c r="N231" s="1"/>
      <c r="O231" s="1"/>
      <c r="P231" s="1"/>
      <c r="Q231" s="1"/>
      <c r="R231" s="1"/>
    </row>
    <row r="232" spans="12:18" x14ac:dyDescent="0.25">
      <c r="L232" s="1"/>
      <c r="M232" s="1"/>
      <c r="N232" s="1"/>
      <c r="O232" s="1"/>
      <c r="P232" s="1"/>
      <c r="Q232" s="1"/>
      <c r="R232" s="1"/>
    </row>
    <row r="233" spans="12:18" x14ac:dyDescent="0.25">
      <c r="L233" s="1"/>
      <c r="M233" s="1"/>
      <c r="N233" s="1"/>
      <c r="O233" s="1"/>
      <c r="P233" s="1"/>
      <c r="Q233" s="1"/>
      <c r="R233" s="1"/>
    </row>
    <row r="234" spans="12:18" x14ac:dyDescent="0.25">
      <c r="L234" s="1"/>
      <c r="M234" s="1"/>
      <c r="N234" s="1"/>
      <c r="O234" s="1"/>
      <c r="P234" s="1"/>
      <c r="Q234" s="1"/>
      <c r="R234" s="1"/>
    </row>
    <row r="235" spans="12:18" x14ac:dyDescent="0.25">
      <c r="L235" s="1"/>
      <c r="M235" s="1"/>
      <c r="N235" s="1"/>
      <c r="O235" s="1"/>
      <c r="P235" s="1"/>
      <c r="Q235" s="1"/>
      <c r="R235" s="1"/>
    </row>
    <row r="236" spans="12:18" x14ac:dyDescent="0.25">
      <c r="L236" s="1"/>
      <c r="M236" s="1"/>
      <c r="N236" s="1"/>
      <c r="O236" s="1"/>
      <c r="P236" s="1"/>
      <c r="Q236" s="1"/>
      <c r="R236" s="1"/>
    </row>
    <row r="237" spans="12:18" x14ac:dyDescent="0.25">
      <c r="L237" s="1"/>
      <c r="M237" s="1"/>
      <c r="N237" s="1"/>
      <c r="O237" s="1"/>
      <c r="P237" s="1"/>
      <c r="Q237" s="1"/>
      <c r="R237" s="1"/>
    </row>
    <row r="238" spans="12:18" x14ac:dyDescent="0.25">
      <c r="L238" s="1"/>
      <c r="M238" s="1"/>
      <c r="N238" s="1"/>
      <c r="O238" s="1"/>
      <c r="P238" s="1"/>
      <c r="Q238" s="1"/>
      <c r="R238" s="1"/>
    </row>
    <row r="239" spans="12:18" x14ac:dyDescent="0.25">
      <c r="L239" s="1"/>
      <c r="M239" s="1"/>
      <c r="N239" s="1"/>
      <c r="O239" s="1"/>
      <c r="P239" s="1"/>
      <c r="Q239" s="1"/>
      <c r="R239" s="1"/>
    </row>
    <row r="240" spans="12:18" x14ac:dyDescent="0.25">
      <c r="L240" s="1"/>
      <c r="M240" s="1"/>
      <c r="N240" s="1"/>
      <c r="O240" s="1"/>
      <c r="P240" s="1"/>
      <c r="Q240" s="1"/>
      <c r="R240" s="1"/>
    </row>
    <row r="241" spans="12:18" x14ac:dyDescent="0.25">
      <c r="L241" s="1"/>
      <c r="M241" s="1"/>
      <c r="N241" s="1"/>
      <c r="O241" s="1"/>
      <c r="P241" s="1"/>
      <c r="Q241" s="1"/>
      <c r="R241" s="1"/>
    </row>
    <row r="242" spans="12:18" x14ac:dyDescent="0.25">
      <c r="L242" s="1"/>
      <c r="M242" s="1"/>
      <c r="N242" s="1"/>
      <c r="O242" s="1"/>
      <c r="P242" s="1"/>
      <c r="Q242" s="1"/>
      <c r="R242" s="1"/>
    </row>
    <row r="243" spans="12:18" x14ac:dyDescent="0.25">
      <c r="L243" s="1"/>
      <c r="M243" s="1"/>
      <c r="N243" s="1"/>
      <c r="O243" s="1"/>
      <c r="P243" s="1"/>
      <c r="Q243" s="1"/>
      <c r="R243" s="1"/>
    </row>
    <row r="244" spans="12:18" x14ac:dyDescent="0.25">
      <c r="L244" s="1"/>
      <c r="M244" s="1"/>
      <c r="N244" s="1"/>
      <c r="O244" s="1"/>
      <c r="P244" s="1"/>
      <c r="Q244" s="1"/>
      <c r="R244" s="1"/>
    </row>
    <row r="245" spans="12:18" x14ac:dyDescent="0.25">
      <c r="L245" s="1"/>
      <c r="M245" s="1"/>
      <c r="N245" s="1"/>
      <c r="O245" s="1"/>
      <c r="P245" s="1"/>
      <c r="Q245" s="1"/>
      <c r="R245" s="1"/>
    </row>
    <row r="246" spans="12:18" x14ac:dyDescent="0.25">
      <c r="L246" s="1"/>
      <c r="M246" s="1"/>
      <c r="N246" s="1"/>
      <c r="O246" s="1"/>
      <c r="P246" s="1"/>
      <c r="Q246" s="1"/>
      <c r="R246" s="1"/>
    </row>
    <row r="247" spans="12:18" x14ac:dyDescent="0.25">
      <c r="L247" s="1"/>
      <c r="M247" s="1"/>
      <c r="N247" s="1"/>
      <c r="O247" s="1"/>
      <c r="P247" s="1"/>
      <c r="Q247" s="1"/>
      <c r="R247" s="1"/>
    </row>
    <row r="248" spans="12:18" x14ac:dyDescent="0.25">
      <c r="L248" s="1"/>
      <c r="M248" s="1"/>
      <c r="N248" s="1"/>
      <c r="O248" s="1"/>
      <c r="P248" s="1"/>
      <c r="Q248" s="1"/>
      <c r="R248" s="1"/>
    </row>
    <row r="249" spans="12:18" x14ac:dyDescent="0.25">
      <c r="L249" s="1"/>
      <c r="M249" s="1"/>
      <c r="N249" s="1"/>
      <c r="O249" s="1"/>
      <c r="P249" s="1"/>
      <c r="Q249" s="1"/>
      <c r="R249" s="1"/>
    </row>
    <row r="250" spans="12:18" x14ac:dyDescent="0.25">
      <c r="L250" s="1"/>
      <c r="M250" s="1"/>
      <c r="N250" s="1"/>
      <c r="O250" s="1"/>
      <c r="P250" s="1"/>
      <c r="Q250" s="1"/>
      <c r="R250" s="1"/>
    </row>
  </sheetData>
  <sortState ref="A91:CS97">
    <sortCondition ref="L91:L97"/>
  </sortState>
  <mergeCells count="13">
    <mergeCell ref="I6:J6"/>
    <mergeCell ref="E6:G6"/>
    <mergeCell ref="L6:S6"/>
    <mergeCell ref="S3:T3"/>
    <mergeCell ref="S4:T4"/>
    <mergeCell ref="S5:T5"/>
    <mergeCell ref="E5:K5"/>
    <mergeCell ref="U6:AK6"/>
    <mergeCell ref="L176:S176"/>
    <mergeCell ref="L177:S177"/>
    <mergeCell ref="L172:S172"/>
    <mergeCell ref="L173:S173"/>
    <mergeCell ref="L174:S174"/>
  </mergeCells>
  <phoneticPr fontId="0" type="noConversion"/>
  <conditionalFormatting sqref="U174:AJ174">
    <cfRule type="cellIs" dxfId="392" priority="750" operator="greaterThan">
      <formula>0</formula>
    </cfRule>
  </conditionalFormatting>
  <conditionalFormatting sqref="U10:AJ29 U48:AJ49 U31:AJ45">
    <cfRule type="cellIs" dxfId="391" priority="749" operator="greaterThan">
      <formula>0</formula>
    </cfRule>
  </conditionalFormatting>
  <conditionalFormatting sqref="C4:C8 C11:C14 C16:C19 C21:C24 C26:C29">
    <cfRule type="cellIs" dxfId="390" priority="422" operator="equal">
      <formula>"Complete"</formula>
    </cfRule>
    <cfRule type="cellIs" dxfId="389" priority="423" operator="equal">
      <formula>"In Progress"</formula>
    </cfRule>
    <cfRule type="cellIs" dxfId="388" priority="424" operator="equal">
      <formula>"Open"</formula>
    </cfRule>
  </conditionalFormatting>
  <conditionalFormatting sqref="C31">
    <cfRule type="cellIs" dxfId="387" priority="409" operator="equal">
      <formula>"Complete"</formula>
    </cfRule>
    <cfRule type="cellIs" dxfId="386" priority="410" operator="equal">
      <formula>"In Progress"</formula>
    </cfRule>
    <cfRule type="cellIs" dxfId="385" priority="411" operator="equal">
      <formula>"Open"</formula>
    </cfRule>
  </conditionalFormatting>
  <conditionalFormatting sqref="C33:C45">
    <cfRule type="cellIs" dxfId="384" priority="403" operator="equal">
      <formula>"Complete"</formula>
    </cfRule>
    <cfRule type="cellIs" dxfId="383" priority="404" operator="equal">
      <formula>"In Progress"</formula>
    </cfRule>
    <cfRule type="cellIs" dxfId="382" priority="405" operator="equal">
      <formula>"Open"</formula>
    </cfRule>
  </conditionalFormatting>
  <conditionalFormatting sqref="C164">
    <cfRule type="cellIs" dxfId="381" priority="392" operator="equal">
      <formula>"Complete"</formula>
    </cfRule>
    <cfRule type="cellIs" dxfId="380" priority="393" operator="equal">
      <formula>"In Progress"</formula>
    </cfRule>
    <cfRule type="cellIs" dxfId="379" priority="394" operator="equal">
      <formula>"Open"</formula>
    </cfRule>
  </conditionalFormatting>
  <conditionalFormatting sqref="U167:AJ167">
    <cfRule type="cellIs" dxfId="378" priority="387" operator="greaterThan">
      <formula>0</formula>
    </cfRule>
  </conditionalFormatting>
  <conditionalFormatting sqref="U164:AJ165">
    <cfRule type="cellIs" dxfId="377" priority="395" operator="greaterThan">
      <formula>0</formula>
    </cfRule>
  </conditionalFormatting>
  <conditionalFormatting sqref="C52">
    <cfRule type="cellIs" dxfId="376" priority="378" operator="equal">
      <formula>"Complete"</formula>
    </cfRule>
    <cfRule type="cellIs" dxfId="375" priority="379" operator="equal">
      <formula>"In Progress"</formula>
    </cfRule>
    <cfRule type="cellIs" dxfId="374" priority="380" operator="equal">
      <formula>"Open"</formula>
    </cfRule>
  </conditionalFormatting>
  <conditionalFormatting sqref="U166:AJ166">
    <cfRule type="cellIs" dxfId="373" priority="388" operator="greaterThan">
      <formula>0</formula>
    </cfRule>
  </conditionalFormatting>
  <conditionalFormatting sqref="U56:AJ56">
    <cfRule type="cellIs" dxfId="372" priority="368" operator="greaterThan">
      <formula>0</formula>
    </cfRule>
  </conditionalFormatting>
  <conditionalFormatting sqref="C168:C170">
    <cfRule type="cellIs" dxfId="371" priority="384" operator="equal">
      <formula>"Complete"</formula>
    </cfRule>
    <cfRule type="cellIs" dxfId="370" priority="385" operator="equal">
      <formula>"In Progress"</formula>
    </cfRule>
    <cfRule type="cellIs" dxfId="369" priority="386" operator="equal">
      <formula>"Open"</formula>
    </cfRule>
  </conditionalFormatting>
  <conditionalFormatting sqref="U168:AJ170">
    <cfRule type="cellIs" dxfId="368" priority="383" operator="greaterThan">
      <formula>0</formula>
    </cfRule>
  </conditionalFormatting>
  <conditionalFormatting sqref="U50:AJ50">
    <cfRule type="cellIs" dxfId="367" priority="381" operator="greaterThan">
      <formula>0</formula>
    </cfRule>
  </conditionalFormatting>
  <conditionalFormatting sqref="U52:AJ52">
    <cfRule type="cellIs" dxfId="366" priority="377" operator="greaterThan">
      <formula>0</formula>
    </cfRule>
  </conditionalFormatting>
  <conditionalFormatting sqref="U61:AJ61">
    <cfRule type="cellIs" dxfId="365" priority="354" operator="greaterThan">
      <formula>0</formula>
    </cfRule>
  </conditionalFormatting>
  <conditionalFormatting sqref="U51:AJ51">
    <cfRule type="cellIs" dxfId="364" priority="376" operator="greaterThan">
      <formula>0</formula>
    </cfRule>
  </conditionalFormatting>
  <conditionalFormatting sqref="C56">
    <cfRule type="cellIs" dxfId="363" priority="369" operator="equal">
      <formula>"Complete"</formula>
    </cfRule>
    <cfRule type="cellIs" dxfId="362" priority="370" operator="equal">
      <formula>"In Progress"</formula>
    </cfRule>
    <cfRule type="cellIs" dxfId="361" priority="371" operator="equal">
      <formula>"Open"</formula>
    </cfRule>
  </conditionalFormatting>
  <conditionalFormatting sqref="U53:AJ53">
    <cfRule type="cellIs" dxfId="360" priority="372" operator="greaterThan">
      <formula>0</formula>
    </cfRule>
  </conditionalFormatting>
  <conditionalFormatting sqref="U57:AJ57">
    <cfRule type="cellIs" dxfId="359" priority="363" operator="greaterThan">
      <formula>0</formula>
    </cfRule>
  </conditionalFormatting>
  <conditionalFormatting sqref="C53">
    <cfRule type="cellIs" dxfId="358" priority="373" operator="equal">
      <formula>"Complete"</formula>
    </cfRule>
    <cfRule type="cellIs" dxfId="357" priority="374" operator="equal">
      <formula>"In Progress"</formula>
    </cfRule>
    <cfRule type="cellIs" dxfId="356" priority="375" operator="equal">
      <formula>"Open"</formula>
    </cfRule>
  </conditionalFormatting>
  <conditionalFormatting sqref="U55:AJ55">
    <cfRule type="cellIs" dxfId="355" priority="367" operator="greaterThan">
      <formula>0</formula>
    </cfRule>
  </conditionalFormatting>
  <conditionalFormatting sqref="C69">
    <cfRule type="cellIs" dxfId="354" priority="341" operator="equal">
      <formula>"Complete"</formula>
    </cfRule>
    <cfRule type="cellIs" dxfId="353" priority="342" operator="equal">
      <formula>"In Progress"</formula>
    </cfRule>
    <cfRule type="cellIs" dxfId="352" priority="343" operator="equal">
      <formula>"Open"</formula>
    </cfRule>
  </conditionalFormatting>
  <conditionalFormatting sqref="U63:AJ63">
    <cfRule type="cellIs" dxfId="351" priority="353" operator="greaterThan">
      <formula>0</formula>
    </cfRule>
  </conditionalFormatting>
  <conditionalFormatting sqref="C57">
    <cfRule type="cellIs" dxfId="350" priority="364" operator="equal">
      <formula>"Complete"</formula>
    </cfRule>
    <cfRule type="cellIs" dxfId="349" priority="365" operator="equal">
      <formula>"In Progress"</formula>
    </cfRule>
    <cfRule type="cellIs" dxfId="348" priority="366" operator="equal">
      <formula>"Open"</formula>
    </cfRule>
  </conditionalFormatting>
  <conditionalFormatting sqref="U60:AJ60">
    <cfRule type="cellIs" dxfId="347" priority="359" operator="greaterThan">
      <formula>0</formula>
    </cfRule>
  </conditionalFormatting>
  <conditionalFormatting sqref="U59:AJ59">
    <cfRule type="cellIs" dxfId="346" priority="358" operator="greaterThan">
      <formula>0</formula>
    </cfRule>
  </conditionalFormatting>
  <conditionalFormatting sqref="C60">
    <cfRule type="cellIs" dxfId="345" priority="360" operator="equal">
      <formula>"Complete"</formula>
    </cfRule>
    <cfRule type="cellIs" dxfId="344" priority="361" operator="equal">
      <formula>"In Progress"</formula>
    </cfRule>
    <cfRule type="cellIs" dxfId="343" priority="362" operator="equal">
      <formula>"Open"</formula>
    </cfRule>
  </conditionalFormatting>
  <conditionalFormatting sqref="C61">
    <cfRule type="cellIs" dxfId="342" priority="355" operator="equal">
      <formula>"Complete"</formula>
    </cfRule>
    <cfRule type="cellIs" dxfId="341" priority="356" operator="equal">
      <formula>"In Progress"</formula>
    </cfRule>
    <cfRule type="cellIs" dxfId="340" priority="357" operator="equal">
      <formula>"Open"</formula>
    </cfRule>
  </conditionalFormatting>
  <conditionalFormatting sqref="C65">
    <cfRule type="cellIs" dxfId="339" priority="350" operator="equal">
      <formula>"Complete"</formula>
    </cfRule>
    <cfRule type="cellIs" dxfId="338" priority="351" operator="equal">
      <formula>"In Progress"</formula>
    </cfRule>
    <cfRule type="cellIs" dxfId="337" priority="352" operator="equal">
      <formula>"Open"</formula>
    </cfRule>
  </conditionalFormatting>
  <conditionalFormatting sqref="U69:AJ69">
    <cfRule type="cellIs" dxfId="336" priority="340" operator="greaterThan">
      <formula>0</formula>
    </cfRule>
  </conditionalFormatting>
  <conditionalFormatting sqref="U65:AJ65">
    <cfRule type="cellIs" dxfId="335" priority="349" operator="greaterThan">
      <formula>0</formula>
    </cfRule>
  </conditionalFormatting>
  <conditionalFormatting sqref="U64:AJ64">
    <cfRule type="cellIs" dxfId="334" priority="348" operator="greaterThan">
      <formula>0</formula>
    </cfRule>
  </conditionalFormatting>
  <conditionalFormatting sqref="U66:AJ66">
    <cfRule type="cellIs" dxfId="333" priority="344" operator="greaterThan">
      <formula>0</formula>
    </cfRule>
  </conditionalFormatting>
  <conditionalFormatting sqref="U70:AJ70">
    <cfRule type="cellIs" dxfId="332" priority="335" operator="greaterThan">
      <formula>0</formula>
    </cfRule>
  </conditionalFormatting>
  <conditionalFormatting sqref="C66">
    <cfRule type="cellIs" dxfId="331" priority="345" operator="equal">
      <formula>"Complete"</formula>
    </cfRule>
    <cfRule type="cellIs" dxfId="330" priority="346" operator="equal">
      <formula>"In Progress"</formula>
    </cfRule>
    <cfRule type="cellIs" dxfId="329" priority="347" operator="equal">
      <formula>"Open"</formula>
    </cfRule>
  </conditionalFormatting>
  <conditionalFormatting sqref="U68:AJ68">
    <cfRule type="cellIs" dxfId="328" priority="339" operator="greaterThan">
      <formula>0</formula>
    </cfRule>
  </conditionalFormatting>
  <conditionalFormatting sqref="C70">
    <cfRule type="cellIs" dxfId="327" priority="336" operator="equal">
      <formula>"Complete"</formula>
    </cfRule>
    <cfRule type="cellIs" dxfId="326" priority="337" operator="equal">
      <formula>"In Progress"</formula>
    </cfRule>
    <cfRule type="cellIs" dxfId="325" priority="338" operator="equal">
      <formula>"Open"</formula>
    </cfRule>
  </conditionalFormatting>
  <conditionalFormatting sqref="U73:AJ73">
    <cfRule type="cellIs" dxfId="324" priority="331" operator="greaterThan">
      <formula>0</formula>
    </cfRule>
  </conditionalFormatting>
  <conditionalFormatting sqref="U72:AJ72">
    <cfRule type="cellIs" dxfId="323" priority="330" operator="greaterThan">
      <formula>0</formula>
    </cfRule>
  </conditionalFormatting>
  <conditionalFormatting sqref="C73">
    <cfRule type="cellIs" dxfId="322" priority="332" operator="equal">
      <formula>"Complete"</formula>
    </cfRule>
    <cfRule type="cellIs" dxfId="321" priority="333" operator="equal">
      <formula>"In Progress"</formula>
    </cfRule>
    <cfRule type="cellIs" dxfId="320" priority="334" operator="equal">
      <formula>"Open"</formula>
    </cfRule>
  </conditionalFormatting>
  <conditionalFormatting sqref="U75:AJ75">
    <cfRule type="cellIs" dxfId="319" priority="325" operator="greaterThan">
      <formula>0</formula>
    </cfRule>
  </conditionalFormatting>
  <conditionalFormatting sqref="U77:AJ77">
    <cfRule type="cellIs" dxfId="318" priority="321" operator="greaterThan">
      <formula>0</formula>
    </cfRule>
  </conditionalFormatting>
  <conditionalFormatting sqref="C77">
    <cfRule type="cellIs" dxfId="317" priority="322" operator="equal">
      <formula>"Complete"</formula>
    </cfRule>
    <cfRule type="cellIs" dxfId="316" priority="323" operator="equal">
      <formula>"In Progress"</formula>
    </cfRule>
    <cfRule type="cellIs" dxfId="315" priority="324" operator="equal">
      <formula>"Open"</formula>
    </cfRule>
  </conditionalFormatting>
  <conditionalFormatting sqref="U76:AJ76">
    <cfRule type="cellIs" dxfId="314" priority="320" operator="greaterThan">
      <formula>0</formula>
    </cfRule>
  </conditionalFormatting>
  <conditionalFormatting sqref="U78:AJ78">
    <cfRule type="cellIs" dxfId="313" priority="319" operator="greaterThan">
      <formula>0</formula>
    </cfRule>
  </conditionalFormatting>
  <conditionalFormatting sqref="C80">
    <cfRule type="cellIs" dxfId="312" priority="316" operator="equal">
      <formula>"Complete"</formula>
    </cfRule>
    <cfRule type="cellIs" dxfId="311" priority="317" operator="equal">
      <formula>"In Progress"</formula>
    </cfRule>
    <cfRule type="cellIs" dxfId="310" priority="318" operator="equal">
      <formula>"Open"</formula>
    </cfRule>
  </conditionalFormatting>
  <conditionalFormatting sqref="U80:AJ80">
    <cfRule type="cellIs" dxfId="309" priority="315" operator="greaterThan">
      <formula>0</formula>
    </cfRule>
  </conditionalFormatting>
  <conditionalFormatting sqref="U81:AJ81">
    <cfRule type="cellIs" dxfId="308" priority="311" operator="greaterThan">
      <formula>0</formula>
    </cfRule>
  </conditionalFormatting>
  <conditionalFormatting sqref="C81">
    <cfRule type="cellIs" dxfId="307" priority="312" operator="equal">
      <formula>"Complete"</formula>
    </cfRule>
    <cfRule type="cellIs" dxfId="306" priority="313" operator="equal">
      <formula>"In Progress"</formula>
    </cfRule>
    <cfRule type="cellIs" dxfId="305" priority="314" operator="equal">
      <formula>"Open"</formula>
    </cfRule>
  </conditionalFormatting>
  <conditionalFormatting sqref="U54:AJ54">
    <cfRule type="cellIs" dxfId="304" priority="307" operator="greaterThan">
      <formula>0</formula>
    </cfRule>
  </conditionalFormatting>
  <conditionalFormatting sqref="C54">
    <cfRule type="cellIs" dxfId="303" priority="308" operator="equal">
      <formula>"Complete"</formula>
    </cfRule>
    <cfRule type="cellIs" dxfId="302" priority="309" operator="equal">
      <formula>"In Progress"</formula>
    </cfRule>
    <cfRule type="cellIs" dxfId="301" priority="310" operator="equal">
      <formula>"Open"</formula>
    </cfRule>
  </conditionalFormatting>
  <conditionalFormatting sqref="U58:AJ58">
    <cfRule type="cellIs" dxfId="300" priority="303" operator="greaterThan">
      <formula>0</formula>
    </cfRule>
  </conditionalFormatting>
  <conditionalFormatting sqref="C58">
    <cfRule type="cellIs" dxfId="299" priority="304" operator="equal">
      <formula>"Complete"</formula>
    </cfRule>
    <cfRule type="cellIs" dxfId="298" priority="305" operator="equal">
      <formula>"In Progress"</formula>
    </cfRule>
    <cfRule type="cellIs" dxfId="297" priority="306" operator="equal">
      <formula>"Open"</formula>
    </cfRule>
  </conditionalFormatting>
  <conditionalFormatting sqref="U62:AJ62">
    <cfRule type="cellIs" dxfId="296" priority="299" operator="greaterThan">
      <formula>0</formula>
    </cfRule>
  </conditionalFormatting>
  <conditionalFormatting sqref="C62">
    <cfRule type="cellIs" dxfId="295" priority="300" operator="equal">
      <formula>"Complete"</formula>
    </cfRule>
    <cfRule type="cellIs" dxfId="294" priority="301" operator="equal">
      <formula>"In Progress"</formula>
    </cfRule>
    <cfRule type="cellIs" dxfId="293" priority="302" operator="equal">
      <formula>"Open"</formula>
    </cfRule>
  </conditionalFormatting>
  <conditionalFormatting sqref="U67:AJ67">
    <cfRule type="cellIs" dxfId="292" priority="295" operator="greaterThan">
      <formula>0</formula>
    </cfRule>
  </conditionalFormatting>
  <conditionalFormatting sqref="C67">
    <cfRule type="cellIs" dxfId="291" priority="296" operator="equal">
      <formula>"Complete"</formula>
    </cfRule>
    <cfRule type="cellIs" dxfId="290" priority="297" operator="equal">
      <formula>"In Progress"</formula>
    </cfRule>
    <cfRule type="cellIs" dxfId="289" priority="298" operator="equal">
      <formula>"Open"</formula>
    </cfRule>
  </conditionalFormatting>
  <conditionalFormatting sqref="U71:AJ71">
    <cfRule type="cellIs" dxfId="288" priority="291" operator="greaterThan">
      <formula>0</formula>
    </cfRule>
  </conditionalFormatting>
  <conditionalFormatting sqref="C71">
    <cfRule type="cellIs" dxfId="287" priority="292" operator="equal">
      <formula>"Complete"</formula>
    </cfRule>
    <cfRule type="cellIs" dxfId="286" priority="293" operator="equal">
      <formula>"In Progress"</formula>
    </cfRule>
    <cfRule type="cellIs" dxfId="285" priority="294" operator="equal">
      <formula>"Open"</formula>
    </cfRule>
  </conditionalFormatting>
  <conditionalFormatting sqref="U74:AJ74">
    <cfRule type="cellIs" dxfId="284" priority="287" operator="greaterThan">
      <formula>0</formula>
    </cfRule>
  </conditionalFormatting>
  <conditionalFormatting sqref="C74">
    <cfRule type="cellIs" dxfId="283" priority="288" operator="equal">
      <formula>"Complete"</formula>
    </cfRule>
    <cfRule type="cellIs" dxfId="282" priority="289" operator="equal">
      <formula>"In Progress"</formula>
    </cfRule>
    <cfRule type="cellIs" dxfId="281" priority="290" operator="equal">
      <formula>"Open"</formula>
    </cfRule>
  </conditionalFormatting>
  <conditionalFormatting sqref="C82">
    <cfRule type="cellIs" dxfId="280" priority="284" operator="equal">
      <formula>"Complete"</formula>
    </cfRule>
    <cfRule type="cellIs" dxfId="279" priority="285" operator="equal">
      <formula>"In Progress"</formula>
    </cfRule>
    <cfRule type="cellIs" dxfId="278" priority="286" operator="equal">
      <formula>"Open"</formula>
    </cfRule>
  </conditionalFormatting>
  <conditionalFormatting sqref="U82:AJ82">
    <cfRule type="cellIs" dxfId="277" priority="283" operator="greaterThan">
      <formula>0</formula>
    </cfRule>
  </conditionalFormatting>
  <conditionalFormatting sqref="U79:AJ79">
    <cfRule type="cellIs" dxfId="276" priority="282" operator="greaterThan">
      <formula>0</formula>
    </cfRule>
  </conditionalFormatting>
  <conditionalFormatting sqref="U83:AJ83">
    <cfRule type="cellIs" dxfId="275" priority="281" operator="greaterThan">
      <formula>0</formula>
    </cfRule>
  </conditionalFormatting>
  <conditionalFormatting sqref="U85:AJ85">
    <cfRule type="cellIs" dxfId="274" priority="279" operator="greaterThan">
      <formula>0</formula>
    </cfRule>
  </conditionalFormatting>
  <conditionalFormatting sqref="U86:AJ86">
    <cfRule type="cellIs" dxfId="273" priority="275" operator="greaterThan">
      <formula>0</formula>
    </cfRule>
  </conditionalFormatting>
  <conditionalFormatting sqref="U84:AJ84">
    <cfRule type="cellIs" dxfId="272" priority="280" operator="greaterThan">
      <formula>0</formula>
    </cfRule>
  </conditionalFormatting>
  <conditionalFormatting sqref="U87:AJ87">
    <cfRule type="cellIs" dxfId="271" priority="271" operator="greaterThan">
      <formula>0</formula>
    </cfRule>
  </conditionalFormatting>
  <conditionalFormatting sqref="C86">
    <cfRule type="cellIs" dxfId="270" priority="276" operator="equal">
      <formula>"Complete"</formula>
    </cfRule>
    <cfRule type="cellIs" dxfId="269" priority="277" operator="equal">
      <formula>"In Progress"</formula>
    </cfRule>
    <cfRule type="cellIs" dxfId="268" priority="278" operator="equal">
      <formula>"Open"</formula>
    </cfRule>
  </conditionalFormatting>
  <conditionalFormatting sqref="U88:AJ88">
    <cfRule type="cellIs" dxfId="267" priority="267" operator="greaterThan">
      <formula>0</formula>
    </cfRule>
  </conditionalFormatting>
  <conditionalFormatting sqref="C87">
    <cfRule type="cellIs" dxfId="265" priority="272" operator="equal">
      <formula>"Complete"</formula>
    </cfRule>
    <cfRule type="cellIs" dxfId="264" priority="273" operator="equal">
      <formula>"In Progress"</formula>
    </cfRule>
    <cfRule type="cellIs" dxfId="263" priority="274" operator="equal">
      <formula>"Open"</formula>
    </cfRule>
  </conditionalFormatting>
  <conditionalFormatting sqref="U91:AJ91">
    <cfRule type="cellIs" dxfId="262" priority="262" operator="greaterThan">
      <formula>0</formula>
    </cfRule>
  </conditionalFormatting>
  <conditionalFormatting sqref="C88">
    <cfRule type="cellIs" dxfId="261" priority="268" operator="equal">
      <formula>"Complete"</formula>
    </cfRule>
    <cfRule type="cellIs" dxfId="260" priority="269" operator="equal">
      <formula>"In Progress"</formula>
    </cfRule>
    <cfRule type="cellIs" dxfId="259" priority="270" operator="equal">
      <formula>"Open"</formula>
    </cfRule>
  </conditionalFormatting>
  <conditionalFormatting sqref="U92:AJ92">
    <cfRule type="cellIs" dxfId="258" priority="261" operator="greaterThan">
      <formula>0</formula>
    </cfRule>
  </conditionalFormatting>
  <conditionalFormatting sqref="U93:AJ93">
    <cfRule type="cellIs" dxfId="254" priority="257" operator="greaterThan">
      <formula>0</formula>
    </cfRule>
  </conditionalFormatting>
  <conditionalFormatting sqref="U94:AJ94">
    <cfRule type="cellIs" dxfId="253" priority="253" operator="greaterThan">
      <formula>0</formula>
    </cfRule>
  </conditionalFormatting>
  <conditionalFormatting sqref="U95:AJ95">
    <cfRule type="cellIs" dxfId="252" priority="249" operator="greaterThan">
      <formula>0</formula>
    </cfRule>
  </conditionalFormatting>
  <conditionalFormatting sqref="U96:AJ96">
    <cfRule type="cellIs" dxfId="251" priority="245" operator="greaterThan">
      <formula>0</formula>
    </cfRule>
  </conditionalFormatting>
  <conditionalFormatting sqref="U101:AJ101">
    <cfRule type="cellIs" dxfId="250" priority="228" operator="greaterThan">
      <formula>0</formula>
    </cfRule>
  </conditionalFormatting>
  <conditionalFormatting sqref="C93">
    <cfRule type="cellIs" dxfId="249" priority="258" operator="equal">
      <formula>"Complete"</formula>
    </cfRule>
    <cfRule type="cellIs" dxfId="248" priority="259" operator="equal">
      <formula>"In Progress"</formula>
    </cfRule>
    <cfRule type="cellIs" dxfId="247" priority="260" operator="equal">
      <formula>"Open"</formula>
    </cfRule>
  </conditionalFormatting>
  <conditionalFormatting sqref="U106:AJ106">
    <cfRule type="cellIs" dxfId="246" priority="211" operator="greaterThan">
      <formula>0</formula>
    </cfRule>
  </conditionalFormatting>
  <conditionalFormatting sqref="C94">
    <cfRule type="cellIs" dxfId="245" priority="254" operator="equal">
      <formula>"Complete"</formula>
    </cfRule>
    <cfRule type="cellIs" dxfId="244" priority="255" operator="equal">
      <formula>"In Progress"</formula>
    </cfRule>
    <cfRule type="cellIs" dxfId="243" priority="256" operator="equal">
      <formula>"Open"</formula>
    </cfRule>
  </conditionalFormatting>
  <conditionalFormatting sqref="U110:AJ110">
    <cfRule type="cellIs" dxfId="242" priority="208" operator="greaterThan">
      <formula>0</formula>
    </cfRule>
  </conditionalFormatting>
  <conditionalFormatting sqref="C95">
    <cfRule type="cellIs" dxfId="241" priority="250" operator="equal">
      <formula>"Complete"</formula>
    </cfRule>
    <cfRule type="cellIs" dxfId="240" priority="251" operator="equal">
      <formula>"In Progress"</formula>
    </cfRule>
    <cfRule type="cellIs" dxfId="239" priority="252" operator="equal">
      <formula>"Open"</formula>
    </cfRule>
  </conditionalFormatting>
  <conditionalFormatting sqref="U111:AJ111">
    <cfRule type="cellIs" dxfId="238" priority="204" operator="greaterThan">
      <formula>0</formula>
    </cfRule>
  </conditionalFormatting>
  <conditionalFormatting sqref="C96">
    <cfRule type="cellIs" dxfId="237" priority="246" operator="equal">
      <formula>"Complete"</formula>
    </cfRule>
    <cfRule type="cellIs" dxfId="236" priority="247" operator="equal">
      <formula>"In Progress"</formula>
    </cfRule>
    <cfRule type="cellIs" dxfId="235" priority="248" operator="equal">
      <formula>"Open"</formula>
    </cfRule>
  </conditionalFormatting>
  <conditionalFormatting sqref="U97:AJ97">
    <cfRule type="cellIs" dxfId="234" priority="244" operator="greaterThan">
      <formula>0</formula>
    </cfRule>
  </conditionalFormatting>
  <conditionalFormatting sqref="U98:AJ98">
    <cfRule type="cellIs" dxfId="233" priority="240" operator="greaterThan">
      <formula>0</formula>
    </cfRule>
  </conditionalFormatting>
  <conditionalFormatting sqref="U99:AJ99">
    <cfRule type="cellIs" dxfId="232" priority="236" operator="greaterThan">
      <formula>0</formula>
    </cfRule>
  </conditionalFormatting>
  <conditionalFormatting sqref="U100:AJ100">
    <cfRule type="cellIs" dxfId="231" priority="232" operator="greaterThan">
      <formula>0</formula>
    </cfRule>
  </conditionalFormatting>
  <conditionalFormatting sqref="U112:AJ112">
    <cfRule type="cellIs" dxfId="230" priority="200" operator="greaterThan">
      <formula>0</formula>
    </cfRule>
  </conditionalFormatting>
  <conditionalFormatting sqref="C98">
    <cfRule type="cellIs" dxfId="229" priority="241" operator="equal">
      <formula>"Complete"</formula>
    </cfRule>
    <cfRule type="cellIs" dxfId="228" priority="242" operator="equal">
      <formula>"In Progress"</formula>
    </cfRule>
    <cfRule type="cellIs" dxfId="227" priority="243" operator="equal">
      <formula>"Open"</formula>
    </cfRule>
  </conditionalFormatting>
  <conditionalFormatting sqref="C99">
    <cfRule type="cellIs" dxfId="226" priority="237" operator="equal">
      <formula>"Complete"</formula>
    </cfRule>
    <cfRule type="cellIs" dxfId="225" priority="238" operator="equal">
      <formula>"In Progress"</formula>
    </cfRule>
    <cfRule type="cellIs" dxfId="224" priority="239" operator="equal">
      <formula>"Open"</formula>
    </cfRule>
  </conditionalFormatting>
  <conditionalFormatting sqref="C100">
    <cfRule type="cellIs" dxfId="223" priority="233" operator="equal">
      <formula>"Complete"</formula>
    </cfRule>
    <cfRule type="cellIs" dxfId="222" priority="234" operator="equal">
      <formula>"In Progress"</formula>
    </cfRule>
    <cfRule type="cellIs" dxfId="221" priority="235" operator="equal">
      <formula>"Open"</formula>
    </cfRule>
  </conditionalFormatting>
  <conditionalFormatting sqref="C101">
    <cfRule type="cellIs" dxfId="220" priority="229" operator="equal">
      <formula>"Complete"</formula>
    </cfRule>
    <cfRule type="cellIs" dxfId="219" priority="230" operator="equal">
      <formula>"In Progress"</formula>
    </cfRule>
    <cfRule type="cellIs" dxfId="218" priority="231" operator="equal">
      <formula>"Open"</formula>
    </cfRule>
  </conditionalFormatting>
  <conditionalFormatting sqref="U113:AJ113">
    <cfRule type="cellIs" dxfId="217" priority="196" operator="greaterThan">
      <formula>0</formula>
    </cfRule>
  </conditionalFormatting>
  <conditionalFormatting sqref="U102:AJ102">
    <cfRule type="cellIs" dxfId="216" priority="227" operator="greaterThan">
      <formula>0</formula>
    </cfRule>
  </conditionalFormatting>
  <conditionalFormatting sqref="U103:AJ103">
    <cfRule type="cellIs" dxfId="215" priority="223" operator="greaterThan">
      <formula>0</formula>
    </cfRule>
  </conditionalFormatting>
  <conditionalFormatting sqref="U104:AJ104">
    <cfRule type="cellIs" dxfId="214" priority="219" operator="greaterThan">
      <formula>0</formula>
    </cfRule>
  </conditionalFormatting>
  <conditionalFormatting sqref="U105:AJ105">
    <cfRule type="cellIs" dxfId="213" priority="215" operator="greaterThan">
      <formula>0</formula>
    </cfRule>
  </conditionalFormatting>
  <conditionalFormatting sqref="C103">
    <cfRule type="cellIs" dxfId="212" priority="224" operator="equal">
      <formula>"Complete"</formula>
    </cfRule>
    <cfRule type="cellIs" dxfId="211" priority="225" operator="equal">
      <formula>"In Progress"</formula>
    </cfRule>
    <cfRule type="cellIs" dxfId="210" priority="226" operator="equal">
      <formula>"Open"</formula>
    </cfRule>
  </conditionalFormatting>
  <conditionalFormatting sqref="C104">
    <cfRule type="cellIs" dxfId="209" priority="220" operator="equal">
      <formula>"Complete"</formula>
    </cfRule>
    <cfRule type="cellIs" dxfId="208" priority="221" operator="equal">
      <formula>"In Progress"</formula>
    </cfRule>
    <cfRule type="cellIs" dxfId="207" priority="222" operator="equal">
      <formula>"Open"</formula>
    </cfRule>
  </conditionalFormatting>
  <conditionalFormatting sqref="C105">
    <cfRule type="cellIs" dxfId="206" priority="216" operator="equal">
      <formula>"Complete"</formula>
    </cfRule>
    <cfRule type="cellIs" dxfId="205" priority="217" operator="equal">
      <formula>"In Progress"</formula>
    </cfRule>
    <cfRule type="cellIs" dxfId="204" priority="218" operator="equal">
      <formula>"Open"</formula>
    </cfRule>
  </conditionalFormatting>
  <conditionalFormatting sqref="C106">
    <cfRule type="cellIs" dxfId="203" priority="212" operator="equal">
      <formula>"Complete"</formula>
    </cfRule>
    <cfRule type="cellIs" dxfId="202" priority="213" operator="equal">
      <formula>"In Progress"</formula>
    </cfRule>
    <cfRule type="cellIs" dxfId="201" priority="214" operator="equal">
      <formula>"Open"</formula>
    </cfRule>
  </conditionalFormatting>
  <conditionalFormatting sqref="U108:AJ108">
    <cfRule type="cellIs" dxfId="200" priority="210" operator="greaterThan">
      <formula>0</formula>
    </cfRule>
  </conditionalFormatting>
  <conditionalFormatting sqref="U114:AJ114">
    <cfRule type="cellIs" dxfId="199" priority="192" operator="greaterThan">
      <formula>0</formula>
    </cfRule>
  </conditionalFormatting>
  <conditionalFormatting sqref="U109:AJ109">
    <cfRule type="cellIs" dxfId="198" priority="209" operator="greaterThan">
      <formula>0</formula>
    </cfRule>
  </conditionalFormatting>
  <conditionalFormatting sqref="C111">
    <cfRule type="cellIs" dxfId="196" priority="205" operator="equal">
      <formula>"Complete"</formula>
    </cfRule>
    <cfRule type="cellIs" dxfId="195" priority="206" operator="equal">
      <formula>"In Progress"</formula>
    </cfRule>
    <cfRule type="cellIs" dxfId="194" priority="207" operator="equal">
      <formula>"Open"</formula>
    </cfRule>
  </conditionalFormatting>
  <conditionalFormatting sqref="C112">
    <cfRule type="cellIs" dxfId="192" priority="201" operator="equal">
      <formula>"Complete"</formula>
    </cfRule>
    <cfRule type="cellIs" dxfId="191" priority="202" operator="equal">
      <formula>"In Progress"</formula>
    </cfRule>
    <cfRule type="cellIs" dxfId="190" priority="203" operator="equal">
      <formula>"Open"</formula>
    </cfRule>
  </conditionalFormatting>
  <conditionalFormatting sqref="C113">
    <cfRule type="cellIs" dxfId="188" priority="197" operator="equal">
      <formula>"Complete"</formula>
    </cfRule>
    <cfRule type="cellIs" dxfId="187" priority="198" operator="equal">
      <formula>"In Progress"</formula>
    </cfRule>
    <cfRule type="cellIs" dxfId="186" priority="199" operator="equal">
      <formula>"Open"</formula>
    </cfRule>
  </conditionalFormatting>
  <conditionalFormatting sqref="C114">
    <cfRule type="cellIs" dxfId="184" priority="193" operator="equal">
      <formula>"Complete"</formula>
    </cfRule>
    <cfRule type="cellIs" dxfId="183" priority="194" operator="equal">
      <formula>"In Progress"</formula>
    </cfRule>
    <cfRule type="cellIs" dxfId="182" priority="195" operator="equal">
      <formula>"Open"</formula>
    </cfRule>
  </conditionalFormatting>
  <conditionalFormatting sqref="U123:AJ123">
    <cfRule type="cellIs" dxfId="180" priority="168" operator="greaterThan">
      <formula>0</formula>
    </cfRule>
  </conditionalFormatting>
  <conditionalFormatting sqref="U124:AJ124">
    <cfRule type="cellIs" dxfId="176" priority="164" operator="greaterThan">
      <formula>0</formula>
    </cfRule>
  </conditionalFormatting>
  <conditionalFormatting sqref="U121:AJ121">
    <cfRule type="cellIs" dxfId="172" priority="172" operator="greaterThan">
      <formula>0</formula>
    </cfRule>
  </conditionalFormatting>
  <conditionalFormatting sqref="U126:AJ126">
    <cfRule type="cellIs" dxfId="171" priority="159" operator="greaterThan">
      <formula>0</formula>
    </cfRule>
  </conditionalFormatting>
  <conditionalFormatting sqref="U127:AJ127">
    <cfRule type="cellIs" dxfId="170" priority="155" operator="greaterThan">
      <formula>0</formula>
    </cfRule>
  </conditionalFormatting>
  <conditionalFormatting sqref="C124">
    <cfRule type="cellIs" dxfId="166" priority="165" operator="equal">
      <formula>"Complete"</formula>
    </cfRule>
    <cfRule type="cellIs" dxfId="165" priority="166" operator="equal">
      <formula>"In Progress"</formula>
    </cfRule>
    <cfRule type="cellIs" dxfId="164" priority="167" operator="equal">
      <formula>"Open"</formula>
    </cfRule>
  </conditionalFormatting>
  <conditionalFormatting sqref="U122:AJ122">
    <cfRule type="cellIs" dxfId="163" priority="163" operator="greaterThan">
      <formula>0</formula>
    </cfRule>
  </conditionalFormatting>
  <conditionalFormatting sqref="U125:AJ125">
    <cfRule type="cellIs" dxfId="162" priority="154" operator="greaterThan">
      <formula>0</formula>
    </cfRule>
  </conditionalFormatting>
  <conditionalFormatting sqref="U128:AJ128">
    <cfRule type="cellIs" dxfId="161" priority="145" operator="greaterThan">
      <formula>0</formula>
    </cfRule>
  </conditionalFormatting>
  <conditionalFormatting sqref="C123">
    <cfRule type="cellIs" dxfId="160" priority="169" operator="equal">
      <formula>"Complete"</formula>
    </cfRule>
    <cfRule type="cellIs" dxfId="159" priority="170" operator="equal">
      <formula>"In Progress"</formula>
    </cfRule>
    <cfRule type="cellIs" dxfId="158" priority="171" operator="equal">
      <formula>"Open"</formula>
    </cfRule>
  </conditionalFormatting>
  <conditionalFormatting sqref="U131:AJ131">
    <cfRule type="cellIs" dxfId="157" priority="136" operator="greaterThan">
      <formula>0</formula>
    </cfRule>
  </conditionalFormatting>
  <conditionalFormatting sqref="C127">
    <cfRule type="cellIs" dxfId="156" priority="156" operator="equal">
      <formula>"Complete"</formula>
    </cfRule>
    <cfRule type="cellIs" dxfId="155" priority="157" operator="equal">
      <formula>"In Progress"</formula>
    </cfRule>
    <cfRule type="cellIs" dxfId="154" priority="158" operator="equal">
      <formula>"Open"</formula>
    </cfRule>
  </conditionalFormatting>
  <conditionalFormatting sqref="U134:AJ134">
    <cfRule type="cellIs" dxfId="153" priority="127" operator="greaterThan">
      <formula>0</formula>
    </cfRule>
  </conditionalFormatting>
  <conditionalFormatting sqref="U129:AJ129">
    <cfRule type="cellIs" dxfId="152" priority="150" operator="greaterThan">
      <formula>0</formula>
    </cfRule>
  </conditionalFormatting>
  <conditionalFormatting sqref="U130:AJ130">
    <cfRule type="cellIs" dxfId="151" priority="146" operator="greaterThan">
      <formula>0</formula>
    </cfRule>
  </conditionalFormatting>
  <conditionalFormatting sqref="C130">
    <cfRule type="cellIs" dxfId="150" priority="147" operator="equal">
      <formula>"Complete"</formula>
    </cfRule>
    <cfRule type="cellIs" dxfId="149" priority="148" operator="equal">
      <formula>"In Progress"</formula>
    </cfRule>
    <cfRule type="cellIs" dxfId="148" priority="149" operator="equal">
      <formula>"Open"</formula>
    </cfRule>
  </conditionalFormatting>
  <conditionalFormatting sqref="U137:AJ137">
    <cfRule type="cellIs" dxfId="147" priority="118" operator="greaterThan">
      <formula>0</formula>
    </cfRule>
  </conditionalFormatting>
  <conditionalFormatting sqref="C126">
    <cfRule type="cellIs" dxfId="146" priority="160" operator="equal">
      <formula>"Complete"</formula>
    </cfRule>
    <cfRule type="cellIs" dxfId="145" priority="161" operator="equal">
      <formula>"In Progress"</formula>
    </cfRule>
    <cfRule type="cellIs" dxfId="144" priority="162" operator="equal">
      <formula>"Open"</formula>
    </cfRule>
  </conditionalFormatting>
  <conditionalFormatting sqref="U132:AJ132">
    <cfRule type="cellIs" dxfId="143" priority="141" operator="greaterThan">
      <formula>0</formula>
    </cfRule>
  </conditionalFormatting>
  <conditionalFormatting sqref="U133:AJ133">
    <cfRule type="cellIs" dxfId="142" priority="137" operator="greaterThan">
      <formula>0</formula>
    </cfRule>
  </conditionalFormatting>
  <conditionalFormatting sqref="U140:AJ140">
    <cfRule type="cellIs" dxfId="141" priority="109" operator="greaterThan">
      <formula>0</formula>
    </cfRule>
  </conditionalFormatting>
  <conditionalFormatting sqref="C133">
    <cfRule type="cellIs" dxfId="140" priority="138" operator="equal">
      <formula>"Complete"</formula>
    </cfRule>
    <cfRule type="cellIs" dxfId="139" priority="139" operator="equal">
      <formula>"In Progress"</formula>
    </cfRule>
    <cfRule type="cellIs" dxfId="138" priority="140" operator="equal">
      <formula>"Open"</formula>
    </cfRule>
  </conditionalFormatting>
  <conditionalFormatting sqref="C129">
    <cfRule type="cellIs" dxfId="137" priority="151" operator="equal">
      <formula>"Complete"</formula>
    </cfRule>
    <cfRule type="cellIs" dxfId="136" priority="152" operator="equal">
      <formula>"In Progress"</formula>
    </cfRule>
    <cfRule type="cellIs" dxfId="135" priority="153" operator="equal">
      <formula>"Open"</formula>
    </cfRule>
  </conditionalFormatting>
  <conditionalFormatting sqref="U143:AJ143">
    <cfRule type="cellIs" dxfId="134" priority="105" operator="greaterThan">
      <formula>0</formula>
    </cfRule>
  </conditionalFormatting>
  <conditionalFormatting sqref="U135:AJ135">
    <cfRule type="cellIs" dxfId="133" priority="132" operator="greaterThan">
      <formula>0</formula>
    </cfRule>
  </conditionalFormatting>
  <conditionalFormatting sqref="U136:AJ136">
    <cfRule type="cellIs" dxfId="132" priority="128" operator="greaterThan">
      <formula>0</formula>
    </cfRule>
  </conditionalFormatting>
  <conditionalFormatting sqref="C136">
    <cfRule type="cellIs" dxfId="131" priority="129" operator="equal">
      <formula>"Complete"</formula>
    </cfRule>
    <cfRule type="cellIs" dxfId="130" priority="130" operator="equal">
      <formula>"In Progress"</formula>
    </cfRule>
    <cfRule type="cellIs" dxfId="129" priority="131" operator="equal">
      <formula>"Open"</formula>
    </cfRule>
  </conditionalFormatting>
  <conditionalFormatting sqref="C132">
    <cfRule type="cellIs" dxfId="128" priority="142" operator="equal">
      <formula>"Complete"</formula>
    </cfRule>
    <cfRule type="cellIs" dxfId="127" priority="143" operator="equal">
      <formula>"In Progress"</formula>
    </cfRule>
    <cfRule type="cellIs" dxfId="126" priority="144" operator="equal">
      <formula>"Open"</formula>
    </cfRule>
  </conditionalFormatting>
  <conditionalFormatting sqref="U160:AJ160">
    <cfRule type="cellIs" dxfId="125" priority="51" operator="greaterThan">
      <formula>0</formula>
    </cfRule>
  </conditionalFormatting>
  <conditionalFormatting sqref="U138:AJ138">
    <cfRule type="cellIs" dxfId="124" priority="123" operator="greaterThan">
      <formula>0</formula>
    </cfRule>
  </conditionalFormatting>
  <conditionalFormatting sqref="U139:AJ139">
    <cfRule type="cellIs" dxfId="123" priority="119" operator="greaterThan">
      <formula>0</formula>
    </cfRule>
  </conditionalFormatting>
  <conditionalFormatting sqref="C139">
    <cfRule type="cellIs" dxfId="122" priority="120" operator="equal">
      <formula>"Complete"</formula>
    </cfRule>
    <cfRule type="cellIs" dxfId="121" priority="121" operator="equal">
      <formula>"In Progress"</formula>
    </cfRule>
    <cfRule type="cellIs" dxfId="120" priority="122" operator="equal">
      <formula>"Open"</formula>
    </cfRule>
  </conditionalFormatting>
  <conditionalFormatting sqref="C135">
    <cfRule type="cellIs" dxfId="119" priority="133" operator="equal">
      <formula>"Complete"</formula>
    </cfRule>
    <cfRule type="cellIs" dxfId="118" priority="134" operator="equal">
      <formula>"In Progress"</formula>
    </cfRule>
    <cfRule type="cellIs" dxfId="117" priority="135" operator="equal">
      <formula>"Open"</formula>
    </cfRule>
  </conditionalFormatting>
  <conditionalFormatting sqref="U163:AJ163">
    <cfRule type="cellIs" dxfId="116" priority="47" operator="greaterThan">
      <formula>0</formula>
    </cfRule>
  </conditionalFormatting>
  <conditionalFormatting sqref="U141:AJ141">
    <cfRule type="cellIs" dxfId="115" priority="114" operator="greaterThan">
      <formula>0</formula>
    </cfRule>
  </conditionalFormatting>
  <conditionalFormatting sqref="U142:AJ142">
    <cfRule type="cellIs" dxfId="114" priority="110" operator="greaterThan">
      <formula>0</formula>
    </cfRule>
  </conditionalFormatting>
  <conditionalFormatting sqref="C142">
    <cfRule type="cellIs" dxfId="113" priority="111" operator="equal">
      <formula>"Complete"</formula>
    </cfRule>
    <cfRule type="cellIs" dxfId="112" priority="112" operator="equal">
      <formula>"In Progress"</formula>
    </cfRule>
    <cfRule type="cellIs" dxfId="111" priority="113" operator="equal">
      <formula>"Open"</formula>
    </cfRule>
  </conditionalFormatting>
  <conditionalFormatting sqref="C138">
    <cfRule type="cellIs" dxfId="110" priority="124" operator="equal">
      <formula>"Complete"</formula>
    </cfRule>
    <cfRule type="cellIs" dxfId="109" priority="125" operator="equal">
      <formula>"In Progress"</formula>
    </cfRule>
    <cfRule type="cellIs" dxfId="108" priority="126" operator="equal">
      <formula>"Open"</formula>
    </cfRule>
  </conditionalFormatting>
  <conditionalFormatting sqref="U161:AJ161">
    <cfRule type="cellIs" dxfId="107" priority="56" operator="greaterThan">
      <formula>0</formula>
    </cfRule>
  </conditionalFormatting>
  <conditionalFormatting sqref="U162:AJ162">
    <cfRule type="cellIs" dxfId="106" priority="52" operator="greaterThan">
      <formula>0</formula>
    </cfRule>
  </conditionalFormatting>
  <conditionalFormatting sqref="C162">
    <cfRule type="cellIs" dxfId="105" priority="53" operator="equal">
      <formula>"Complete"</formula>
    </cfRule>
    <cfRule type="cellIs" dxfId="104" priority="54" operator="equal">
      <formula>"In Progress"</formula>
    </cfRule>
    <cfRule type="cellIs" dxfId="103" priority="55" operator="equal">
      <formula>"Open"</formula>
    </cfRule>
  </conditionalFormatting>
  <conditionalFormatting sqref="C141">
    <cfRule type="cellIs" dxfId="102" priority="115" operator="equal">
      <formula>"Complete"</formula>
    </cfRule>
    <cfRule type="cellIs" dxfId="101" priority="116" operator="equal">
      <formula>"In Progress"</formula>
    </cfRule>
    <cfRule type="cellIs" dxfId="100" priority="117" operator="equal">
      <formula>"Open"</formula>
    </cfRule>
  </conditionalFormatting>
  <conditionalFormatting sqref="C143">
    <cfRule type="cellIs" dxfId="99" priority="106" operator="equal">
      <formula>"Complete"</formula>
    </cfRule>
    <cfRule type="cellIs" dxfId="98" priority="107" operator="equal">
      <formula>"In Progress"</formula>
    </cfRule>
    <cfRule type="cellIs" dxfId="97" priority="108" operator="equal">
      <formula>"Open"</formula>
    </cfRule>
  </conditionalFormatting>
  <conditionalFormatting sqref="U146:AJ146">
    <cfRule type="cellIs" dxfId="96" priority="101" operator="greaterThan">
      <formula>0</formula>
    </cfRule>
  </conditionalFormatting>
  <conditionalFormatting sqref="U147:AJ147">
    <cfRule type="cellIs" dxfId="95" priority="97" operator="greaterThan">
      <formula>0</formula>
    </cfRule>
  </conditionalFormatting>
  <conditionalFormatting sqref="U149:AJ149">
    <cfRule type="cellIs" dxfId="94" priority="92" operator="greaterThan">
      <formula>0</formula>
    </cfRule>
  </conditionalFormatting>
  <conditionalFormatting sqref="U150:AJ150">
    <cfRule type="cellIs" dxfId="93" priority="88" operator="greaterThan">
      <formula>0</formula>
    </cfRule>
  </conditionalFormatting>
  <conditionalFormatting sqref="C147">
    <cfRule type="cellIs" dxfId="92" priority="98" operator="equal">
      <formula>"Complete"</formula>
    </cfRule>
    <cfRule type="cellIs" dxfId="91" priority="99" operator="equal">
      <formula>"In Progress"</formula>
    </cfRule>
    <cfRule type="cellIs" dxfId="90" priority="100" operator="equal">
      <formula>"Open"</formula>
    </cfRule>
  </conditionalFormatting>
  <conditionalFormatting sqref="U145:AJ145">
    <cfRule type="cellIs" dxfId="89" priority="96" operator="greaterThan">
      <formula>0</formula>
    </cfRule>
  </conditionalFormatting>
  <conditionalFormatting sqref="U148:AJ148">
    <cfRule type="cellIs" dxfId="88" priority="87" operator="greaterThan">
      <formula>0</formula>
    </cfRule>
  </conditionalFormatting>
  <conditionalFormatting sqref="U151:AJ151">
    <cfRule type="cellIs" dxfId="87" priority="78" operator="greaterThan">
      <formula>0</formula>
    </cfRule>
  </conditionalFormatting>
  <conditionalFormatting sqref="C146">
    <cfRule type="cellIs" dxfId="86" priority="102" operator="equal">
      <formula>"Complete"</formula>
    </cfRule>
    <cfRule type="cellIs" dxfId="85" priority="103" operator="equal">
      <formula>"In Progress"</formula>
    </cfRule>
    <cfRule type="cellIs" dxfId="84" priority="104" operator="equal">
      <formula>"Open"</formula>
    </cfRule>
  </conditionalFormatting>
  <conditionalFormatting sqref="U154:AJ154">
    <cfRule type="cellIs" dxfId="83" priority="69" operator="greaterThan">
      <formula>0</formula>
    </cfRule>
  </conditionalFormatting>
  <conditionalFormatting sqref="C150">
    <cfRule type="cellIs" dxfId="82" priority="89" operator="equal">
      <formula>"Complete"</formula>
    </cfRule>
    <cfRule type="cellIs" dxfId="81" priority="90" operator="equal">
      <formula>"In Progress"</formula>
    </cfRule>
    <cfRule type="cellIs" dxfId="80" priority="91" operator="equal">
      <formula>"Open"</formula>
    </cfRule>
  </conditionalFormatting>
  <conditionalFormatting sqref="U157:AJ157">
    <cfRule type="cellIs" dxfId="79" priority="60" operator="greaterThan">
      <formula>0</formula>
    </cfRule>
  </conditionalFormatting>
  <conditionalFormatting sqref="U152:AJ152">
    <cfRule type="cellIs" dxfId="78" priority="83" operator="greaterThan">
      <formula>0</formula>
    </cfRule>
  </conditionalFormatting>
  <conditionalFormatting sqref="U153:AJ153">
    <cfRule type="cellIs" dxfId="77" priority="79" operator="greaterThan">
      <formula>0</formula>
    </cfRule>
  </conditionalFormatting>
  <conditionalFormatting sqref="C153">
    <cfRule type="cellIs" dxfId="76" priority="80" operator="equal">
      <formula>"Complete"</formula>
    </cfRule>
    <cfRule type="cellIs" dxfId="75" priority="81" operator="equal">
      <formula>"In Progress"</formula>
    </cfRule>
    <cfRule type="cellIs" dxfId="74" priority="82" operator="equal">
      <formula>"Open"</formula>
    </cfRule>
  </conditionalFormatting>
  <conditionalFormatting sqref="C149">
    <cfRule type="cellIs" dxfId="73" priority="93" operator="equal">
      <formula>"Complete"</formula>
    </cfRule>
    <cfRule type="cellIs" dxfId="72" priority="94" operator="equal">
      <formula>"In Progress"</formula>
    </cfRule>
    <cfRule type="cellIs" dxfId="71" priority="95" operator="equal">
      <formula>"Open"</formula>
    </cfRule>
  </conditionalFormatting>
  <conditionalFormatting sqref="U155:AJ155">
    <cfRule type="cellIs" dxfId="70" priority="74" operator="greaterThan">
      <formula>0</formula>
    </cfRule>
  </conditionalFormatting>
  <conditionalFormatting sqref="U156:AJ156">
    <cfRule type="cellIs" dxfId="69" priority="70" operator="greaterThan">
      <formula>0</formula>
    </cfRule>
  </conditionalFormatting>
  <conditionalFormatting sqref="C156">
    <cfRule type="cellIs" dxfId="68" priority="71" operator="equal">
      <formula>"Complete"</formula>
    </cfRule>
    <cfRule type="cellIs" dxfId="67" priority="72" operator="equal">
      <formula>"In Progress"</formula>
    </cfRule>
    <cfRule type="cellIs" dxfId="66" priority="73" operator="equal">
      <formula>"Open"</formula>
    </cfRule>
  </conditionalFormatting>
  <conditionalFormatting sqref="C152">
    <cfRule type="cellIs" dxfId="65" priority="84" operator="equal">
      <formula>"Complete"</formula>
    </cfRule>
    <cfRule type="cellIs" dxfId="64" priority="85" operator="equal">
      <formula>"In Progress"</formula>
    </cfRule>
    <cfRule type="cellIs" dxfId="63" priority="86" operator="equal">
      <formula>"Open"</formula>
    </cfRule>
  </conditionalFormatting>
  <conditionalFormatting sqref="U158:AJ158">
    <cfRule type="cellIs" dxfId="62" priority="65" operator="greaterThan">
      <formula>0</formula>
    </cfRule>
  </conditionalFormatting>
  <conditionalFormatting sqref="U159:AJ159">
    <cfRule type="cellIs" dxfId="61" priority="61" operator="greaterThan">
      <formula>0</formula>
    </cfRule>
  </conditionalFormatting>
  <conditionalFormatting sqref="C159">
    <cfRule type="cellIs" dxfId="60" priority="62" operator="equal">
      <formula>"Complete"</formula>
    </cfRule>
    <cfRule type="cellIs" dxfId="59" priority="63" operator="equal">
      <formula>"In Progress"</formula>
    </cfRule>
    <cfRule type="cellIs" dxfId="58" priority="64" operator="equal">
      <formula>"Open"</formula>
    </cfRule>
  </conditionalFormatting>
  <conditionalFormatting sqref="C155">
    <cfRule type="cellIs" dxfId="57" priority="75" operator="equal">
      <formula>"Complete"</formula>
    </cfRule>
    <cfRule type="cellIs" dxfId="56" priority="76" operator="equal">
      <formula>"In Progress"</formula>
    </cfRule>
    <cfRule type="cellIs" dxfId="55" priority="77" operator="equal">
      <formula>"Open"</formula>
    </cfRule>
  </conditionalFormatting>
  <conditionalFormatting sqref="C158">
    <cfRule type="cellIs" dxfId="54" priority="66" operator="equal">
      <formula>"Complete"</formula>
    </cfRule>
    <cfRule type="cellIs" dxfId="53" priority="67" operator="equal">
      <formula>"In Progress"</formula>
    </cfRule>
    <cfRule type="cellIs" dxfId="52" priority="68" operator="equal">
      <formula>"Open"</formula>
    </cfRule>
  </conditionalFormatting>
  <conditionalFormatting sqref="C161">
    <cfRule type="cellIs" dxfId="51" priority="57" operator="equal">
      <formula>"Complete"</formula>
    </cfRule>
    <cfRule type="cellIs" dxfId="50" priority="58" operator="equal">
      <formula>"In Progress"</formula>
    </cfRule>
    <cfRule type="cellIs" dxfId="49" priority="59" operator="equal">
      <formula>"Open"</formula>
    </cfRule>
  </conditionalFormatting>
  <conditionalFormatting sqref="C163">
    <cfRule type="cellIs" dxfId="48" priority="48" operator="equal">
      <formula>"Complete"</formula>
    </cfRule>
    <cfRule type="cellIs" dxfId="47" priority="49" operator="equal">
      <formula>"In Progress"</formula>
    </cfRule>
    <cfRule type="cellIs" dxfId="46" priority="50" operator="equal">
      <formula>"Open"</formula>
    </cfRule>
  </conditionalFormatting>
  <conditionalFormatting sqref="U144:AJ144">
    <cfRule type="cellIs" dxfId="45" priority="46" operator="greaterThan">
      <formula>0</formula>
    </cfRule>
  </conditionalFormatting>
  <conditionalFormatting sqref="U46:AJ46">
    <cfRule type="cellIs" dxfId="44" priority="45" operator="greaterThan">
      <formula>0</formula>
    </cfRule>
  </conditionalFormatting>
  <conditionalFormatting sqref="C46">
    <cfRule type="cellIs" dxfId="43" priority="42" operator="equal">
      <formula>"Complete"</formula>
    </cfRule>
    <cfRule type="cellIs" dxfId="42" priority="43" operator="equal">
      <formula>"In Progress"</formula>
    </cfRule>
    <cfRule type="cellIs" dxfId="41" priority="44" operator="equal">
      <formula>"Open"</formula>
    </cfRule>
  </conditionalFormatting>
  <conditionalFormatting sqref="U30:AJ30">
    <cfRule type="cellIs" dxfId="40" priority="41" operator="greaterThan">
      <formula>0</formula>
    </cfRule>
  </conditionalFormatting>
  <conditionalFormatting sqref="C30">
    <cfRule type="cellIs" dxfId="39" priority="38" operator="equal">
      <formula>"Complete"</formula>
    </cfRule>
    <cfRule type="cellIs" dxfId="38" priority="39" operator="equal">
      <formula>"In Progress"</formula>
    </cfRule>
    <cfRule type="cellIs" dxfId="37" priority="40" operator="equal">
      <formula>"Open"</formula>
    </cfRule>
  </conditionalFormatting>
  <conditionalFormatting sqref="U47:AJ47">
    <cfRule type="cellIs" dxfId="36" priority="37" operator="greaterThan">
      <formula>0</formula>
    </cfRule>
  </conditionalFormatting>
  <conditionalFormatting sqref="C47">
    <cfRule type="cellIs" dxfId="35" priority="34" operator="equal">
      <formula>"Complete"</formula>
    </cfRule>
    <cfRule type="cellIs" dxfId="34" priority="35" operator="equal">
      <formula>"In Progress"</formula>
    </cfRule>
    <cfRule type="cellIs" dxfId="33" priority="36" operator="equal">
      <formula>"Open"</formula>
    </cfRule>
  </conditionalFormatting>
  <conditionalFormatting sqref="U89:AJ89">
    <cfRule type="cellIs" dxfId="32" priority="30" operator="greaterThan">
      <formula>0</formula>
    </cfRule>
  </conditionalFormatting>
  <conditionalFormatting sqref="C89">
    <cfRule type="cellIs" dxfId="31" priority="31" operator="equal">
      <formula>"Complete"</formula>
    </cfRule>
    <cfRule type="cellIs" dxfId="30" priority="32" operator="equal">
      <formula>"In Progress"</formula>
    </cfRule>
    <cfRule type="cellIs" dxfId="29" priority="33" operator="equal">
      <formula>"Open"</formula>
    </cfRule>
  </conditionalFormatting>
  <conditionalFormatting sqref="U90:AJ90">
    <cfRule type="cellIs" dxfId="28" priority="29" operator="greaterThan">
      <formula>0</formula>
    </cfRule>
  </conditionalFormatting>
  <conditionalFormatting sqref="C90">
    <cfRule type="cellIs" dxfId="27" priority="26" operator="equal">
      <formula>"Complete"</formula>
    </cfRule>
    <cfRule type="cellIs" dxfId="26" priority="27" operator="equal">
      <formula>"In Progress"</formula>
    </cfRule>
    <cfRule type="cellIs" dxfId="25" priority="28" operator="equal">
      <formula>"Open"</formula>
    </cfRule>
  </conditionalFormatting>
  <conditionalFormatting sqref="U107:AJ107">
    <cfRule type="cellIs" dxfId="24" priority="22" operator="greaterThan">
      <formula>0</formula>
    </cfRule>
  </conditionalFormatting>
  <conditionalFormatting sqref="C107">
    <cfRule type="cellIs" dxfId="23" priority="23" operator="equal">
      <formula>"Complete"</formula>
    </cfRule>
    <cfRule type="cellIs" dxfId="22" priority="24" operator="equal">
      <formula>"In Progress"</formula>
    </cfRule>
    <cfRule type="cellIs" dxfId="21" priority="25" operator="equal">
      <formula>"Open"</formula>
    </cfRule>
  </conditionalFormatting>
  <conditionalFormatting sqref="U117:AJ117">
    <cfRule type="cellIs" dxfId="20" priority="18" operator="greaterThan">
      <formula>0</formula>
    </cfRule>
  </conditionalFormatting>
  <conditionalFormatting sqref="U118:AJ118">
    <cfRule type="cellIs" dxfId="19" priority="13" operator="greaterThan">
      <formula>0</formula>
    </cfRule>
  </conditionalFormatting>
  <conditionalFormatting sqref="U119:AJ119">
    <cfRule type="cellIs" dxfId="18" priority="9" operator="greaterThan">
      <formula>0</formula>
    </cfRule>
  </conditionalFormatting>
  <conditionalFormatting sqref="U116:AJ116">
    <cfRule type="cellIs" dxfId="17" priority="17" operator="greaterThan">
      <formula>0</formula>
    </cfRule>
  </conditionalFormatting>
  <conditionalFormatting sqref="C117">
    <cfRule type="cellIs" dxfId="16" priority="19" operator="equal">
      <formula>"Complete"</formula>
    </cfRule>
    <cfRule type="cellIs" dxfId="15" priority="20" operator="equal">
      <formula>"In Progress"</formula>
    </cfRule>
    <cfRule type="cellIs" dxfId="14" priority="21" operator="equal">
      <formula>"Open"</formula>
    </cfRule>
  </conditionalFormatting>
  <conditionalFormatting sqref="C119">
    <cfRule type="cellIs" dxfId="13" priority="10" operator="equal">
      <formula>"Complete"</formula>
    </cfRule>
    <cfRule type="cellIs" dxfId="12" priority="11" operator="equal">
      <formula>"In Progress"</formula>
    </cfRule>
    <cfRule type="cellIs" dxfId="11" priority="12" operator="equal">
      <formula>"Open"</formula>
    </cfRule>
  </conditionalFormatting>
  <conditionalFormatting sqref="C118">
    <cfRule type="cellIs" dxfId="10" priority="14" operator="equal">
      <formula>"Complete"</formula>
    </cfRule>
    <cfRule type="cellIs" dxfId="9" priority="15" operator="equal">
      <formula>"In Progress"</formula>
    </cfRule>
    <cfRule type="cellIs" dxfId="8" priority="16" operator="equal">
      <formula>"Open"</formula>
    </cfRule>
  </conditionalFormatting>
  <conditionalFormatting sqref="U115:AJ115">
    <cfRule type="cellIs" dxfId="7" priority="5" operator="greaterThan">
      <formula>0</formula>
    </cfRule>
  </conditionalFormatting>
  <conditionalFormatting sqref="C115">
    <cfRule type="cellIs" dxfId="6" priority="6" operator="equal">
      <formula>"Complete"</formula>
    </cfRule>
    <cfRule type="cellIs" dxfId="5" priority="7" operator="equal">
      <formula>"In Progress"</formula>
    </cfRule>
    <cfRule type="cellIs" dxfId="4" priority="8" operator="equal">
      <formula>"Open"</formula>
    </cfRule>
  </conditionalFormatting>
  <conditionalFormatting sqref="U120:AJ120">
    <cfRule type="cellIs" dxfId="3" priority="1" operator="greaterThan">
      <formula>0</formula>
    </cfRule>
  </conditionalFormatting>
  <conditionalFormatting sqref="C120">
    <cfRule type="cellIs" dxfId="2" priority="2" operator="equal">
      <formula>"Complete"</formula>
    </cfRule>
    <cfRule type="cellIs" dxfId="1" priority="3" operator="equal">
      <formula>"In Progress"</formula>
    </cfRule>
    <cfRule type="cellIs" dxfId="0" priority="4" operator="equal">
      <formula>"Open"</formula>
    </cfRule>
  </conditionalFormatting>
  <dataValidations count="1">
    <dataValidation type="list" allowBlank="1" showInputMessage="1" showErrorMessage="1" sqref="C9:C170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2.5" x14ac:dyDescent="0.25"/>
  <cols>
    <col min="2" max="2" width="65.26953125" customWidth="1"/>
  </cols>
  <sheetData>
    <row r="1" spans="1:2" ht="37.5" x14ac:dyDescent="0.25">
      <c r="A1">
        <v>1</v>
      </c>
      <c r="B1" s="237" t="s">
        <v>178</v>
      </c>
    </row>
    <row r="2" spans="1:2" ht="37.5" x14ac:dyDescent="0.25">
      <c r="A2">
        <v>2</v>
      </c>
      <c r="B2" s="237" t="s">
        <v>179</v>
      </c>
    </row>
    <row r="3" spans="1:2" ht="25" x14ac:dyDescent="0.25">
      <c r="A3">
        <v>3</v>
      </c>
      <c r="B3" s="237" t="s">
        <v>180</v>
      </c>
    </row>
    <row r="4" spans="1:2" ht="25" x14ac:dyDescent="0.25">
      <c r="A4">
        <v>4</v>
      </c>
      <c r="B4" s="237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8" workbookViewId="0">
      <selection activeCell="M45" sqref="B2:M45"/>
    </sheetView>
  </sheetViews>
  <sheetFormatPr defaultRowHeight="12.5" x14ac:dyDescent="0.25"/>
  <cols>
    <col min="1" max="1" width="4.453125" customWidth="1"/>
    <col min="13" max="13" width="9.453125" customWidth="1"/>
    <col min="14" max="14" width="3.81640625" customWidth="1"/>
  </cols>
  <sheetData>
    <row r="1" spans="1:14" ht="13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3" thickTop="1" x14ac:dyDescent="0.25">
      <c r="A2" s="31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31"/>
    </row>
    <row r="3" spans="1:14" x14ac:dyDescent="0.25">
      <c r="A3" s="31"/>
      <c r="B3" s="49"/>
      <c r="C3" s="45"/>
      <c r="D3" s="45"/>
      <c r="E3" s="45"/>
      <c r="F3" s="45"/>
      <c r="G3" s="45"/>
      <c r="H3" s="45"/>
      <c r="I3" s="45"/>
      <c r="J3" s="45"/>
      <c r="K3" s="45"/>
      <c r="L3" s="45"/>
      <c r="M3" s="50"/>
      <c r="N3" s="31"/>
    </row>
    <row r="4" spans="1:14" x14ac:dyDescent="0.25">
      <c r="A4" s="31"/>
      <c r="B4" s="49"/>
      <c r="C4" s="45"/>
      <c r="D4" s="45"/>
      <c r="E4" s="45"/>
      <c r="F4" s="45"/>
      <c r="G4" s="45"/>
      <c r="H4" s="45"/>
      <c r="I4" s="45"/>
      <c r="J4" s="45"/>
      <c r="K4" s="45"/>
      <c r="L4" s="45"/>
      <c r="M4" s="50"/>
      <c r="N4" s="31"/>
    </row>
    <row r="5" spans="1:14" x14ac:dyDescent="0.25">
      <c r="A5" s="31"/>
      <c r="B5" s="49"/>
      <c r="C5" s="45"/>
      <c r="D5" s="45"/>
      <c r="E5" s="45"/>
      <c r="F5" s="45"/>
      <c r="G5" s="45"/>
      <c r="H5" s="45"/>
      <c r="I5" s="45"/>
      <c r="J5" s="45"/>
      <c r="K5" s="45"/>
      <c r="L5" s="45"/>
      <c r="M5" s="50"/>
      <c r="N5" s="31"/>
    </row>
    <row r="6" spans="1:14" x14ac:dyDescent="0.25">
      <c r="A6" s="31"/>
      <c r="B6" s="49"/>
      <c r="C6" s="45"/>
      <c r="D6" s="45"/>
      <c r="E6" s="45"/>
      <c r="F6" s="45"/>
      <c r="G6" s="45"/>
      <c r="H6" s="45"/>
      <c r="I6" s="45"/>
      <c r="J6" s="45"/>
      <c r="K6" s="45"/>
      <c r="L6" s="45"/>
      <c r="M6" s="50"/>
      <c r="N6" s="31"/>
    </row>
    <row r="7" spans="1:14" x14ac:dyDescent="0.25">
      <c r="A7" s="31"/>
      <c r="B7" s="49"/>
      <c r="C7" s="45"/>
      <c r="D7" s="45"/>
      <c r="E7" s="45"/>
      <c r="F7" s="45"/>
      <c r="G7" s="45"/>
      <c r="H7" s="45"/>
      <c r="I7" s="45"/>
      <c r="J7" s="45"/>
      <c r="K7" s="45"/>
      <c r="L7" s="45"/>
      <c r="M7" s="50"/>
      <c r="N7" s="31"/>
    </row>
    <row r="8" spans="1:14" x14ac:dyDescent="0.25">
      <c r="A8" s="31"/>
      <c r="B8" s="49"/>
      <c r="C8" s="45"/>
      <c r="D8" s="45"/>
      <c r="E8" s="45"/>
      <c r="F8" s="45"/>
      <c r="G8" s="45"/>
      <c r="H8" s="45"/>
      <c r="I8" s="45"/>
      <c r="J8" s="45"/>
      <c r="K8" s="45"/>
      <c r="L8" s="45"/>
      <c r="M8" s="50"/>
      <c r="N8" s="31"/>
    </row>
    <row r="9" spans="1:14" x14ac:dyDescent="0.25">
      <c r="A9" s="31"/>
      <c r="B9" s="49"/>
      <c r="C9" s="45"/>
      <c r="D9" s="45"/>
      <c r="E9" s="45"/>
      <c r="F9" s="45"/>
      <c r="G9" s="45"/>
      <c r="H9" s="45"/>
      <c r="I9" s="45"/>
      <c r="J9" s="45"/>
      <c r="K9" s="45"/>
      <c r="L9" s="45"/>
      <c r="M9" s="50"/>
      <c r="N9" s="31"/>
    </row>
    <row r="10" spans="1:14" x14ac:dyDescent="0.25">
      <c r="A10" s="31"/>
      <c r="B10" s="49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50"/>
      <c r="N10" s="31"/>
    </row>
    <row r="11" spans="1:14" x14ac:dyDescent="0.25">
      <c r="A11" s="31"/>
      <c r="B11" s="49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50"/>
      <c r="N11" s="31"/>
    </row>
    <row r="12" spans="1:14" x14ac:dyDescent="0.25">
      <c r="A12" s="31"/>
      <c r="B12" s="49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50"/>
      <c r="N12" s="31"/>
    </row>
    <row r="13" spans="1:14" x14ac:dyDescent="0.25">
      <c r="A13" s="31"/>
      <c r="B13" s="49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50"/>
      <c r="N13" s="31"/>
    </row>
    <row r="14" spans="1:14" x14ac:dyDescent="0.25">
      <c r="A14" s="31"/>
      <c r="B14" s="49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50"/>
      <c r="N14" s="31"/>
    </row>
    <row r="15" spans="1:14" x14ac:dyDescent="0.25">
      <c r="A15" s="31"/>
      <c r="B15" s="49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50"/>
      <c r="N15" s="31"/>
    </row>
    <row r="16" spans="1:14" x14ac:dyDescent="0.25">
      <c r="A16" s="31"/>
      <c r="B16" s="49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50"/>
      <c r="N16" s="31"/>
    </row>
    <row r="17" spans="1:14" x14ac:dyDescent="0.25">
      <c r="A17" s="31"/>
      <c r="B17" s="4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0"/>
      <c r="N17" s="31"/>
    </row>
    <row r="18" spans="1:14" x14ac:dyDescent="0.25">
      <c r="A18" s="31"/>
      <c r="B18" s="49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50"/>
      <c r="N18" s="31"/>
    </row>
    <row r="19" spans="1:14" x14ac:dyDescent="0.25">
      <c r="A19" s="31"/>
      <c r="B19" s="49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50"/>
      <c r="N19" s="31"/>
    </row>
    <row r="20" spans="1:14" x14ac:dyDescent="0.25">
      <c r="A20" s="31"/>
      <c r="B20" s="49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50"/>
      <c r="N20" s="31"/>
    </row>
    <row r="21" spans="1:14" x14ac:dyDescent="0.25">
      <c r="A21" s="31"/>
      <c r="B21" s="49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50"/>
      <c r="N21" s="31"/>
    </row>
    <row r="22" spans="1:14" ht="13" thickBot="1" x14ac:dyDescent="0.3">
      <c r="A22" s="31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3"/>
      <c r="N22" s="31"/>
    </row>
    <row r="23" spans="1:14" ht="13.5" thickTop="1" thickBot="1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13" thickTop="1" x14ac:dyDescent="0.25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</row>
    <row r="25" spans="1:14" x14ac:dyDescent="0.25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3"/>
    </row>
    <row r="26" spans="1:14" x14ac:dyDescent="0.25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3"/>
    </row>
    <row r="27" spans="1:14" x14ac:dyDescent="0.25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3"/>
    </row>
    <row r="28" spans="1:14" x14ac:dyDescent="0.25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3"/>
    </row>
    <row r="29" spans="1:14" x14ac:dyDescent="0.25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3"/>
    </row>
    <row r="30" spans="1:14" x14ac:dyDescent="0.25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3"/>
    </row>
    <row r="31" spans="1:14" x14ac:dyDescent="0.25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3"/>
    </row>
    <row r="32" spans="1:14" x14ac:dyDescent="0.25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</row>
    <row r="33" spans="2:13" x14ac:dyDescent="0.25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3"/>
    </row>
    <row r="34" spans="2:13" x14ac:dyDescent="0.25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3"/>
    </row>
    <row r="35" spans="2:13" x14ac:dyDescent="0.25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3"/>
    </row>
    <row r="36" spans="2:13" x14ac:dyDescent="0.25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3"/>
    </row>
    <row r="37" spans="2:13" x14ac:dyDescent="0.25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</row>
    <row r="38" spans="2:13" x14ac:dyDescent="0.25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</row>
    <row r="39" spans="2:13" x14ac:dyDescent="0.25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3"/>
    </row>
    <row r="40" spans="2:13" x14ac:dyDescent="0.25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3"/>
    </row>
    <row r="41" spans="2:13" x14ac:dyDescent="0.25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3"/>
    </row>
    <row r="42" spans="2:13" x14ac:dyDescent="0.25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3"/>
    </row>
    <row r="43" spans="2:13" x14ac:dyDescent="0.25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3"/>
    </row>
    <row r="44" spans="2:13" x14ac:dyDescent="0.25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3"/>
    </row>
    <row r="45" spans="2:13" ht="13" thickBot="1" x14ac:dyDescent="0.3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</row>
    <row r="46" spans="2:13" ht="13" thickTop="1" x14ac:dyDescent="0.25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workbookViewId="0">
      <selection activeCell="O22" sqref="O22"/>
    </sheetView>
  </sheetViews>
  <sheetFormatPr defaultRowHeight="12.5" x14ac:dyDescent="0.25"/>
  <cols>
    <col min="1" max="1" width="3.1796875" customWidth="1"/>
    <col min="13" max="13" width="7.453125" customWidth="1"/>
    <col min="14" max="14" width="3.453125" customWidth="1"/>
  </cols>
  <sheetData>
    <row r="1" spans="1:14" s="31" customFormat="1" ht="13" thickBot="1" x14ac:dyDescent="0.3"/>
    <row r="2" spans="1:14" ht="13" thickTop="1" x14ac:dyDescent="0.25">
      <c r="A2" s="31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31"/>
    </row>
    <row r="3" spans="1:14" x14ac:dyDescent="0.25">
      <c r="A3" s="31"/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31"/>
    </row>
    <row r="4" spans="1:14" x14ac:dyDescent="0.25">
      <c r="A4" s="31"/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  <c r="N4" s="31"/>
    </row>
    <row r="5" spans="1:14" x14ac:dyDescent="0.25">
      <c r="A5" s="31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9"/>
      <c r="N5" s="31"/>
    </row>
    <row r="6" spans="1:14" x14ac:dyDescent="0.25">
      <c r="A6" s="31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31"/>
    </row>
    <row r="7" spans="1:14" x14ac:dyDescent="0.25">
      <c r="A7" s="31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  <c r="N7" s="31"/>
    </row>
    <row r="8" spans="1:14" x14ac:dyDescent="0.25">
      <c r="A8" s="31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9"/>
      <c r="N8" s="31"/>
    </row>
    <row r="9" spans="1:14" x14ac:dyDescent="0.25">
      <c r="A9" s="31"/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9"/>
      <c r="N9" s="31"/>
    </row>
    <row r="10" spans="1:14" x14ac:dyDescent="0.25">
      <c r="A10" s="31"/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9"/>
      <c r="N10" s="31"/>
    </row>
    <row r="11" spans="1:14" x14ac:dyDescent="0.25">
      <c r="A11" s="31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  <c r="N11" s="31"/>
    </row>
    <row r="12" spans="1:14" x14ac:dyDescent="0.25">
      <c r="A12" s="31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9"/>
      <c r="N12" s="31"/>
    </row>
    <row r="13" spans="1:14" x14ac:dyDescent="0.25">
      <c r="A13" s="31"/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31"/>
    </row>
    <row r="14" spans="1:14" x14ac:dyDescent="0.25">
      <c r="A14" s="31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31"/>
    </row>
    <row r="15" spans="1:14" x14ac:dyDescent="0.25">
      <c r="A15" s="31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31"/>
    </row>
    <row r="16" spans="1:14" x14ac:dyDescent="0.25">
      <c r="A16" s="31"/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31"/>
    </row>
    <row r="17" spans="1:14" x14ac:dyDescent="0.25">
      <c r="A17" s="31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31"/>
    </row>
    <row r="18" spans="1:14" x14ac:dyDescent="0.25">
      <c r="A18" s="31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31"/>
    </row>
    <row r="19" spans="1:14" x14ac:dyDescent="0.25">
      <c r="A19" s="31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  <c r="N19" s="31"/>
    </row>
    <row r="20" spans="1:14" x14ac:dyDescent="0.25">
      <c r="A20" s="31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31"/>
    </row>
    <row r="21" spans="1:14" x14ac:dyDescent="0.25">
      <c r="A21" s="31"/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  <c r="N21" s="31"/>
    </row>
    <row r="22" spans="1:14" x14ac:dyDescent="0.25">
      <c r="A22" s="31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31"/>
    </row>
    <row r="23" spans="1:14" x14ac:dyDescent="0.25">
      <c r="A23" s="31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31"/>
    </row>
    <row r="24" spans="1:14" x14ac:dyDescent="0.25">
      <c r="A24" s="31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N24" s="31"/>
    </row>
    <row r="25" spans="1:14" ht="13" thickBot="1" x14ac:dyDescent="0.3">
      <c r="A25" s="31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2"/>
      <c r="N25" s="31"/>
    </row>
    <row r="26" spans="1:14" ht="13.5" thickTop="1" x14ac:dyDescent="0.3">
      <c r="A26" s="31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3" x14ac:dyDescent="0.3">
      <c r="B27" s="12"/>
    </row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 Sheet</vt:lpstr>
      <vt:lpstr>Instructions</vt:lpstr>
      <vt:lpstr>WBS</vt:lpstr>
      <vt:lpstr>GTA Comments</vt:lpstr>
      <vt:lpstr>Burn Charts</vt:lpstr>
      <vt:lpstr>Earned Value Chart</vt:lpstr>
      <vt:lpstr>'Burn Charts'!Print_Area</vt:lpstr>
      <vt:lpstr>'Cover Sheet'!Print_Area</vt:lpstr>
      <vt:lpstr>'Earned Value Chart'!Print_Area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tasmeen kathuria</cp:lastModifiedBy>
  <cp:lastPrinted>2015-08-18T23:20:54Z</cp:lastPrinted>
  <dcterms:created xsi:type="dcterms:W3CDTF">2006-01-11T00:49:17Z</dcterms:created>
  <dcterms:modified xsi:type="dcterms:W3CDTF">2015-12-11T09:42:27Z</dcterms:modified>
</cp:coreProperties>
</file>