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uet stuff\L-4 T-2\EEE 414 Electrical Services Design\EEE 414 Electrical Services Design\Project_final\"/>
    </mc:Choice>
  </mc:AlternateContent>
  <xr:revisionPtr revIDLastSave="0" documentId="13_ncr:1_{BBA161DC-3CEB-4596-917D-056DD2AC526F}" xr6:coauthVersionLast="47" xr6:coauthVersionMax="47" xr10:uidLastSave="{00000000-0000-0000-0000-000000000000}"/>
  <bookViews>
    <workbookView xWindow="-120" yWindow="-120" windowWidth="29040" windowHeight="15720" tabRatio="407" xr2:uid="{E83207FC-3EC4-4BF0-800B-26726F75EC1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S56" i="1" l="1"/>
  <c r="S51" i="1"/>
  <c r="T45" i="1"/>
  <c r="T46" i="1"/>
  <c r="T47" i="1"/>
  <c r="T44" i="1"/>
  <c r="T39" i="1"/>
  <c r="T38" i="1"/>
  <c r="T40" i="1"/>
  <c r="S33" i="1"/>
  <c r="G39" i="1"/>
  <c r="G40" i="1"/>
  <c r="G41" i="1"/>
  <c r="G42" i="1"/>
  <c r="G43" i="1"/>
  <c r="G44" i="1"/>
  <c r="G45" i="1"/>
  <c r="G46" i="1"/>
  <c r="G3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4" i="1"/>
  <c r="G5" i="1"/>
  <c r="G6" i="1"/>
  <c r="G7" i="1"/>
  <c r="G8" i="1"/>
  <c r="G3" i="1"/>
  <c r="F31" i="1" l="1"/>
  <c r="Q31" i="1"/>
  <c r="Q17" i="1"/>
  <c r="F9" i="1"/>
  <c r="Q9" i="1"/>
  <c r="F46" i="1"/>
  <c r="F24" i="1"/>
  <c r="F18" i="1"/>
  <c r="R23" i="1" l="1"/>
  <c r="S23" i="1" s="1"/>
  <c r="R33" i="1" l="1"/>
</calcChain>
</file>

<file path=xl/sharedStrings.xml><?xml version="1.0" encoding="utf-8"?>
<sst xmlns="http://schemas.openxmlformats.org/spreadsheetml/2006/main" count="231" uniqueCount="108">
  <si>
    <t>Circuit No.</t>
  </si>
  <si>
    <t>Switch Board No.</t>
  </si>
  <si>
    <t>Fixture</t>
  </si>
  <si>
    <t>Wire</t>
  </si>
  <si>
    <t>Breaker</t>
  </si>
  <si>
    <t>SB1</t>
  </si>
  <si>
    <t>F1</t>
  </si>
  <si>
    <t>F3</t>
  </si>
  <si>
    <t>K1</t>
  </si>
  <si>
    <t>C1</t>
  </si>
  <si>
    <t>C2</t>
  </si>
  <si>
    <t>C3</t>
  </si>
  <si>
    <t>C4</t>
  </si>
  <si>
    <t>Power (W)</t>
  </si>
  <si>
    <t>Current (A)</t>
  </si>
  <si>
    <t>SB2</t>
  </si>
  <si>
    <t>F4</t>
  </si>
  <si>
    <t>SB6</t>
  </si>
  <si>
    <t>SB4</t>
  </si>
  <si>
    <t>SB9</t>
  </si>
  <si>
    <t>SS3</t>
  </si>
  <si>
    <t>A3</t>
  </si>
  <si>
    <t>SB5</t>
  </si>
  <si>
    <t>K6</t>
  </si>
  <si>
    <t>A1</t>
  </si>
  <si>
    <t>SS2</t>
  </si>
  <si>
    <t>K3</t>
  </si>
  <si>
    <t>E1</t>
  </si>
  <si>
    <t>Total</t>
  </si>
  <si>
    <t>SB3</t>
  </si>
  <si>
    <t>SS1</t>
  </si>
  <si>
    <t>SB7</t>
  </si>
  <si>
    <t>K4</t>
  </si>
  <si>
    <t>A2</t>
  </si>
  <si>
    <t>SB8</t>
  </si>
  <si>
    <t>K5</t>
  </si>
  <si>
    <t>ESB2</t>
  </si>
  <si>
    <t>F2</t>
  </si>
  <si>
    <t>K2</t>
  </si>
  <si>
    <t>ESB3</t>
  </si>
  <si>
    <t>K7</t>
  </si>
  <si>
    <t>ESB5</t>
  </si>
  <si>
    <t>F5</t>
  </si>
  <si>
    <t>C6</t>
  </si>
  <si>
    <t>K8</t>
  </si>
  <si>
    <t>ESB1</t>
  </si>
  <si>
    <t>C5</t>
  </si>
  <si>
    <t>ESB4</t>
  </si>
  <si>
    <t xml:space="preserve">2x1.5 rm BYM </t>
  </si>
  <si>
    <t>C8</t>
  </si>
  <si>
    <t>C7</t>
  </si>
  <si>
    <t>C10</t>
  </si>
  <si>
    <t>SB10</t>
  </si>
  <si>
    <t>C9</t>
  </si>
  <si>
    <t>SDB Calculation(For each Unit)</t>
  </si>
  <si>
    <t>SDB</t>
  </si>
  <si>
    <t xml:space="preserve">Load Type </t>
  </si>
  <si>
    <t>Circuits &amp; Socket</t>
  </si>
  <si>
    <t>Power(W)</t>
  </si>
  <si>
    <t>SDB Load(W)</t>
  </si>
  <si>
    <t>SDB Current(A)</t>
  </si>
  <si>
    <t>Wire to MDB</t>
  </si>
  <si>
    <t>Breaker of MDB</t>
  </si>
  <si>
    <t>SB</t>
  </si>
  <si>
    <t>CKT1</t>
  </si>
  <si>
    <t>CKT2</t>
  </si>
  <si>
    <t>CKT3</t>
  </si>
  <si>
    <t>CKT4</t>
  </si>
  <si>
    <t>CKT5</t>
  </si>
  <si>
    <t>P Socket</t>
  </si>
  <si>
    <t>P1</t>
  </si>
  <si>
    <t>P2</t>
  </si>
  <si>
    <t>P3</t>
  </si>
  <si>
    <t>Q Socket</t>
  </si>
  <si>
    <t>TV Socket</t>
  </si>
  <si>
    <t>TV1</t>
  </si>
  <si>
    <t>Total(all)</t>
  </si>
  <si>
    <t>ESDB Calculation(For Each Unit)</t>
  </si>
  <si>
    <t>ESDB</t>
  </si>
  <si>
    <t>ESB</t>
  </si>
  <si>
    <t>P5</t>
  </si>
  <si>
    <t>P6</t>
  </si>
  <si>
    <t>P7</t>
  </si>
  <si>
    <t>Q1</t>
  </si>
  <si>
    <t>2x1.5 rm BYM + 1.5 rm BYA ECC</t>
  </si>
  <si>
    <t>2x1.5 rm BYM + 1.5 rm BYA  ECC</t>
  </si>
  <si>
    <t>2*1.5 rm BYM + 1.5 rm BYA ECC</t>
  </si>
  <si>
    <t>Breaker of EMDB</t>
  </si>
  <si>
    <t>SS4</t>
  </si>
  <si>
    <t>SB Calculation for Lobby</t>
  </si>
  <si>
    <t>SB Calculation For Each Unit</t>
  </si>
  <si>
    <t>ESB Calculation For Each Unit</t>
  </si>
  <si>
    <t>Ckt 1</t>
  </si>
  <si>
    <t>SBL</t>
  </si>
  <si>
    <t>ESB Calculation For Lobby</t>
  </si>
  <si>
    <t>ESBL</t>
  </si>
  <si>
    <t>SDB Calculation(For Lobby)</t>
  </si>
  <si>
    <t>Ckt1</t>
  </si>
  <si>
    <t>ESDB Calculation(For Lobby)</t>
  </si>
  <si>
    <t>5A SP MCB</t>
  </si>
  <si>
    <t>5 A SP MCB</t>
  </si>
  <si>
    <t>40 A SP MCB</t>
  </si>
  <si>
    <t>2*16 rm BYM + 16 rm BYA ECC</t>
  </si>
  <si>
    <t>K12</t>
  </si>
  <si>
    <t>K14</t>
  </si>
  <si>
    <t>K11</t>
  </si>
  <si>
    <t>K13</t>
  </si>
  <si>
    <t>K15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</si>
</sst>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0" fillId="2" borderId="0" xfId="0" applyFill="1"/>
    <xf numFmtId="0" fontId="1" fillId="4" borderId="0" xfId="0" applyFont="1" applyFill="1"/>
    <xf numFmtId="0" fontId="0" fillId="4" borderId="0" xfId="0" applyFill="1"/>
    <xf numFmtId="0" fontId="0" fillId="0" borderId="0" xfId="0" applyAlignment="1">
      <alignment horizontal="right"/>
    </xf>
    <xf numFmtId="0" fontId="2" fillId="3" borderId="0" xfId="0" applyFont="1" applyFill="1" applyAlignment="1">
      <alignment horizontal="center"/>
    </xf>
    <xf numFmtId="43" fontId="2" fillId="3" borderId="0" xfId="1" applyFont="1" applyFill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29907-A57D-4871-A0FE-E9D7ED303BE3}">
  <dimension ref="A1:Y56"/>
  <sheetViews>
    <sheetView tabSelected="1" topLeftCell="H12" zoomScale="70" zoomScaleNormal="70" workbookViewId="0">
      <selection activeCell="N36" sqref="N36:Y36"/>
    </sheetView>
  </sheetViews>
  <sheetFormatPr defaultRowHeight="15" x14ac:dyDescent="0.25"/>
  <cols>
    <col min="6" max="6" width="10.28515625" customWidth="1"/>
    <col min="7" max="7" width="11.28515625" customWidth="1"/>
    <col min="8" max="8" width="30.140625" customWidth="1"/>
    <col min="9" max="9" width="0.28515625" customWidth="1"/>
    <col min="10" max="10" width="0.140625" hidden="1" customWidth="1"/>
    <col min="15" max="15" width="13.28515625" customWidth="1"/>
    <col min="17" max="17" width="15.28515625" customWidth="1"/>
    <col min="18" max="18" width="14" customWidth="1"/>
    <col min="19" max="19" width="15.28515625" customWidth="1"/>
    <col min="20" max="20" width="28.7109375" customWidth="1"/>
    <col min="21" max="21" width="15.28515625" customWidth="1"/>
  </cols>
  <sheetData>
    <row r="1" spans="1:21" ht="21" x14ac:dyDescent="0.35">
      <c r="A1" s="8" t="s">
        <v>90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N1" s="9" t="s">
        <v>54</v>
      </c>
      <c r="O1" s="9"/>
      <c r="P1" s="9"/>
      <c r="Q1" s="9"/>
      <c r="R1" s="9"/>
      <c r="S1" s="9"/>
      <c r="T1" s="9"/>
      <c r="U1" s="9"/>
    </row>
    <row r="2" spans="1:21" x14ac:dyDescent="0.25">
      <c r="A2" s="1" t="s">
        <v>0</v>
      </c>
      <c r="C2" s="1" t="s">
        <v>1</v>
      </c>
      <c r="E2" s="1" t="s">
        <v>2</v>
      </c>
      <c r="F2" s="1" t="s">
        <v>13</v>
      </c>
      <c r="G2" s="1" t="s">
        <v>14</v>
      </c>
      <c r="H2" s="1" t="s">
        <v>3</v>
      </c>
      <c r="I2" s="1"/>
      <c r="J2" s="1"/>
      <c r="K2" s="1" t="s">
        <v>4</v>
      </c>
    </row>
    <row r="3" spans="1:21" x14ac:dyDescent="0.25">
      <c r="A3" s="7" t="s">
        <v>64</v>
      </c>
      <c r="C3" t="s">
        <v>5</v>
      </c>
      <c r="E3" t="s">
        <v>37</v>
      </c>
      <c r="F3">
        <v>100</v>
      </c>
      <c r="G3">
        <f xml:space="preserve"> F3/(230*0.8)</f>
        <v>0.54347826086956519</v>
      </c>
      <c r="H3" t="s">
        <v>48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</row>
    <row r="4" spans="1:21" x14ac:dyDescent="0.25">
      <c r="A4" s="7"/>
      <c r="E4" t="s">
        <v>8</v>
      </c>
      <c r="F4">
        <v>20</v>
      </c>
      <c r="G4">
        <f t="shared" ref="G4:G31" si="0" xml:space="preserve"> F4/(230*0.8)</f>
        <v>0.10869565217391304</v>
      </c>
      <c r="H4" t="s">
        <v>48</v>
      </c>
      <c r="N4" t="s">
        <v>55</v>
      </c>
      <c r="O4" t="s">
        <v>63</v>
      </c>
      <c r="P4" t="s">
        <v>64</v>
      </c>
      <c r="Q4">
        <v>200</v>
      </c>
    </row>
    <row r="5" spans="1:21" x14ac:dyDescent="0.25">
      <c r="A5" s="7"/>
      <c r="E5" t="s">
        <v>9</v>
      </c>
      <c r="F5">
        <v>20</v>
      </c>
      <c r="G5">
        <f t="shared" si="0"/>
        <v>0.10869565217391304</v>
      </c>
      <c r="H5" t="s">
        <v>48</v>
      </c>
      <c r="P5" t="s">
        <v>65</v>
      </c>
      <c r="Q5">
        <v>120</v>
      </c>
    </row>
    <row r="6" spans="1:21" x14ac:dyDescent="0.25">
      <c r="A6" s="7"/>
      <c r="E6" t="s">
        <v>10</v>
      </c>
      <c r="F6">
        <v>20</v>
      </c>
      <c r="G6">
        <f t="shared" si="0"/>
        <v>0.10869565217391304</v>
      </c>
      <c r="H6" t="s">
        <v>48</v>
      </c>
      <c r="P6" t="s">
        <v>66</v>
      </c>
      <c r="Q6">
        <v>170</v>
      </c>
    </row>
    <row r="7" spans="1:21" x14ac:dyDescent="0.25">
      <c r="A7" s="7"/>
      <c r="E7" t="s">
        <v>11</v>
      </c>
      <c r="F7">
        <v>20</v>
      </c>
      <c r="G7">
        <f t="shared" si="0"/>
        <v>0.10869565217391304</v>
      </c>
      <c r="H7" t="s">
        <v>48</v>
      </c>
      <c r="P7" t="s">
        <v>67</v>
      </c>
      <c r="Q7">
        <v>250</v>
      </c>
    </row>
    <row r="8" spans="1:21" x14ac:dyDescent="0.25">
      <c r="A8" s="7"/>
      <c r="E8" t="s">
        <v>12</v>
      </c>
      <c r="F8">
        <v>20</v>
      </c>
      <c r="G8">
        <f t="shared" si="0"/>
        <v>0.10869565217391304</v>
      </c>
      <c r="H8" t="s">
        <v>48</v>
      </c>
      <c r="P8" t="s">
        <v>68</v>
      </c>
      <c r="Q8">
        <v>270</v>
      </c>
    </row>
    <row r="9" spans="1:21" x14ac:dyDescent="0.25">
      <c r="A9" s="7"/>
      <c r="E9" s="3" t="s">
        <v>28</v>
      </c>
      <c r="F9" s="3">
        <f>SUM(F3:F8)</f>
        <v>200</v>
      </c>
      <c r="G9" s="3">
        <f t="shared" si="0"/>
        <v>1.0869565217391304</v>
      </c>
      <c r="H9" s="3" t="s">
        <v>85</v>
      </c>
      <c r="I9" s="3"/>
      <c r="J9" s="3"/>
      <c r="K9" s="3" t="s">
        <v>99</v>
      </c>
      <c r="L9" s="3"/>
      <c r="P9" s="5" t="s">
        <v>28</v>
      </c>
      <c r="Q9" s="6">
        <f>SUM(Q4:Q8)</f>
        <v>1010</v>
      </c>
    </row>
    <row r="10" spans="1:21" x14ac:dyDescent="0.25">
      <c r="A10" s="7" t="s">
        <v>65</v>
      </c>
      <c r="C10" t="s">
        <v>15</v>
      </c>
      <c r="E10" t="s">
        <v>43</v>
      </c>
      <c r="F10">
        <v>20</v>
      </c>
      <c r="G10">
        <f t="shared" si="0"/>
        <v>0.10869565217391304</v>
      </c>
      <c r="H10" t="s">
        <v>48</v>
      </c>
      <c r="O10" t="s">
        <v>69</v>
      </c>
      <c r="P10" t="s">
        <v>70</v>
      </c>
      <c r="Q10">
        <v>3000</v>
      </c>
    </row>
    <row r="11" spans="1:21" x14ac:dyDescent="0.25">
      <c r="A11" s="7"/>
      <c r="E11" t="s">
        <v>30</v>
      </c>
      <c r="F11">
        <v>100</v>
      </c>
      <c r="G11">
        <f t="shared" si="0"/>
        <v>0.54347826086956519</v>
      </c>
      <c r="H11" t="s">
        <v>48</v>
      </c>
      <c r="P11" t="s">
        <v>71</v>
      </c>
      <c r="Q11">
        <v>3000</v>
      </c>
    </row>
    <row r="12" spans="1:21" x14ac:dyDescent="0.25">
      <c r="A12" s="7"/>
      <c r="E12" s="3" t="s">
        <v>28</v>
      </c>
      <c r="F12" s="3">
        <v>120</v>
      </c>
      <c r="G12" s="3">
        <f t="shared" si="0"/>
        <v>0.65217391304347827</v>
      </c>
      <c r="H12" s="3" t="s">
        <v>84</v>
      </c>
      <c r="I12" s="3"/>
      <c r="J12" s="3"/>
      <c r="K12" s="3" t="s">
        <v>99</v>
      </c>
      <c r="L12" s="3"/>
      <c r="P12" t="s">
        <v>72</v>
      </c>
      <c r="Q12">
        <v>3000</v>
      </c>
    </row>
    <row r="13" spans="1:21" x14ac:dyDescent="0.25">
      <c r="A13" s="7" t="s">
        <v>66</v>
      </c>
      <c r="C13" t="s">
        <v>29</v>
      </c>
      <c r="E13" t="s">
        <v>25</v>
      </c>
      <c r="F13">
        <v>100</v>
      </c>
      <c r="G13">
        <f t="shared" si="0"/>
        <v>0.54347826086956519</v>
      </c>
      <c r="H13" t="s">
        <v>48</v>
      </c>
      <c r="P13" t="s">
        <v>80</v>
      </c>
      <c r="Q13">
        <v>3000</v>
      </c>
    </row>
    <row r="14" spans="1:21" x14ac:dyDescent="0.25">
      <c r="A14" s="7"/>
      <c r="E14" t="s">
        <v>50</v>
      </c>
      <c r="F14">
        <v>20</v>
      </c>
      <c r="G14">
        <f t="shared" si="0"/>
        <v>0.10869565217391304</v>
      </c>
      <c r="H14" t="s">
        <v>48</v>
      </c>
      <c r="P14" t="s">
        <v>81</v>
      </c>
      <c r="Q14">
        <v>3000</v>
      </c>
    </row>
    <row r="15" spans="1:21" x14ac:dyDescent="0.25">
      <c r="A15" s="7"/>
      <c r="C15" t="s">
        <v>18</v>
      </c>
      <c r="E15" t="s">
        <v>26</v>
      </c>
      <c r="F15">
        <v>20</v>
      </c>
      <c r="G15">
        <f t="shared" si="0"/>
        <v>0.10869565217391304</v>
      </c>
      <c r="H15" t="s">
        <v>48</v>
      </c>
      <c r="P15" t="s">
        <v>82</v>
      </c>
      <c r="Q15">
        <v>3000</v>
      </c>
    </row>
    <row r="16" spans="1:21" x14ac:dyDescent="0.25">
      <c r="A16" s="7"/>
      <c r="E16" t="s">
        <v>24</v>
      </c>
      <c r="F16">
        <v>10</v>
      </c>
      <c r="G16">
        <f t="shared" si="0"/>
        <v>5.434782608695652E-2</v>
      </c>
      <c r="H16" t="s">
        <v>48</v>
      </c>
    </row>
    <row r="17" spans="1:21" x14ac:dyDescent="0.25">
      <c r="A17" s="7"/>
      <c r="C17" t="s">
        <v>22</v>
      </c>
      <c r="E17" t="s">
        <v>32</v>
      </c>
      <c r="F17">
        <v>20</v>
      </c>
      <c r="G17">
        <f t="shared" si="0"/>
        <v>0.10869565217391304</v>
      </c>
      <c r="H17" t="s">
        <v>48</v>
      </c>
      <c r="P17" s="5" t="s">
        <v>28</v>
      </c>
      <c r="Q17" s="6">
        <f>SUM(Q10:Q15)</f>
        <v>18000</v>
      </c>
    </row>
    <row r="18" spans="1:21" x14ac:dyDescent="0.25">
      <c r="A18" s="7"/>
      <c r="E18" s="3" t="s">
        <v>28</v>
      </c>
      <c r="F18" s="3">
        <f>SUM(F13:F17)</f>
        <v>170</v>
      </c>
      <c r="G18" s="3">
        <f t="shared" si="0"/>
        <v>0.92391304347826086</v>
      </c>
      <c r="H18" s="3" t="s">
        <v>84</v>
      </c>
      <c r="I18" s="3"/>
      <c r="J18" s="3"/>
      <c r="K18" s="3" t="s">
        <v>99</v>
      </c>
      <c r="L18" s="3"/>
      <c r="O18" t="s">
        <v>73</v>
      </c>
      <c r="P18" t="s">
        <v>83</v>
      </c>
      <c r="Q18">
        <v>4000</v>
      </c>
    </row>
    <row r="19" spans="1:21" x14ac:dyDescent="0.25">
      <c r="A19" s="7" t="s">
        <v>67</v>
      </c>
      <c r="C19" t="s">
        <v>31</v>
      </c>
      <c r="E19" t="s">
        <v>23</v>
      </c>
      <c r="F19">
        <v>20</v>
      </c>
      <c r="G19">
        <f t="shared" si="0"/>
        <v>0.10869565217391304</v>
      </c>
      <c r="H19" t="s">
        <v>48</v>
      </c>
      <c r="P19" s="5" t="s">
        <v>28</v>
      </c>
      <c r="Q19" s="6">
        <v>4000</v>
      </c>
    </row>
    <row r="20" spans="1:21" x14ac:dyDescent="0.25">
      <c r="A20" s="7"/>
      <c r="E20" t="s">
        <v>33</v>
      </c>
      <c r="F20">
        <v>10</v>
      </c>
      <c r="G20">
        <f t="shared" si="0"/>
        <v>5.434782608695652E-2</v>
      </c>
      <c r="H20" t="s">
        <v>48</v>
      </c>
      <c r="O20" t="s">
        <v>74</v>
      </c>
      <c r="P20" t="s">
        <v>75</v>
      </c>
      <c r="Q20">
        <v>300</v>
      </c>
    </row>
    <row r="21" spans="1:21" x14ac:dyDescent="0.25">
      <c r="A21" s="7"/>
      <c r="C21" t="s">
        <v>17</v>
      </c>
      <c r="E21" t="s">
        <v>20</v>
      </c>
      <c r="F21">
        <v>100</v>
      </c>
      <c r="G21">
        <f t="shared" si="0"/>
        <v>0.54347826086956519</v>
      </c>
      <c r="H21" t="s">
        <v>48</v>
      </c>
      <c r="P21" s="5" t="s">
        <v>28</v>
      </c>
      <c r="Q21" s="6">
        <v>300</v>
      </c>
    </row>
    <row r="22" spans="1:21" x14ac:dyDescent="0.25">
      <c r="A22" s="7"/>
      <c r="E22" t="s">
        <v>32</v>
      </c>
      <c r="F22">
        <v>20</v>
      </c>
      <c r="G22">
        <f t="shared" si="0"/>
        <v>0.10869565217391304</v>
      </c>
      <c r="H22" t="s">
        <v>48</v>
      </c>
    </row>
    <row r="23" spans="1:21" ht="21" x14ac:dyDescent="0.35">
      <c r="A23" s="7"/>
      <c r="E23" t="s">
        <v>27</v>
      </c>
      <c r="F23">
        <v>100</v>
      </c>
      <c r="G23">
        <f t="shared" si="0"/>
        <v>0.54347826086956519</v>
      </c>
      <c r="H23" t="s">
        <v>48</v>
      </c>
      <c r="N23" s="2"/>
      <c r="P23" s="3" t="s">
        <v>76</v>
      </c>
      <c r="Q23" s="4"/>
      <c r="R23" s="3">
        <f>0.7*Q9+0.3*Q17+0.3*Q19+0.3*Q21</f>
        <v>7397</v>
      </c>
      <c r="S23" s="3">
        <f>R23/(230*0.8)</f>
        <v>40.201086956521742</v>
      </c>
      <c r="T23" s="3" t="s">
        <v>102</v>
      </c>
      <c r="U23" s="3" t="s">
        <v>101</v>
      </c>
    </row>
    <row r="24" spans="1:21" x14ac:dyDescent="0.25">
      <c r="A24" s="7"/>
      <c r="E24" s="3" t="s">
        <v>28</v>
      </c>
      <c r="F24" s="3">
        <f>SUM(F19:F23)</f>
        <v>250</v>
      </c>
      <c r="G24" s="3">
        <f t="shared" si="0"/>
        <v>1.3586956521739131</v>
      </c>
      <c r="H24" s="3" t="s">
        <v>84</v>
      </c>
      <c r="I24" s="3"/>
      <c r="J24" s="3"/>
      <c r="K24" s="3" t="s">
        <v>99</v>
      </c>
      <c r="L24" s="3"/>
    </row>
    <row r="25" spans="1:21" x14ac:dyDescent="0.25">
      <c r="A25" s="7" t="s">
        <v>68</v>
      </c>
      <c r="C25" t="s">
        <v>34</v>
      </c>
      <c r="E25" t="s">
        <v>42</v>
      </c>
      <c r="F25">
        <v>100</v>
      </c>
      <c r="G25">
        <f t="shared" si="0"/>
        <v>0.54347826086956519</v>
      </c>
      <c r="H25" t="s">
        <v>48</v>
      </c>
      <c r="N25" s="1"/>
      <c r="O25" s="1"/>
      <c r="P25" s="1"/>
      <c r="Q25" s="1"/>
      <c r="R25" s="1"/>
      <c r="S25" s="1"/>
      <c r="T25" s="1"/>
      <c r="U25" s="1"/>
    </row>
    <row r="26" spans="1:21" x14ac:dyDescent="0.25">
      <c r="E26" t="s">
        <v>51</v>
      </c>
      <c r="F26">
        <v>20</v>
      </c>
      <c r="G26">
        <f t="shared" si="0"/>
        <v>0.10869565217391304</v>
      </c>
      <c r="H26" t="s">
        <v>48</v>
      </c>
    </row>
    <row r="27" spans="1:21" ht="21" x14ac:dyDescent="0.35">
      <c r="E27" t="s">
        <v>88</v>
      </c>
      <c r="F27">
        <v>100</v>
      </c>
      <c r="G27">
        <f t="shared" si="0"/>
        <v>0.54347826086956519</v>
      </c>
      <c r="H27" t="s">
        <v>48</v>
      </c>
      <c r="N27" s="8" t="s">
        <v>77</v>
      </c>
      <c r="O27" s="8"/>
      <c r="P27" s="8"/>
      <c r="Q27" s="8"/>
      <c r="R27" s="8"/>
      <c r="S27" s="8"/>
      <c r="T27" s="8"/>
      <c r="U27" s="8"/>
    </row>
    <row r="28" spans="1:21" x14ac:dyDescent="0.25">
      <c r="C28" t="s">
        <v>19</v>
      </c>
      <c r="E28" t="s">
        <v>44</v>
      </c>
      <c r="F28">
        <v>20</v>
      </c>
      <c r="G28">
        <f t="shared" si="0"/>
        <v>0.10869565217391304</v>
      </c>
      <c r="H28" t="s">
        <v>48</v>
      </c>
    </row>
    <row r="29" spans="1:21" x14ac:dyDescent="0.25">
      <c r="E29" t="s">
        <v>21</v>
      </c>
      <c r="F29">
        <v>10</v>
      </c>
      <c r="G29">
        <f t="shared" si="0"/>
        <v>5.434782608695652E-2</v>
      </c>
      <c r="H29" t="s">
        <v>48</v>
      </c>
      <c r="N29" s="1" t="s">
        <v>55</v>
      </c>
      <c r="O29" s="1" t="s">
        <v>56</v>
      </c>
      <c r="P29" s="1" t="s">
        <v>57</v>
      </c>
      <c r="Q29" s="1" t="s">
        <v>58</v>
      </c>
      <c r="R29" s="1" t="s">
        <v>59</v>
      </c>
      <c r="S29" s="1" t="s">
        <v>60</v>
      </c>
      <c r="T29" s="1" t="s">
        <v>61</v>
      </c>
      <c r="U29" s="1" t="s">
        <v>87</v>
      </c>
    </row>
    <row r="30" spans="1:21" x14ac:dyDescent="0.25">
      <c r="C30" t="s">
        <v>52</v>
      </c>
      <c r="E30" t="s">
        <v>40</v>
      </c>
      <c r="F30">
        <v>20</v>
      </c>
      <c r="G30">
        <f t="shared" si="0"/>
        <v>0.10869565217391304</v>
      </c>
      <c r="H30" t="s">
        <v>48</v>
      </c>
      <c r="N30" t="s">
        <v>78</v>
      </c>
      <c r="O30" t="s">
        <v>79</v>
      </c>
      <c r="P30" t="s">
        <v>64</v>
      </c>
      <c r="Q30">
        <v>400</v>
      </c>
    </row>
    <row r="31" spans="1:21" x14ac:dyDescent="0.25">
      <c r="E31" s="3" t="s">
        <v>28</v>
      </c>
      <c r="F31" s="3">
        <f>SUM(F25:F30)</f>
        <v>270</v>
      </c>
      <c r="G31" s="3">
        <f t="shared" si="0"/>
        <v>1.4673913043478262</v>
      </c>
      <c r="H31" s="3" t="s">
        <v>84</v>
      </c>
      <c r="I31" s="3"/>
      <c r="J31" s="3"/>
      <c r="K31" s="3" t="s">
        <v>99</v>
      </c>
      <c r="L31" s="3"/>
      <c r="P31" s="5" t="s">
        <v>28</v>
      </c>
      <c r="Q31" s="6">
        <f>SUM(Q30)</f>
        <v>400</v>
      </c>
    </row>
    <row r="33" spans="1:25" x14ac:dyDescent="0.25">
      <c r="P33" s="3" t="s">
        <v>76</v>
      </c>
      <c r="Q33" s="4"/>
      <c r="R33" s="3">
        <f>0.7*Q31</f>
        <v>280</v>
      </c>
      <c r="S33" s="3">
        <f>R33/(230*0.8)</f>
        <v>1.5217391304347827</v>
      </c>
      <c r="T33" s="3" t="s">
        <v>86</v>
      </c>
      <c r="U33" s="3" t="s">
        <v>100</v>
      </c>
    </row>
    <row r="34" spans="1:25" x14ac:dyDescent="0.25">
      <c r="P34" s="1"/>
    </row>
    <row r="36" spans="1:25" ht="21" x14ac:dyDescent="0.35">
      <c r="A36" s="8" t="s">
        <v>91</v>
      </c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N36" s="8" t="s">
        <v>89</v>
      </c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</row>
    <row r="37" spans="1:25" x14ac:dyDescent="0.25">
      <c r="A37" s="1" t="s">
        <v>0</v>
      </c>
      <c r="C37" s="1" t="s">
        <v>1</v>
      </c>
      <c r="E37" s="1" t="s">
        <v>2</v>
      </c>
      <c r="F37" s="1" t="s">
        <v>13</v>
      </c>
      <c r="G37" s="1" t="s">
        <v>14</v>
      </c>
      <c r="H37" s="1" t="s">
        <v>3</v>
      </c>
      <c r="I37" s="1"/>
      <c r="J37" s="1"/>
      <c r="K37" s="1" t="s">
        <v>4</v>
      </c>
      <c r="N37" s="1" t="s">
        <v>0</v>
      </c>
      <c r="P37" s="1" t="s">
        <v>1</v>
      </c>
      <c r="R37" s="1" t="s">
        <v>2</v>
      </c>
      <c r="S37" s="1" t="s">
        <v>13</v>
      </c>
      <c r="T37" s="1" t="s">
        <v>14</v>
      </c>
      <c r="U37" s="1" t="s">
        <v>3</v>
      </c>
      <c r="V37" s="1"/>
      <c r="W37" s="1"/>
      <c r="X37" s="1" t="s">
        <v>4</v>
      </c>
    </row>
    <row r="38" spans="1:25" x14ac:dyDescent="0.25">
      <c r="A38" s="7" t="s">
        <v>64</v>
      </c>
      <c r="C38" t="s">
        <v>45</v>
      </c>
      <c r="E38" t="s">
        <v>38</v>
      </c>
      <c r="F38">
        <v>20</v>
      </c>
      <c r="G38">
        <f xml:space="preserve"> F38/(230*0.8)</f>
        <v>0.10869565217391304</v>
      </c>
      <c r="H38" t="s">
        <v>48</v>
      </c>
      <c r="N38" t="s">
        <v>92</v>
      </c>
      <c r="P38" t="s">
        <v>93</v>
      </c>
      <c r="R38" t="s">
        <v>103</v>
      </c>
      <c r="S38">
        <v>20</v>
      </c>
      <c r="T38">
        <f xml:space="preserve"> S38/(230*0.8)</f>
        <v>0.10869565217391304</v>
      </c>
      <c r="U38" t="s">
        <v>48</v>
      </c>
    </row>
    <row r="39" spans="1:25" x14ac:dyDescent="0.25">
      <c r="A39" s="7"/>
      <c r="E39" t="s">
        <v>6</v>
      </c>
      <c r="F39">
        <v>100</v>
      </c>
      <c r="G39">
        <f t="shared" ref="G39:G46" si="1" xml:space="preserve"> F39/(230*0.8)</f>
        <v>0.54347826086956519</v>
      </c>
      <c r="H39" t="s">
        <v>48</v>
      </c>
      <c r="R39" t="s">
        <v>104</v>
      </c>
      <c r="S39">
        <v>20</v>
      </c>
      <c r="T39">
        <f xml:space="preserve"> S39/(230*0.8)</f>
        <v>0.10869565217391304</v>
      </c>
      <c r="U39" t="s">
        <v>48</v>
      </c>
    </row>
    <row r="40" spans="1:25" x14ac:dyDescent="0.25">
      <c r="C40" t="s">
        <v>36</v>
      </c>
      <c r="E40" t="s">
        <v>7</v>
      </c>
      <c r="F40">
        <v>100</v>
      </c>
      <c r="G40">
        <f t="shared" si="1"/>
        <v>0.54347826086956519</v>
      </c>
      <c r="H40" t="s">
        <v>48</v>
      </c>
      <c r="R40" s="3" t="s">
        <v>28</v>
      </c>
      <c r="S40" s="3">
        <v>40</v>
      </c>
      <c r="T40" s="3">
        <f xml:space="preserve"> S40/(230*0.8)</f>
        <v>0.21739130434782608</v>
      </c>
      <c r="U40" s="3" t="s">
        <v>84</v>
      </c>
      <c r="V40" s="3"/>
      <c r="W40" s="3"/>
      <c r="X40" s="3" t="s">
        <v>99</v>
      </c>
      <c r="Y40" s="3"/>
    </row>
    <row r="41" spans="1:25" x14ac:dyDescent="0.25">
      <c r="E41" t="s">
        <v>46</v>
      </c>
      <c r="F41">
        <v>20</v>
      </c>
      <c r="G41">
        <f t="shared" si="1"/>
        <v>0.10869565217391304</v>
      </c>
      <c r="H41" t="s">
        <v>48</v>
      </c>
    </row>
    <row r="42" spans="1:25" ht="21" x14ac:dyDescent="0.35">
      <c r="C42" t="s">
        <v>39</v>
      </c>
      <c r="E42" t="s">
        <v>35</v>
      </c>
      <c r="F42">
        <v>20</v>
      </c>
      <c r="G42">
        <f t="shared" si="1"/>
        <v>0.10869565217391304</v>
      </c>
      <c r="H42" t="s">
        <v>48</v>
      </c>
      <c r="N42" s="8" t="s">
        <v>94</v>
      </c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</row>
    <row r="43" spans="1:25" x14ac:dyDescent="0.25">
      <c r="C43" t="s">
        <v>47</v>
      </c>
      <c r="E43" t="s">
        <v>16</v>
      </c>
      <c r="F43">
        <v>100</v>
      </c>
      <c r="G43">
        <f t="shared" si="1"/>
        <v>0.54347826086956519</v>
      </c>
      <c r="H43" t="s">
        <v>48</v>
      </c>
      <c r="N43" s="1" t="s">
        <v>0</v>
      </c>
      <c r="P43" s="1" t="s">
        <v>1</v>
      </c>
      <c r="R43" s="1" t="s">
        <v>2</v>
      </c>
      <c r="S43" s="1" t="s">
        <v>13</v>
      </c>
      <c r="T43" s="1" t="s">
        <v>14</v>
      </c>
      <c r="U43" s="1" t="s">
        <v>3</v>
      </c>
      <c r="V43" s="1"/>
      <c r="W43" s="1"/>
      <c r="X43" s="1" t="s">
        <v>4</v>
      </c>
    </row>
    <row r="44" spans="1:25" x14ac:dyDescent="0.25">
      <c r="E44" t="s">
        <v>49</v>
      </c>
      <c r="F44">
        <v>20</v>
      </c>
      <c r="G44">
        <f t="shared" si="1"/>
        <v>0.10869565217391304</v>
      </c>
      <c r="H44" t="s">
        <v>48</v>
      </c>
      <c r="N44" t="s">
        <v>92</v>
      </c>
      <c r="P44" t="s">
        <v>95</v>
      </c>
      <c r="R44" t="s">
        <v>105</v>
      </c>
      <c r="S44">
        <v>20</v>
      </c>
      <c r="T44">
        <f xml:space="preserve"> S44/(230*0.8)</f>
        <v>0.10869565217391304</v>
      </c>
      <c r="U44" t="s">
        <v>48</v>
      </c>
    </row>
    <row r="45" spans="1:25" x14ac:dyDescent="0.25">
      <c r="C45" t="s">
        <v>41</v>
      </c>
      <c r="E45" t="s">
        <v>53</v>
      </c>
      <c r="F45">
        <v>20</v>
      </c>
      <c r="G45">
        <f t="shared" si="1"/>
        <v>0.10869565217391304</v>
      </c>
      <c r="H45" t="s">
        <v>48</v>
      </c>
      <c r="R45" t="s">
        <v>106</v>
      </c>
      <c r="S45">
        <v>20</v>
      </c>
      <c r="T45">
        <f t="shared" ref="T45:T47" si="2" xml:space="preserve"> S45/(230*0.8)</f>
        <v>0.10869565217391304</v>
      </c>
      <c r="U45" t="s">
        <v>48</v>
      </c>
    </row>
    <row r="46" spans="1:25" x14ac:dyDescent="0.25">
      <c r="E46" s="3" t="s">
        <v>28</v>
      </c>
      <c r="F46" s="3">
        <f>SUM(F38:F45)</f>
        <v>400</v>
      </c>
      <c r="G46" s="3">
        <f t="shared" si="1"/>
        <v>2.1739130434782608</v>
      </c>
      <c r="H46" s="3" t="s">
        <v>84</v>
      </c>
      <c r="I46" s="3"/>
      <c r="J46" s="3"/>
      <c r="K46" s="3" t="s">
        <v>99</v>
      </c>
      <c r="L46" s="3"/>
      <c r="R46" t="s">
        <v>107</v>
      </c>
      <c r="S46">
        <v>20</v>
      </c>
      <c r="T46">
        <f t="shared" si="2"/>
        <v>0.10869565217391304</v>
      </c>
      <c r="U46" t="s">
        <v>48</v>
      </c>
    </row>
    <row r="47" spans="1:25" x14ac:dyDescent="0.25">
      <c r="R47" s="3" t="s">
        <v>28</v>
      </c>
      <c r="S47" s="3">
        <v>60</v>
      </c>
      <c r="T47" s="3">
        <f t="shared" si="2"/>
        <v>0.32608695652173914</v>
      </c>
      <c r="U47" s="3" t="s">
        <v>84</v>
      </c>
      <c r="V47" s="3"/>
      <c r="W47" s="3"/>
      <c r="X47" s="3" t="s">
        <v>99</v>
      </c>
      <c r="Y47" s="3"/>
    </row>
    <row r="49" spans="14:23" ht="21" x14ac:dyDescent="0.35">
      <c r="N49" s="9" t="s">
        <v>96</v>
      </c>
      <c r="O49" s="9"/>
      <c r="P49" s="9"/>
      <c r="Q49" s="9"/>
      <c r="R49" s="9"/>
      <c r="S49" s="9"/>
      <c r="T49" s="9"/>
      <c r="U49" s="9"/>
    </row>
    <row r="50" spans="14:23" x14ac:dyDescent="0.25">
      <c r="N50" s="1" t="s">
        <v>55</v>
      </c>
      <c r="O50" s="1" t="s">
        <v>56</v>
      </c>
      <c r="P50" s="1" t="s">
        <v>57</v>
      </c>
      <c r="Q50" s="1" t="s">
        <v>58</v>
      </c>
      <c r="R50" s="1"/>
      <c r="S50" s="1" t="s">
        <v>60</v>
      </c>
      <c r="T50" s="1" t="s">
        <v>61</v>
      </c>
      <c r="U50" s="1" t="s">
        <v>62</v>
      </c>
    </row>
    <row r="51" spans="14:23" x14ac:dyDescent="0.25">
      <c r="N51" t="s">
        <v>55</v>
      </c>
      <c r="O51" t="s">
        <v>93</v>
      </c>
      <c r="P51" t="s">
        <v>97</v>
      </c>
      <c r="Q51" s="4">
        <v>40</v>
      </c>
      <c r="S51" s="3">
        <f xml:space="preserve"> Q51/(230*0.8)</f>
        <v>0.21739130434782608</v>
      </c>
      <c r="T51" s="3" t="s">
        <v>84</v>
      </c>
      <c r="U51" s="3"/>
      <c r="V51" s="3" t="s">
        <v>99</v>
      </c>
      <c r="W51" s="3"/>
    </row>
    <row r="54" spans="14:23" ht="21" x14ac:dyDescent="0.35">
      <c r="N54" s="8" t="s">
        <v>98</v>
      </c>
      <c r="O54" s="8"/>
      <c r="P54" s="8"/>
      <c r="Q54" s="8"/>
      <c r="R54" s="8"/>
      <c r="S54" s="8"/>
      <c r="T54" s="8"/>
      <c r="U54" s="8"/>
    </row>
    <row r="55" spans="14:23" x14ac:dyDescent="0.25">
      <c r="N55" s="1" t="s">
        <v>55</v>
      </c>
      <c r="O55" s="1" t="s">
        <v>56</v>
      </c>
      <c r="P55" s="1" t="s">
        <v>57</v>
      </c>
      <c r="Q55" s="1" t="s">
        <v>58</v>
      </c>
      <c r="R55" s="1"/>
      <c r="S55" s="1" t="s">
        <v>60</v>
      </c>
      <c r="T55" s="1" t="s">
        <v>61</v>
      </c>
      <c r="U55" s="1" t="s">
        <v>62</v>
      </c>
    </row>
    <row r="56" spans="14:23" x14ac:dyDescent="0.25">
      <c r="N56" t="s">
        <v>55</v>
      </c>
      <c r="O56" t="s">
        <v>95</v>
      </c>
      <c r="P56" t="s">
        <v>92</v>
      </c>
      <c r="Q56">
        <v>60</v>
      </c>
      <c r="S56" s="3">
        <f xml:space="preserve"> Q56/(230*0.8)</f>
        <v>0.32608695652173914</v>
      </c>
      <c r="T56" s="3" t="s">
        <v>84</v>
      </c>
      <c r="U56" s="3"/>
      <c r="V56" s="3" t="s">
        <v>99</v>
      </c>
      <c r="W56" s="3"/>
    </row>
  </sheetData>
  <mergeCells count="8">
    <mergeCell ref="N42:Y42"/>
    <mergeCell ref="N49:U49"/>
    <mergeCell ref="N54:U54"/>
    <mergeCell ref="N1:U1"/>
    <mergeCell ref="A36:L36"/>
    <mergeCell ref="A1:L1"/>
    <mergeCell ref="N27:U27"/>
    <mergeCell ref="N36:Y3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Hasib ur Rashid Ifti</dc:creator>
  <cp:lastModifiedBy>Bokhtiar Foysol Himon</cp:lastModifiedBy>
  <dcterms:created xsi:type="dcterms:W3CDTF">2024-11-10T13:43:46Z</dcterms:created>
  <dcterms:modified xsi:type="dcterms:W3CDTF">2024-12-14T12:12:29Z</dcterms:modified>
</cp:coreProperties>
</file>