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50FD79CF-93B8-4B88-AE85-7045A55DC66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usd_arima" sheetId="5" r:id="rId3"/>
    <sheet name="2024_wise_eur" sheetId="3" r:id="rId4"/>
    <sheet name="2024_eur_arima" sheetId="6" r:id="rId5"/>
    <sheet name="2024_wise_desc" sheetId="4" r:id="rId6"/>
  </sheets>
  <definedNames>
    <definedName name="_xlnm._FilterDatabase" localSheetId="3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3" l="1"/>
  <c r="H59" i="3"/>
  <c r="I59" i="3"/>
  <c r="J59" i="3"/>
  <c r="K59" i="3"/>
  <c r="L59" i="3"/>
  <c r="M59" i="3"/>
  <c r="N59" i="3"/>
  <c r="O59" i="3"/>
  <c r="G60" i="3"/>
  <c r="H60" i="3"/>
  <c r="I60" i="3"/>
  <c r="J60" i="3"/>
  <c r="K60" i="3"/>
  <c r="L60" i="3"/>
  <c r="M60" i="3"/>
  <c r="N60" i="3"/>
  <c r="O60" i="3"/>
  <c r="G61" i="3"/>
  <c r="H61" i="3"/>
  <c r="I61" i="3"/>
  <c r="J61" i="3"/>
  <c r="K61" i="3"/>
  <c r="L61" i="3"/>
  <c r="M61" i="3"/>
  <c r="N61" i="3"/>
  <c r="O61" i="3"/>
  <c r="G62" i="3"/>
  <c r="H62" i="3"/>
  <c r="I62" i="3"/>
  <c r="J62" i="3"/>
  <c r="K62" i="3"/>
  <c r="L62" i="3"/>
  <c r="M62" i="3"/>
  <c r="N62" i="3"/>
  <c r="O62" i="3"/>
  <c r="O60" i="2"/>
  <c r="M59" i="2"/>
  <c r="M60" i="2"/>
  <c r="M61" i="2" s="1"/>
  <c r="M62" i="2" s="1"/>
  <c r="G59" i="2"/>
  <c r="H59" i="2"/>
  <c r="G60" i="2"/>
  <c r="H60" i="2"/>
  <c r="G61" i="2"/>
  <c r="H61" i="2"/>
  <c r="G62" i="2"/>
  <c r="H62" i="2"/>
  <c r="I59" i="2"/>
  <c r="J59" i="2"/>
  <c r="K59" i="2"/>
  <c r="L59" i="2"/>
  <c r="L60" i="2" s="1"/>
  <c r="L61" i="2" s="1"/>
  <c r="L62" i="2" s="1"/>
  <c r="N59" i="2"/>
  <c r="O59" i="2"/>
  <c r="I60" i="2"/>
  <c r="J60" i="2"/>
  <c r="K60" i="2"/>
  <c r="N60" i="2"/>
  <c r="I61" i="2"/>
  <c r="J61" i="2"/>
  <c r="K61" i="2"/>
  <c r="N61" i="2"/>
  <c r="O61" i="2"/>
  <c r="I62" i="2"/>
  <c r="J62" i="2"/>
  <c r="K62" i="2"/>
  <c r="N62" i="2"/>
  <c r="O62" i="2"/>
  <c r="O58" i="2"/>
  <c r="C179" i="1"/>
  <c r="C180" i="1"/>
  <c r="C181" i="1"/>
  <c r="C177" i="1"/>
  <c r="C178" i="1"/>
  <c r="C176" i="1"/>
  <c r="G56" i="2"/>
  <c r="H56" i="2"/>
  <c r="I56" i="2"/>
  <c r="J56" i="2"/>
  <c r="K56" i="2"/>
  <c r="L56" i="2"/>
  <c r="M56" i="2"/>
  <c r="M57" i="3" s="1"/>
  <c r="N56" i="2"/>
  <c r="O56" i="2"/>
  <c r="G57" i="2"/>
  <c r="H57" i="2"/>
  <c r="I57" i="2"/>
  <c r="J57" i="2"/>
  <c r="K57" i="2"/>
  <c r="L57" i="2"/>
  <c r="L58" i="3" s="1"/>
  <c r="M57" i="2"/>
  <c r="M58" i="3" s="1"/>
  <c r="N57" i="2"/>
  <c r="O57" i="2"/>
  <c r="G58" i="2"/>
  <c r="H58" i="2"/>
  <c r="I58" i="2"/>
  <c r="J58" i="2"/>
  <c r="K58" i="2"/>
  <c r="L58" i="2"/>
  <c r="M58" i="2"/>
  <c r="N58" i="2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N57" i="3"/>
  <c r="O57" i="3"/>
  <c r="G58" i="3"/>
  <c r="H58" i="3"/>
  <c r="I58" i="3"/>
  <c r="J58" i="3"/>
  <c r="K58" i="3"/>
  <c r="N58" i="3"/>
  <c r="O58" i="3"/>
  <c r="C164" i="1"/>
  <c r="C165" i="1"/>
  <c r="C166" i="1"/>
  <c r="C167" i="1"/>
  <c r="C168" i="1"/>
  <c r="C169" i="1"/>
  <c r="C170" i="1"/>
  <c r="C171" i="1"/>
  <c r="C172" i="1"/>
  <c r="C173" i="1"/>
  <c r="C174" i="1"/>
  <c r="C175" i="1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<sst xmlns="http://schemas.openxmlformats.org/spreadsheetml/2006/main" count="592" uniqueCount="65">
  <si>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</si>
  <si>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</si>
  <si>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</si>
  <si>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</si>
  <si>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</si>
  <si>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</si>
  <si>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</si>
  <si>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</si>
  <si>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</si>
  <si>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</si>
  <si>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</si>
  <si>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</si>
  <si>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</si>
  <si>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</si>
  <si>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</si>
  <si>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</si>
  <si>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</si>
  <si>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</si>
  <si>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</si>
  <si>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</si>
  <si>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</si>
  <si>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</si>
  <si>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</si>
  <si>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</si>
  <si>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</si>
  <si>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</si>
  <si>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</si>
  <si>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</si>
  <si>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</si>
  <si>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</si>
  <si>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</si>
  <si>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</si>
  <si>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</si>
  <si>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</si>
  <si>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</si>
  <si>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</si>
  <si>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</si>
  <si>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</si>
  <si>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</si>
  <si>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</si>
  <si>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</si>
  <si>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</si>
  <si>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</si>
  <si>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</si>
  <si>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</si>
  <si>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</si>
  <si>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</si>
  <si>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</si>
  <si>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</si>
  <si>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</si>
  <si>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</si>
  <si>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</si>
  <si>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</si>
  <si>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</si>
  <si>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</si>
  <si>
    <t>55</t>
  </si>
  <si>
    <t>56</t>
  </si>
  <si>
    <t>57</t>
  </si>
  <si>
    <t xml:space="preserve"> </t>
  </si>
  <si>
    <t>58</t>
  </si>
  <si>
    <t>59</t>
  </si>
  <si>
    <t>60</t>
  </si>
  <si>
    <t>61</t>
  </si>
  <si>
    <t>retornoContinuo</t>
  </si>
  <si>
    <t>dayTime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</si>
</sst>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69" formatCode="0.0000%"/>
    <numFmt numFmtId="170" formatCode="0.00000%"/>
    <numFmt numFmtId="171" formatCode="0.0000"/>
    <numFmt numFmtId="172" formatCode="0.0000000"/>
    <numFmt numFmtId="173" formatCode="0.00000000"/>
    <numFmt numFmtId="177" formatCode="yyyy\-mm\-dd\ hh:mm:ss\.&quot;000&quot;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69" fontId="0" fillId="0" borderId="0" xfId="1" applyNumberFormat="1" applyFont="1"/>
    <xf numFmtId="170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1" fontId="0" fillId="0" borderId="0" xfId="0" applyNumberFormat="1"/>
    <xf numFmtId="17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2"/>
  <sheetViews>
    <sheetView workbookViewId="0">
      <pane ySplit="1" topLeftCell="A152" activePane="bottomLeft" state="frozen"/>
      <selection pane="bottomLeft" activeCell="D1" sqref="D1:D1048576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81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0.70833333333333337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0.95833333333333337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0.45833333333333331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0.70833333333333337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0.95833333333333337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0.45833333333333331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0.70833333333333337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0.95833333333333337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0.45833333333333331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0.70833333333333337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0.95833333333333337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0.45833333333333331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0.70833333333333337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0.95833333333333337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0.45833333333333331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0.70833333333333337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0.95833333333333337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0.45833333333333331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0.70833333333333337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0.95833333333333337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0.45833333333333331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0.70833333333333337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0.95833333333333337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0.45833333333333331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0.70833333333333337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0.95833333333333337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0.45833333333333331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0.70833333333333337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0.95833333333333337</v>
      </c>
      <c r="C163" s="11">
        <f t="shared" si="4"/>
        <v>45543</v>
      </c>
      <c r="D163">
        <v>6.2043600000000003</v>
      </c>
      <c r="E163">
        <v>5.5987099999999996</v>
      </c>
      <c r="F163">
        <v>6.3251099999999996</v>
      </c>
      <c r="G163">
        <v>5.7142799999999996</v>
      </c>
      <c r="H163">
        <v>6.2</v>
      </c>
      <c r="I163">
        <v>5.6</v>
      </c>
      <c r="J163" s="3" t="s">
        <v>11</v>
      </c>
    </row>
    <row r="164" spans="1:10" ht="15.75" customHeight="1" x14ac:dyDescent="0.2">
      <c r="A164" s="5">
        <v>45544</v>
      </c>
      <c r="B164" s="14">
        <v>0.45833333333333331</v>
      </c>
      <c r="C164" s="11">
        <f t="shared" si="4"/>
        <v>45544</v>
      </c>
      <c r="D164">
        <v>6.1954399999999996</v>
      </c>
      <c r="E164">
        <v>5.6100399999999997</v>
      </c>
      <c r="F164">
        <v>6.3251099999999996</v>
      </c>
      <c r="G164">
        <v>5.7240900000000003</v>
      </c>
      <c r="H164">
        <v>6.2</v>
      </c>
      <c r="I164">
        <v>5.61</v>
      </c>
      <c r="J164" s="3" t="s">
        <v>9</v>
      </c>
    </row>
    <row r="165" spans="1:10" ht="15.75" customHeight="1" x14ac:dyDescent="0.2">
      <c r="A165" s="5">
        <v>45544</v>
      </c>
      <c r="B165" s="14">
        <v>0.70833333333333337</v>
      </c>
      <c r="C165" s="11">
        <f t="shared" si="4"/>
        <v>45544</v>
      </c>
      <c r="D165">
        <v>6.1645099999999999</v>
      </c>
      <c r="E165">
        <v>5.5858100000000004</v>
      </c>
      <c r="F165">
        <v>6.3331200000000001</v>
      </c>
      <c r="G165">
        <v>5.6980000000000004</v>
      </c>
      <c r="H165">
        <v>6.18</v>
      </c>
      <c r="I165">
        <v>5.59</v>
      </c>
      <c r="J165" s="3" t="s">
        <v>10</v>
      </c>
    </row>
    <row r="166" spans="1:10" ht="15.75" customHeight="1" x14ac:dyDescent="0.2">
      <c r="A166" s="5">
        <v>45544</v>
      </c>
      <c r="B166" s="14">
        <v>0.95833333333333337</v>
      </c>
      <c r="C166" s="11">
        <f t="shared" si="4"/>
        <v>45544</v>
      </c>
      <c r="D166">
        <v>6.1646200000000002</v>
      </c>
      <c r="E166">
        <v>5.5851600000000001</v>
      </c>
      <c r="F166">
        <v>6.3331200000000001</v>
      </c>
      <c r="G166">
        <v>5.6947599999999996</v>
      </c>
      <c r="H166">
        <v>6.18</v>
      </c>
      <c r="I166">
        <v>5.59</v>
      </c>
      <c r="J166" s="3" t="s">
        <v>11</v>
      </c>
    </row>
    <row r="167" spans="1:10" ht="15.75" customHeight="1" x14ac:dyDescent="0.2">
      <c r="A167" s="5">
        <v>45545</v>
      </c>
      <c r="B167" s="14">
        <v>0.45833333333333331</v>
      </c>
      <c r="C167" s="11">
        <f t="shared" si="4"/>
        <v>45545</v>
      </c>
      <c r="D167">
        <v>6.1889099999999999</v>
      </c>
      <c r="E167">
        <v>5.6162900000000002</v>
      </c>
      <c r="F167">
        <v>6.3491999999999997</v>
      </c>
      <c r="G167">
        <v>5.75373</v>
      </c>
      <c r="H167">
        <v>6.22</v>
      </c>
      <c r="I167">
        <v>5.64</v>
      </c>
      <c r="J167" s="3" t="s">
        <v>9</v>
      </c>
    </row>
    <row r="168" spans="1:10" ht="15.75" customHeight="1" x14ac:dyDescent="0.2">
      <c r="A168" s="5">
        <v>45545</v>
      </c>
      <c r="B168" s="14">
        <v>0.70833333333333337</v>
      </c>
      <c r="C168" s="11">
        <f t="shared" si="4"/>
        <v>45545</v>
      </c>
      <c r="D168">
        <v>6.2345699999999997</v>
      </c>
      <c r="E168">
        <v>5.6537199999999999</v>
      </c>
      <c r="F168">
        <v>6.3331200000000001</v>
      </c>
      <c r="G168">
        <v>5.76701</v>
      </c>
      <c r="H168">
        <v>6.2</v>
      </c>
      <c r="I168">
        <v>5.65</v>
      </c>
      <c r="J168" s="3" t="s">
        <v>10</v>
      </c>
    </row>
    <row r="169" spans="1:10" ht="15.75" customHeight="1" x14ac:dyDescent="0.2">
      <c r="A169" s="5">
        <v>45545</v>
      </c>
      <c r="B169" s="14">
        <v>0.95833333333333337</v>
      </c>
      <c r="C169" s="11">
        <f t="shared" si="4"/>
        <v>45545</v>
      </c>
      <c r="D169">
        <v>6.2496900000000002</v>
      </c>
      <c r="E169">
        <v>5.6643100000000004</v>
      </c>
      <c r="F169">
        <v>6.3171200000000001</v>
      </c>
      <c r="G169">
        <v>5.7770000000000001</v>
      </c>
      <c r="H169">
        <v>6.17</v>
      </c>
      <c r="I169">
        <v>5.66</v>
      </c>
      <c r="J169" s="3" t="s">
        <v>11</v>
      </c>
    </row>
    <row r="170" spans="1:10" ht="15.75" customHeight="1" x14ac:dyDescent="0.2">
      <c r="A170" s="5">
        <v>45546</v>
      </c>
      <c r="B170" s="14">
        <v>0.45833333333333331</v>
      </c>
      <c r="C170" s="11">
        <f t="shared" si="4"/>
        <v>45546</v>
      </c>
      <c r="D170">
        <v>6.2134999999999998</v>
      </c>
      <c r="E170">
        <v>5.6434600000000001</v>
      </c>
      <c r="F170">
        <v>6.3351800000000003</v>
      </c>
      <c r="G170">
        <v>5.7803399999999998</v>
      </c>
      <c r="H170">
        <v>6.22</v>
      </c>
      <c r="I170">
        <v>5.68</v>
      </c>
      <c r="J170" s="3" t="s">
        <v>9</v>
      </c>
    </row>
    <row r="171" spans="1:10" ht="15.75" customHeight="1" x14ac:dyDescent="0.2">
      <c r="A171" s="5">
        <v>45546</v>
      </c>
      <c r="B171" s="14">
        <v>0.70833333333333337</v>
      </c>
      <c r="C171" s="11">
        <f t="shared" si="4"/>
        <v>45546</v>
      </c>
      <c r="D171">
        <v>6.2330899999999998</v>
      </c>
      <c r="E171">
        <v>5.6589900000000002</v>
      </c>
      <c r="F171">
        <v>6.3532400000000004</v>
      </c>
      <c r="G171">
        <v>5.7736700000000001</v>
      </c>
      <c r="H171">
        <v>6.22</v>
      </c>
      <c r="I171">
        <v>5.66</v>
      </c>
      <c r="J171" s="3" t="s">
        <v>10</v>
      </c>
    </row>
    <row r="172" spans="1:10" ht="15.75" customHeight="1" x14ac:dyDescent="0.2">
      <c r="A172" s="5">
        <v>45546</v>
      </c>
      <c r="B172" s="14">
        <v>0.95833333333333337</v>
      </c>
      <c r="C172" s="11">
        <f t="shared" si="4"/>
        <v>45546</v>
      </c>
      <c r="D172">
        <v>6.2430500000000002</v>
      </c>
      <c r="E172">
        <v>5.66906</v>
      </c>
      <c r="F172">
        <v>6.4102499999999996</v>
      </c>
      <c r="G172">
        <v>5.7836800000000004</v>
      </c>
      <c r="H172">
        <v>6.26</v>
      </c>
      <c r="I172">
        <v>5.67</v>
      </c>
      <c r="J172" s="3" t="s">
        <v>11</v>
      </c>
    </row>
    <row r="173" spans="1:10" ht="15.75" customHeight="1" x14ac:dyDescent="0.2">
      <c r="A173" s="5">
        <v>45547</v>
      </c>
      <c r="B173" s="14">
        <v>0.45833333333333331</v>
      </c>
      <c r="C173" s="11">
        <f t="shared" si="4"/>
        <v>45547</v>
      </c>
      <c r="D173">
        <v>6.2440899999999999</v>
      </c>
      <c r="E173">
        <v>5.6587300000000003</v>
      </c>
      <c r="F173">
        <v>6.3694199999999999</v>
      </c>
      <c r="G173">
        <v>5.77034</v>
      </c>
      <c r="H173">
        <v>6.24</v>
      </c>
      <c r="I173">
        <v>5.66</v>
      </c>
      <c r="J173" s="3" t="s">
        <v>9</v>
      </c>
    </row>
    <row r="174" spans="1:10" ht="15.75" customHeight="1" x14ac:dyDescent="0.2">
      <c r="A174" s="5">
        <v>45547</v>
      </c>
      <c r="B174" s="14">
        <v>0.70833333333333337</v>
      </c>
      <c r="C174" s="11">
        <f t="shared" si="4"/>
        <v>45547</v>
      </c>
      <c r="D174">
        <v>6.2191299999999998</v>
      </c>
      <c r="E174">
        <v>5.6176599999999999</v>
      </c>
      <c r="F174">
        <v>6.3572699999999998</v>
      </c>
      <c r="G174">
        <v>5.7504299999999997</v>
      </c>
      <c r="H174">
        <v>6.23</v>
      </c>
      <c r="I174">
        <v>5.62</v>
      </c>
      <c r="J174" s="3" t="s">
        <v>10</v>
      </c>
    </row>
    <row r="175" spans="1:10" ht="15.75" customHeight="1" x14ac:dyDescent="0.2">
      <c r="A175" s="5">
        <v>45547</v>
      </c>
      <c r="B175" s="14">
        <v>0.95833333333333337</v>
      </c>
      <c r="C175" s="11">
        <f t="shared" si="4"/>
        <v>45547</v>
      </c>
      <c r="D175">
        <v>6.2359799999999996</v>
      </c>
      <c r="E175">
        <v>5.6271199999999997</v>
      </c>
      <c r="F175">
        <v>6.3491999999999997</v>
      </c>
      <c r="G175">
        <v>5.7405200000000001</v>
      </c>
      <c r="H175">
        <v>6.22</v>
      </c>
      <c r="I175">
        <v>5.63</v>
      </c>
      <c r="J175" s="3" t="s">
        <v>11</v>
      </c>
    </row>
    <row r="176" spans="1:10" ht="15.75" customHeight="1" x14ac:dyDescent="0.2">
      <c r="A176" s="5">
        <v>45548</v>
      </c>
      <c r="B176" s="14">
        <v>0.45833333333333331</v>
      </c>
      <c r="C176" s="12">
        <f t="shared" si="4"/>
        <v>45548</v>
      </c>
      <c r="D176">
        <v>6.1826600000000003</v>
      </c>
      <c r="E176">
        <v>5.5726899999999997</v>
      </c>
      <c r="F176">
        <v>6.2774599999999996</v>
      </c>
      <c r="G176">
        <v>5.6625100000000002</v>
      </c>
      <c r="H176">
        <v>6.15</v>
      </c>
      <c r="I176">
        <v>5.55</v>
      </c>
      <c r="J176" s="3" t="s">
        <v>9</v>
      </c>
    </row>
    <row r="177" spans="1:10" ht="15.75" customHeight="1" x14ac:dyDescent="0.2">
      <c r="A177" s="5">
        <v>45548</v>
      </c>
      <c r="B177" s="14">
        <v>0.70833333333333337</v>
      </c>
      <c r="C177" s="12">
        <f t="shared" si="4"/>
        <v>45548</v>
      </c>
      <c r="D177">
        <v>6.1648899999999998</v>
      </c>
      <c r="E177">
        <v>5.5674000000000001</v>
      </c>
      <c r="F177">
        <v>6.2932600000000001</v>
      </c>
      <c r="G177">
        <v>5.6785899999999998</v>
      </c>
      <c r="H177">
        <v>6.17</v>
      </c>
      <c r="I177">
        <v>5.57</v>
      </c>
      <c r="J177" s="3" t="s">
        <v>10</v>
      </c>
    </row>
    <row r="178" spans="1:10" ht="15.75" customHeight="1" x14ac:dyDescent="0.2">
      <c r="A178" s="5">
        <v>45548</v>
      </c>
      <c r="B178" s="14">
        <v>0.95833333333333337</v>
      </c>
      <c r="C178" s="12">
        <f t="shared" si="4"/>
        <v>45548</v>
      </c>
      <c r="D178">
        <v>6.1635600000000004</v>
      </c>
      <c r="E178">
        <v>5.5648</v>
      </c>
      <c r="F178">
        <v>6.2932600000000001</v>
      </c>
      <c r="G178">
        <v>5.6753600000000004</v>
      </c>
      <c r="H178">
        <v>6.24</v>
      </c>
      <c r="I178">
        <v>5.56</v>
      </c>
      <c r="J178" s="3" t="s">
        <v>11</v>
      </c>
    </row>
    <row r="179" spans="1:10" ht="15.75" customHeight="1" x14ac:dyDescent="0.2">
      <c r="A179" s="5">
        <v>45549</v>
      </c>
      <c r="B179" s="14">
        <v>0.45833333333333331</v>
      </c>
      <c r="C179" s="11">
        <f t="shared" si="4"/>
        <v>45549</v>
      </c>
      <c r="D179">
        <v>6.1635600000000004</v>
      </c>
      <c r="E179">
        <v>5.5648</v>
      </c>
      <c r="F179">
        <v>6.2932600000000001</v>
      </c>
      <c r="G179">
        <v>5.6753600000000004</v>
      </c>
      <c r="H179">
        <v>6.24</v>
      </c>
      <c r="I179">
        <v>5.57</v>
      </c>
      <c r="J179" s="3" t="s">
        <v>9</v>
      </c>
    </row>
    <row r="180" spans="1:10" ht="15.75" customHeight="1" x14ac:dyDescent="0.2">
      <c r="A180" s="5">
        <v>45549</v>
      </c>
      <c r="B180" s="14">
        <v>0.70833333333333337</v>
      </c>
      <c r="C180" s="11">
        <f t="shared" si="4"/>
        <v>45549</v>
      </c>
      <c r="D180">
        <v>6.1635600000000004</v>
      </c>
      <c r="E180">
        <v>5.5648</v>
      </c>
      <c r="F180">
        <v>6.2932600000000001</v>
      </c>
      <c r="G180">
        <v>5.6753600000000004</v>
      </c>
      <c r="H180">
        <v>6.24</v>
      </c>
      <c r="I180">
        <v>5.57</v>
      </c>
      <c r="J180" s="3" t="s">
        <v>10</v>
      </c>
    </row>
    <row r="181" spans="1:10" ht="15.75" customHeight="1" x14ac:dyDescent="0.2">
      <c r="A181" s="5">
        <v>45549</v>
      </c>
      <c r="B181" s="14">
        <v>0.95833333333333337</v>
      </c>
      <c r="C181" s="11">
        <f t="shared" si="4"/>
        <v>45549</v>
      </c>
      <c r="D181">
        <v>6.1635600000000004</v>
      </c>
      <c r="E181">
        <v>5.5648</v>
      </c>
      <c r="F181">
        <v>6.2932600000000001</v>
      </c>
      <c r="G181">
        <v>5.6753600000000004</v>
      </c>
      <c r="H181">
        <v>6.24</v>
      </c>
      <c r="I181">
        <v>5.57</v>
      </c>
      <c r="J181" s="3" t="s">
        <v>11</v>
      </c>
    </row>
    <row r="182" spans="1:10" ht="15.75" customHeight="1" x14ac:dyDescent="0.2">
      <c r="F182" s="3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2"/>
  <sheetViews>
    <sheetView workbookViewId="0">
      <pane ySplit="1" topLeftCell="A2" activePane="bottomLeft" state="frozen"/>
      <selection pane="bottomLeft" activeCell="K40" sqref="K40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63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16">
        <v>45493</v>
      </c>
      <c r="C5" s="8" t="s">
        <v>30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6" t="s">
        <v>7</v>
      </c>
      <c r="N6" s="3" t="s">
        <v>7</v>
      </c>
      <c r="O6" s="6">
        <f>AVERAGE(F2:F6)</f>
        <v>5.5552440000000001</v>
      </c>
    </row>
    <row r="7" spans="1:15" x14ac:dyDescent="0.2">
      <c r="A7" s="9">
        <v>6</v>
      </c>
      <c r="B7" s="5">
        <v>45495</v>
      </c>
      <c r="C7" s="8" t="s">
        <v>32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9">
        <v>7</v>
      </c>
      <c r="B8" s="5">
        <v>45496</v>
      </c>
      <c r="C8" s="8" t="s">
        <v>33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9">
        <v>8</v>
      </c>
      <c r="B9" s="5">
        <v>45497</v>
      </c>
      <c r="C9" s="8" t="s">
        <v>27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5.6375375000000005</v>
      </c>
      <c r="O21" s="6">
        <f t="shared" si="5"/>
        <v>5.7319279999999999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5.6459010000000003</v>
      </c>
      <c r="O22" s="6">
        <f t="shared" si="5"/>
        <v>5.7128759999999996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5.6505349999999996</v>
      </c>
      <c r="O23" s="6">
        <f t="shared" si="5"/>
        <v>5.6947400000000004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5.6480024999999996</v>
      </c>
      <c r="O24" s="6">
        <f t="shared" si="5"/>
        <v>5.6586280000000002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5.6435295000000014</v>
      </c>
      <c r="O25" s="6">
        <f t="shared" si="5"/>
        <v>5.6147480000000005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5.6416995000000014</v>
      </c>
      <c r="O26" s="6">
        <f t="shared" si="5"/>
        <v>5.5718920000000001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5.6377870000000012</v>
      </c>
      <c r="O27" s="6">
        <f t="shared" si="5"/>
        <v>5.5392279999999996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5.6331510000000007</v>
      </c>
      <c r="O28" s="6">
        <f t="shared" si="5"/>
        <v>5.5105179999999994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5.6232630000000015</v>
      </c>
      <c r="O29" s="6">
        <f t="shared" si="5"/>
        <v>5.4924739999999996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5.6145310000000013</v>
      </c>
      <c r="O30" s="6">
        <f t="shared" si="5"/>
        <v>5.4848559999999997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5.6060330000000009</v>
      </c>
      <c r="O31" s="6">
        <f t="shared" si="5"/>
        <v>5.480383999999999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5.5967950000000011</v>
      </c>
      <c r="O32" s="6">
        <f t="shared" si="5"/>
        <v>5.475924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5.5875315000000008</v>
      </c>
      <c r="O33" s="6">
        <f t="shared" si="5"/>
        <v>5.4714640000000001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5.5801974999999997</v>
      </c>
      <c r="O34" s="6">
        <f t="shared" si="5"/>
        <v>5.4738860000000003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5.56989</v>
      </c>
      <c r="O35" s="6">
        <f t="shared" si="5"/>
        <v>5.4610439999999993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5.560975</v>
      </c>
      <c r="O36" s="6">
        <f t="shared" si="5"/>
        <v>5.4596959999999992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5.5475389999999996</v>
      </c>
      <c r="O37" s="6">
        <f t="shared" si="5"/>
        <v>5.4621279999999999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5.540740500000001</v>
      </c>
      <c r="O38" s="6">
        <f t="shared" si="5"/>
        <v>5.4862399999999996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5.5286345000000008</v>
      </c>
      <c r="O39" s="6">
        <f t="shared" si="5"/>
        <v>5.4895499999999995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5.5165270000000008</v>
      </c>
      <c r="O40" s="6">
        <f t="shared" si="5"/>
        <v>5.5054599999999994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5.5046755000000003</v>
      </c>
      <c r="O41" s="6">
        <f t="shared" si="5"/>
        <v>5.5067299999999992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5.4966775000000005</v>
      </c>
      <c r="O42" s="6">
        <f t="shared" si="5"/>
        <v>5.50943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5.4902780000000009</v>
      </c>
      <c r="O43" s="6">
        <f t="shared" si="5"/>
        <v>5.4928900000000001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5.4910725000000005</v>
      </c>
      <c r="O44" s="6">
        <f t="shared" si="5"/>
        <v>5.5083799999999998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5.4970825000000003</v>
      </c>
      <c r="O45" s="6">
        <f t="shared" si="5"/>
        <v>5.5369700000000011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5.5019665</v>
      </c>
      <c r="O46" s="6">
        <f t="shared" si="5"/>
        <v>5.5610560000000007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5.5075935000000005</v>
      </c>
      <c r="O47" s="6">
        <f t="shared" si="5"/>
        <v>5.5828920000000011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5.5134860000000003</v>
      </c>
      <c r="O48" s="6">
        <f t="shared" si="5"/>
        <v>5.6033499999999998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5.5214495000000001</v>
      </c>
      <c r="O49" s="6">
        <f t="shared" si="5"/>
        <v>5.6139819999999991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5.6275700000000004</v>
      </c>
      <c r="E50">
        <v>5.6402099999999997</v>
      </c>
      <c r="F50">
        <v>5.6492100000000001</v>
      </c>
      <c r="G50" s="6">
        <f t="shared" ref="G50" si="7">LARGE(D50:F50,1)</f>
        <v>5.6492100000000001</v>
      </c>
      <c r="H50" s="6">
        <f t="shared" ref="H50" si="8">SMALL(D50:F50,1)</f>
        <v>5.6275700000000004</v>
      </c>
      <c r="I50" s="6">
        <f t="shared" ref="I50" si="9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5.5303795000000004</v>
      </c>
      <c r="O50" s="6">
        <f t="shared" si="5"/>
        <v>5.6180439999999994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5.6345700000000001</v>
      </c>
      <c r="E51">
        <v>5.6393000000000004</v>
      </c>
      <c r="F51">
        <v>5.6435000000000004</v>
      </c>
      <c r="G51" s="6">
        <f t="shared" ref="G51" si="10">LARGE(D51:F51,1)</f>
        <v>5.6435000000000004</v>
      </c>
      <c r="H51" s="6">
        <f t="shared" ref="H51" si="11">SMALL(D51:F51,1)</f>
        <v>5.6345700000000001</v>
      </c>
      <c r="I51" s="6">
        <f t="shared" ref="I51" si="12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5.538237500000001</v>
      </c>
      <c r="O51" s="6">
        <f t="shared" si="5"/>
        <v>5.6254679999999997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5.6099100000000002</v>
      </c>
      <c r="E52">
        <v>5.5724999999999998</v>
      </c>
      <c r="F52">
        <v>5.5689000000000002</v>
      </c>
      <c r="G52" s="6">
        <f t="shared" ref="G52:G55" si="13">LARGE(D52:F52,1)</f>
        <v>5.6099100000000002</v>
      </c>
      <c r="H52" s="6">
        <f t="shared" ref="H52:H55" si="14">SMALL(D52:F52,1)</f>
        <v>5.5689000000000002</v>
      </c>
      <c r="I52" s="6">
        <f t="shared" ref="I52:I55" si="15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5.5431055000000011</v>
      </c>
      <c r="O52" s="6">
        <f t="shared" si="5"/>
        <v>5.617972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5.5615600000000001</v>
      </c>
      <c r="E53">
        <v>5.5899900000000002</v>
      </c>
      <c r="F53">
        <v>5.5993899999999996</v>
      </c>
      <c r="G53" s="6">
        <f t="shared" si="13"/>
        <v>5.5993899999999996</v>
      </c>
      <c r="H53" s="6">
        <f t="shared" si="14"/>
        <v>5.5615600000000001</v>
      </c>
      <c r="I53" s="6">
        <f t="shared" si="15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5.5494980000000007</v>
      </c>
      <c r="O53" s="6">
        <f t="shared" si="5"/>
        <v>5.6155119999999998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5.5993899999999996</v>
      </c>
      <c r="E54">
        <v>5.5993899999999996</v>
      </c>
      <c r="F54">
        <v>5.5993899999999996</v>
      </c>
      <c r="G54" s="6">
        <f t="shared" si="13"/>
        <v>5.5993899999999996</v>
      </c>
      <c r="H54" s="6">
        <f t="shared" si="14"/>
        <v>5.5993899999999996</v>
      </c>
      <c r="I54" s="6">
        <f t="shared" si="15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5.5559975000000001</v>
      </c>
      <c r="O54" s="6">
        <f t="shared" si="5"/>
        <v>5.6120779999999995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5.5993899999999996</v>
      </c>
      <c r="E55">
        <v>5.5993899999999996</v>
      </c>
      <c r="F55">
        <v>5.5986700000000003</v>
      </c>
      <c r="G55" s="6">
        <f t="shared" si="13"/>
        <v>5.5993899999999996</v>
      </c>
      <c r="H55" s="6">
        <f t="shared" si="14"/>
        <v>5.5986700000000003</v>
      </c>
      <c r="I55" s="6">
        <f t="shared" si="15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5.5656109999999988</v>
      </c>
      <c r="O55" s="6">
        <f t="shared" si="5"/>
        <v>5.6019699999999997</v>
      </c>
    </row>
    <row r="56" spans="1:15" x14ac:dyDescent="0.2">
      <c r="A56" s="8" t="s">
        <v>55</v>
      </c>
      <c r="B56" s="5">
        <v>45544</v>
      </c>
      <c r="C56" s="8" t="s">
        <v>32</v>
      </c>
      <c r="D56">
        <v>5.6100399999999997</v>
      </c>
      <c r="E56">
        <v>5.5858100000000004</v>
      </c>
      <c r="F56">
        <v>5.5851600000000001</v>
      </c>
      <c r="G56" s="6">
        <f t="shared" ref="G56:G58" si="16">LARGE(D56:F56,1)</f>
        <v>5.6100399999999997</v>
      </c>
      <c r="H56" s="6">
        <f t="shared" ref="H56:H58" si="17">SMALL(D56:F56,1)</f>
        <v>5.5851600000000001</v>
      </c>
      <c r="I56" s="6">
        <f t="shared" ref="I56:I58" si="18">AVERAGE(D56:F56)</f>
        <v>5.5936700000000004</v>
      </c>
      <c r="J56" s="20">
        <f t="shared" ref="J56:J58" si="19">(F56/F55-1)</f>
        <v>-2.4130731048623844E-3</v>
      </c>
      <c r="K56" s="20">
        <f t="shared" ref="K56:K58" si="20">LN(F56/F55)</f>
        <v>-2.4159892579720941E-3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1">AVERAGE(F37:F56)</f>
        <v>5.5708890000000002</v>
      </c>
      <c r="O56" s="6">
        <f t="shared" ref="O56:O58" si="22">AVERAGE(F52:F56)</f>
        <v>5.5903019999999994</v>
      </c>
    </row>
    <row r="57" spans="1:15" x14ac:dyDescent="0.2">
      <c r="A57" s="8" t="s">
        <v>56</v>
      </c>
      <c r="B57" s="5">
        <v>45545</v>
      </c>
      <c r="C57" s="8" t="s">
        <v>33</v>
      </c>
      <c r="D57">
        <v>5.6162900000000002</v>
      </c>
      <c r="E57">
        <v>5.6537199999999999</v>
      </c>
      <c r="F57">
        <v>5.6643100000000004</v>
      </c>
      <c r="G57" s="6">
        <f t="shared" si="16"/>
        <v>5.6643100000000004</v>
      </c>
      <c r="H57" s="6">
        <f t="shared" si="17"/>
        <v>5.6162900000000002</v>
      </c>
      <c r="I57" s="6">
        <f t="shared" si="18"/>
        <v>5.6447733333333332</v>
      </c>
      <c r="J57" s="20">
        <f t="shared" si="19"/>
        <v>1.4171483001382379E-2</v>
      </c>
      <c r="K57" s="20">
        <f t="shared" si="20"/>
        <v>1.407200625657524E-2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1"/>
        <v>5.5799195000000008</v>
      </c>
      <c r="O57" s="6">
        <f t="shared" si="22"/>
        <v>5.6093840000000004</v>
      </c>
    </row>
    <row r="58" spans="1:15" x14ac:dyDescent="0.2">
      <c r="A58" s="8" t="s">
        <v>57</v>
      </c>
      <c r="B58" s="5">
        <v>45546</v>
      </c>
      <c r="C58" s="8" t="s">
        <v>27</v>
      </c>
      <c r="D58">
        <v>5.6434600000000001</v>
      </c>
      <c r="E58">
        <v>5.6589900000000002</v>
      </c>
      <c r="F58">
        <v>5.66906</v>
      </c>
      <c r="G58" s="6">
        <f t="shared" si="16"/>
        <v>5.66906</v>
      </c>
      <c r="H58" s="6">
        <f t="shared" si="17"/>
        <v>5.6434600000000001</v>
      </c>
      <c r="I58" s="6">
        <f t="shared" si="18"/>
        <v>5.6571700000000007</v>
      </c>
      <c r="J58" s="20">
        <f t="shared" si="19"/>
        <v>8.3858404642400686E-4</v>
      </c>
      <c r="K58" s="20">
        <f t="shared" si="20"/>
        <v>8.382326312695869E-4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1"/>
        <v>5.5837675000000004</v>
      </c>
      <c r="O58" s="6">
        <f t="shared" si="22"/>
        <v>5.6233180000000003</v>
      </c>
    </row>
    <row r="59" spans="1:15" x14ac:dyDescent="0.2">
      <c r="A59" s="8" t="s">
        <v>59</v>
      </c>
      <c r="B59" s="5">
        <v>45547</v>
      </c>
      <c r="C59" s="8" t="s">
        <v>28</v>
      </c>
      <c r="D59">
        <v>5.6587300000000003</v>
      </c>
      <c r="E59">
        <v>5.6176599999999999</v>
      </c>
      <c r="F59">
        <v>5.6271199999999997</v>
      </c>
      <c r="G59" s="6">
        <f t="shared" ref="G59:G62" si="23">LARGE(D59:F59,1)</f>
        <v>5.6587300000000003</v>
      </c>
      <c r="H59" s="6">
        <f t="shared" ref="H59:H62" si="24">SMALL(D59:F59,1)</f>
        <v>5.6176599999999999</v>
      </c>
      <c r="I59" s="6">
        <f t="shared" ref="I59:I62" si="25">AVERAGE(D59:F59)</f>
        <v>5.6345033333333321</v>
      </c>
      <c r="J59" s="20">
        <f t="shared" ref="J59:J62" si="26">(F59/F58-1)</f>
        <v>-7.3980518816171292E-3</v>
      </c>
      <c r="K59" s="20">
        <f t="shared" ref="K59:K62" si="27">LN(F59/F58)</f>
        <v>-7.4255531887894256E-3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28">AVERAGE(F40:F59)</f>
        <v>5.5908260000000007</v>
      </c>
      <c r="O59" s="6">
        <f t="shared" ref="O59:O62" si="29">AVERAGE(F55:F59)</f>
        <v>5.6288640000000001</v>
      </c>
    </row>
    <row r="60" spans="1:15" x14ac:dyDescent="0.2">
      <c r="A60" s="8" t="s">
        <v>60</v>
      </c>
      <c r="B60" s="5">
        <v>45548</v>
      </c>
      <c r="C60" s="8" t="s">
        <v>29</v>
      </c>
      <c r="D60">
        <v>5.5726899999999997</v>
      </c>
      <c r="E60">
        <v>5.5674000000000001</v>
      </c>
      <c r="F60">
        <v>5.5648</v>
      </c>
      <c r="G60" s="6">
        <f t="shared" si="23"/>
        <v>5.5726899999999997</v>
      </c>
      <c r="H60" s="6">
        <f t="shared" si="24"/>
        <v>5.5648</v>
      </c>
      <c r="I60" s="6">
        <f t="shared" si="25"/>
        <v>5.568296666666666</v>
      </c>
      <c r="J60" s="20">
        <f t="shared" si="26"/>
        <v>-1.1074937090376547E-2</v>
      </c>
      <c r="K60" s="20">
        <f t="shared" si="27"/>
        <v>-1.1136720796768581E-2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28"/>
        <v>5.5947685000000016</v>
      </c>
      <c r="O60" s="6">
        <f>AVERAGE(F56:F60)</f>
        <v>5.62209</v>
      </c>
    </row>
    <row r="61" spans="1:15" x14ac:dyDescent="0.2">
      <c r="A61" s="8" t="s">
        <v>61</v>
      </c>
      <c r="B61" s="5">
        <v>45549</v>
      </c>
      <c r="C61" s="8" t="s">
        <v>30</v>
      </c>
      <c r="D61">
        <v>5.5648</v>
      </c>
      <c r="E61">
        <v>5.5648</v>
      </c>
      <c r="F61">
        <v>5.5648</v>
      </c>
      <c r="G61" s="6">
        <f t="shared" si="23"/>
        <v>5.5648</v>
      </c>
      <c r="H61" s="6">
        <f t="shared" si="24"/>
        <v>5.5648</v>
      </c>
      <c r="I61" s="6">
        <f t="shared" si="25"/>
        <v>5.5648000000000009</v>
      </c>
      <c r="J61" s="20">
        <f t="shared" si="26"/>
        <v>0</v>
      </c>
      <c r="K61" s="20">
        <f t="shared" si="27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28"/>
        <v>5.5987110000000015</v>
      </c>
      <c r="O61" s="6">
        <f t="shared" si="29"/>
        <v>5.6180179999999993</v>
      </c>
    </row>
    <row r="62" spans="1:15" x14ac:dyDescent="0.2">
      <c r="A62" s="8" t="s">
        <v>62</v>
      </c>
      <c r="B62" s="5">
        <v>45550</v>
      </c>
      <c r="C62" s="8" t="s">
        <v>31</v>
      </c>
      <c r="G62" s="6" t="e">
        <f t="shared" si="23"/>
        <v>#NUM!</v>
      </c>
      <c r="H62" s="6" t="e">
        <f t="shared" si="24"/>
        <v>#NUM!</v>
      </c>
      <c r="I62" s="6" t="e">
        <f t="shared" si="25"/>
        <v>#DIV/0!</v>
      </c>
      <c r="J62" s="20">
        <f t="shared" si="26"/>
        <v>-1</v>
      </c>
      <c r="K62" s="20" t="e">
        <f t="shared" si="27"/>
        <v>#NUM!</v>
      </c>
      <c r="L62" s="6">
        <f>('2024_wise_usd'!F62*'2024_wise_desc'!$B$32)+'2024_wise_usd'!L61*(1-'2024_wise_desc'!$B$32)</f>
        <v>5.0594003341574316</v>
      </c>
      <c r="M62" s="6">
        <f>('2024_wise_usd'!F62*'2024_wise_desc'!$B$33)+'2024_wise_usd'!M61*(1-'2024_wise_desc'!$B$33)</f>
        <v>3.7299917232966875</v>
      </c>
      <c r="N62" s="6">
        <f t="shared" si="28"/>
        <v>5.6040536842105277</v>
      </c>
      <c r="O62" s="6">
        <f t="shared" si="29"/>
        <v>5.606444999999999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 N56:O58" formulaRange="1"/>
    <ignoredError sqref="A49:A5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3F0D-A187-4586-8FC5-1A0B7B975EA0}">
  <dimension ref="A1:B181"/>
  <sheetViews>
    <sheetView tabSelected="1" workbookViewId="0">
      <selection activeCell="D30" sqref="D30"/>
    </sheetView>
  </sheetViews>
  <sheetFormatPr defaultRowHeight="12.75" x14ac:dyDescent="0.2"/>
  <cols>
    <col min="1" max="1" width="26.85546875" style="24" customWidth="1"/>
    <col min="2" max="2" width="12.5703125"/>
  </cols>
  <sheetData>
    <row r="1" spans="1:2" x14ac:dyDescent="0.2">
      <c r="A1" s="24" t="s">
        <v>64</v>
      </c>
      <c r="B1" s="1" t="s">
        <v>2</v>
      </c>
    </row>
    <row r="2" spans="1:2" x14ac:dyDescent="0.2">
      <c r="A2" s="24">
        <v>45490.458333333336</v>
      </c>
      <c r="B2">
        <v>5.4586899999999998</v>
      </c>
    </row>
    <row r="3" spans="1:2" x14ac:dyDescent="0.2">
      <c r="A3" s="24">
        <v>45490.708333333336</v>
      </c>
      <c r="B3">
        <v>5.4864600000000001</v>
      </c>
    </row>
    <row r="4" spans="1:2" x14ac:dyDescent="0.2">
      <c r="A4" s="24">
        <v>45490.958333333336</v>
      </c>
      <c r="B4">
        <v>5.4898899999999999</v>
      </c>
    </row>
    <row r="5" spans="1:2" x14ac:dyDescent="0.2">
      <c r="A5" s="24">
        <v>45491.458333333336</v>
      </c>
      <c r="B5">
        <v>5.4920900000000001</v>
      </c>
    </row>
    <row r="6" spans="1:2" x14ac:dyDescent="0.2">
      <c r="A6" s="24">
        <v>45491.708333333336</v>
      </c>
      <c r="B6">
        <v>5.5887500000000001</v>
      </c>
    </row>
    <row r="7" spans="1:2" x14ac:dyDescent="0.2">
      <c r="A7" s="24">
        <v>45491.958333333336</v>
      </c>
      <c r="B7">
        <v>5.5447100000000002</v>
      </c>
    </row>
    <row r="8" spans="1:2" x14ac:dyDescent="0.2">
      <c r="A8" s="24">
        <v>45492.458333333336</v>
      </c>
      <c r="B8">
        <v>5.5445000000000002</v>
      </c>
    </row>
    <row r="9" spans="1:2" x14ac:dyDescent="0.2">
      <c r="A9" s="24">
        <v>45492.708333333336</v>
      </c>
      <c r="B9">
        <v>5.5788599999999997</v>
      </c>
    </row>
    <row r="10" spans="1:2" x14ac:dyDescent="0.2">
      <c r="A10" s="24">
        <v>45492.958333333336</v>
      </c>
      <c r="B10">
        <v>5.59816</v>
      </c>
    </row>
    <row r="11" spans="1:2" x14ac:dyDescent="0.2">
      <c r="A11" s="24">
        <v>45493.458333333336</v>
      </c>
      <c r="B11">
        <v>5.59816</v>
      </c>
    </row>
    <row r="12" spans="1:2" x14ac:dyDescent="0.2">
      <c r="A12" s="24">
        <v>45493.708333333336</v>
      </c>
      <c r="B12">
        <v>5.59816</v>
      </c>
    </row>
    <row r="13" spans="1:2" x14ac:dyDescent="0.2">
      <c r="A13" s="24">
        <v>45493.958333333336</v>
      </c>
      <c r="B13">
        <v>5.59816</v>
      </c>
    </row>
    <row r="14" spans="1:2" x14ac:dyDescent="0.2">
      <c r="A14" s="24">
        <v>45494.458333333336</v>
      </c>
      <c r="B14">
        <v>5.59816</v>
      </c>
    </row>
    <row r="15" spans="1:2" x14ac:dyDescent="0.2">
      <c r="A15" s="24">
        <v>45494.458333333336</v>
      </c>
      <c r="B15">
        <v>5.59816</v>
      </c>
    </row>
    <row r="16" spans="1:2" x14ac:dyDescent="0.2">
      <c r="A16" s="24">
        <v>45494.708333333336</v>
      </c>
      <c r="B16">
        <v>5.5453000000000001</v>
      </c>
    </row>
    <row r="17" spans="1:2" x14ac:dyDescent="0.2">
      <c r="A17" s="24">
        <v>45495.958333333336</v>
      </c>
      <c r="B17">
        <v>5.5717100000000004</v>
      </c>
    </row>
    <row r="18" spans="1:2" x14ac:dyDescent="0.2">
      <c r="A18" s="24">
        <v>45495.458333333336</v>
      </c>
      <c r="B18">
        <v>5.5692599999999999</v>
      </c>
    </row>
    <row r="19" spans="1:2" x14ac:dyDescent="0.2">
      <c r="A19" s="24">
        <v>45495.708333333336</v>
      </c>
      <c r="B19">
        <v>5.5720900000000002</v>
      </c>
    </row>
    <row r="20" spans="1:2" x14ac:dyDescent="0.2">
      <c r="A20" s="24">
        <v>45496.958333333336</v>
      </c>
      <c r="B20">
        <v>5.5933099999999998</v>
      </c>
    </row>
    <row r="21" spans="1:2" x14ac:dyDescent="0.2">
      <c r="A21" s="24">
        <v>45496.458333333336</v>
      </c>
      <c r="B21">
        <v>5.5861900000000002</v>
      </c>
    </row>
    <row r="22" spans="1:2" x14ac:dyDescent="0.2">
      <c r="A22" s="24">
        <v>45496.708333333336</v>
      </c>
      <c r="B22">
        <v>5.5865600000000004</v>
      </c>
    </row>
    <row r="23" spans="1:2" x14ac:dyDescent="0.2">
      <c r="A23" s="24">
        <v>45497.958333333336</v>
      </c>
      <c r="B23">
        <v>5.6412399999999998</v>
      </c>
    </row>
    <row r="24" spans="1:2" x14ac:dyDescent="0.2">
      <c r="A24" s="24">
        <v>45497.458333333336</v>
      </c>
      <c r="B24">
        <v>5.6542899999999996</v>
      </c>
    </row>
    <row r="25" spans="1:2" x14ac:dyDescent="0.2">
      <c r="A25" s="24">
        <v>45497.708333333336</v>
      </c>
      <c r="B25">
        <v>5.6550500000000001</v>
      </c>
    </row>
    <row r="26" spans="1:2" x14ac:dyDescent="0.2">
      <c r="A26" s="24">
        <v>45498.958333333336</v>
      </c>
      <c r="B26">
        <v>5.6501999999999999</v>
      </c>
    </row>
    <row r="27" spans="1:2" x14ac:dyDescent="0.2">
      <c r="A27" s="24">
        <v>45498.458333333336</v>
      </c>
      <c r="B27">
        <v>5.64764</v>
      </c>
    </row>
    <row r="28" spans="1:2" x14ac:dyDescent="0.2">
      <c r="A28" s="24">
        <v>45498.458333333336</v>
      </c>
      <c r="B28">
        <v>5.6452499999999999</v>
      </c>
    </row>
    <row r="29" spans="1:2" x14ac:dyDescent="0.2">
      <c r="A29" s="24">
        <v>45499.708333333336</v>
      </c>
      <c r="B29">
        <v>5.6402900000000002</v>
      </c>
    </row>
    <row r="30" spans="1:2" x14ac:dyDescent="0.2">
      <c r="A30" s="24">
        <v>45499.958333333336</v>
      </c>
      <c r="B30">
        <v>5.6578400000000002</v>
      </c>
    </row>
    <row r="31" spans="1:2" x14ac:dyDescent="0.2">
      <c r="A31" s="24">
        <v>45499.458333333336</v>
      </c>
      <c r="B31">
        <v>5.6562999999999999</v>
      </c>
    </row>
    <row r="32" spans="1:2" x14ac:dyDescent="0.2">
      <c r="A32" s="24">
        <v>45500.708333333336</v>
      </c>
      <c r="B32">
        <v>5.6562999999999999</v>
      </c>
    </row>
    <row r="33" spans="1:2" x14ac:dyDescent="0.2">
      <c r="A33" s="24">
        <v>45500.958333333336</v>
      </c>
      <c r="B33">
        <v>5.6562999999999999</v>
      </c>
    </row>
    <row r="34" spans="1:2" x14ac:dyDescent="0.2">
      <c r="A34" s="24">
        <v>45500.458333333336</v>
      </c>
      <c r="B34">
        <v>5.6562999999999999</v>
      </c>
    </row>
    <row r="35" spans="1:2" x14ac:dyDescent="0.2">
      <c r="A35" s="24">
        <v>45501.708333333336</v>
      </c>
      <c r="B35">
        <v>5.6562999999999999</v>
      </c>
    </row>
    <row r="36" spans="1:2" x14ac:dyDescent="0.2">
      <c r="A36" s="24">
        <v>45501.958333333336</v>
      </c>
      <c r="B36">
        <v>5.65665</v>
      </c>
    </row>
    <row r="37" spans="1:2" x14ac:dyDescent="0.2">
      <c r="A37" s="24">
        <v>45501.458333333336</v>
      </c>
      <c r="B37">
        <v>5.6568100000000001</v>
      </c>
    </row>
    <row r="38" spans="1:2" x14ac:dyDescent="0.2">
      <c r="A38" s="24">
        <v>45502.708333333336</v>
      </c>
      <c r="B38">
        <v>5.6509</v>
      </c>
    </row>
    <row r="39" spans="1:2" x14ac:dyDescent="0.2">
      <c r="A39" s="24">
        <v>45502.958333333336</v>
      </c>
      <c r="B39">
        <v>5.6242999999999999</v>
      </c>
    </row>
    <row r="40" spans="1:2" x14ac:dyDescent="0.2">
      <c r="A40" s="24">
        <v>45502.458333333336</v>
      </c>
      <c r="B40">
        <v>5.6160800000000002</v>
      </c>
    </row>
    <row r="41" spans="1:2" x14ac:dyDescent="0.2">
      <c r="A41" s="24">
        <v>45503.708333333336</v>
      </c>
      <c r="B41">
        <v>5.6556600000000001</v>
      </c>
    </row>
    <row r="42" spans="1:2" x14ac:dyDescent="0.2">
      <c r="A42" s="24">
        <v>45503.958333333336</v>
      </c>
      <c r="B42">
        <v>5.6123000000000003</v>
      </c>
    </row>
    <row r="43" spans="1:2" x14ac:dyDescent="0.2">
      <c r="A43" s="24">
        <v>45503.458333333336</v>
      </c>
      <c r="B43">
        <v>5.6125499999999997</v>
      </c>
    </row>
    <row r="44" spans="1:2" x14ac:dyDescent="0.2">
      <c r="A44" s="24">
        <v>45504.458333333336</v>
      </c>
      <c r="B44">
        <v>5.6746600000000003</v>
      </c>
    </row>
    <row r="45" spans="1:2" x14ac:dyDescent="0.2">
      <c r="A45" s="24">
        <v>45504.708333333336</v>
      </c>
      <c r="B45">
        <v>5.6479900000000001</v>
      </c>
    </row>
    <row r="46" spans="1:2" x14ac:dyDescent="0.2">
      <c r="A46" s="24">
        <v>45504.958333333336</v>
      </c>
      <c r="B46">
        <v>5.6578999999999997</v>
      </c>
    </row>
    <row r="47" spans="1:2" x14ac:dyDescent="0.2">
      <c r="A47" s="24">
        <v>45505.458333333336</v>
      </c>
      <c r="B47">
        <v>5.6421900000000003</v>
      </c>
    </row>
    <row r="48" spans="1:2" x14ac:dyDescent="0.2">
      <c r="A48" s="24">
        <v>45505.708333333336</v>
      </c>
      <c r="B48">
        <v>5.7348699999999999</v>
      </c>
    </row>
    <row r="49" spans="1:2" x14ac:dyDescent="0.2">
      <c r="A49" s="24">
        <v>45505.958333333336</v>
      </c>
      <c r="B49">
        <v>5.7524199999999999</v>
      </c>
    </row>
    <row r="50" spans="1:2" x14ac:dyDescent="0.2">
      <c r="A50" s="24">
        <v>45506.458333333336</v>
      </c>
      <c r="B50">
        <v>5.7158499999999997</v>
      </c>
    </row>
    <row r="51" spans="1:2" x14ac:dyDescent="0.2">
      <c r="A51" s="24">
        <v>45506.708333333336</v>
      </c>
      <c r="B51">
        <v>5.7095900000000004</v>
      </c>
    </row>
    <row r="52" spans="1:2" x14ac:dyDescent="0.2">
      <c r="A52" s="24">
        <v>45506.958333333336</v>
      </c>
      <c r="B52">
        <v>5.7280699999999998</v>
      </c>
    </row>
    <row r="53" spans="1:2" x14ac:dyDescent="0.2">
      <c r="A53" s="24">
        <v>45507.458333333336</v>
      </c>
      <c r="B53">
        <v>5.7280699999999998</v>
      </c>
    </row>
    <row r="54" spans="1:2" x14ac:dyDescent="0.2">
      <c r="A54" s="24">
        <v>45507.458333333336</v>
      </c>
      <c r="B54">
        <v>5.7280699999999998</v>
      </c>
    </row>
    <row r="55" spans="1:2" x14ac:dyDescent="0.2">
      <c r="A55" s="24">
        <v>45507.708333333336</v>
      </c>
      <c r="B55">
        <v>5.7280699999999998</v>
      </c>
    </row>
    <row r="56" spans="1:2" x14ac:dyDescent="0.2">
      <c r="A56" s="24">
        <v>45508.958333333336</v>
      </c>
      <c r="B56">
        <v>5.7280699999999998</v>
      </c>
    </row>
    <row r="57" spans="1:2" x14ac:dyDescent="0.2">
      <c r="A57" s="24">
        <v>45508.458333333336</v>
      </c>
      <c r="B57">
        <v>5.7272100000000004</v>
      </c>
    </row>
    <row r="58" spans="1:2" x14ac:dyDescent="0.2">
      <c r="A58" s="24">
        <v>45508.708333333336</v>
      </c>
      <c r="B58">
        <v>5.7281000000000004</v>
      </c>
    </row>
    <row r="59" spans="1:2" x14ac:dyDescent="0.2">
      <c r="A59" s="24">
        <v>45509.958333333336</v>
      </c>
      <c r="B59">
        <v>5.8010999999999999</v>
      </c>
    </row>
    <row r="60" spans="1:2" x14ac:dyDescent="0.2">
      <c r="A60" s="24">
        <v>45509.458333333336</v>
      </c>
      <c r="B60">
        <v>5.7407599999999999</v>
      </c>
    </row>
    <row r="61" spans="1:2" x14ac:dyDescent="0.2">
      <c r="A61" s="24">
        <v>45509.708333333336</v>
      </c>
      <c r="B61">
        <v>5.7229799999999997</v>
      </c>
    </row>
    <row r="62" spans="1:2" x14ac:dyDescent="0.2">
      <c r="A62" s="24">
        <v>45510.958333333336</v>
      </c>
      <c r="B62">
        <v>5.6627099999999997</v>
      </c>
    </row>
    <row r="63" spans="1:2" x14ac:dyDescent="0.2">
      <c r="A63" s="24">
        <v>45510.458333333336</v>
      </c>
      <c r="B63">
        <v>5.6586100000000004</v>
      </c>
    </row>
    <row r="64" spans="1:2" x14ac:dyDescent="0.2">
      <c r="A64" s="24">
        <v>45510.708333333336</v>
      </c>
      <c r="B64">
        <v>5.6571600000000002</v>
      </c>
    </row>
    <row r="65" spans="1:2" x14ac:dyDescent="0.2">
      <c r="A65" s="24">
        <v>45511.958333333336</v>
      </c>
      <c r="B65">
        <v>5.6033099999999996</v>
      </c>
    </row>
    <row r="66" spans="1:2" x14ac:dyDescent="0.2">
      <c r="A66" s="24">
        <v>45511.458333333336</v>
      </c>
      <c r="B66">
        <v>5.6236600000000001</v>
      </c>
    </row>
    <row r="67" spans="1:2" x14ac:dyDescent="0.2">
      <c r="A67" s="24">
        <v>45511.458333333336</v>
      </c>
      <c r="B67">
        <v>5.6373899999999999</v>
      </c>
    </row>
    <row r="68" spans="1:2" x14ac:dyDescent="0.2">
      <c r="A68" s="24">
        <v>45512.708333333336</v>
      </c>
      <c r="B68">
        <v>5.617</v>
      </c>
    </row>
    <row r="69" spans="1:2" x14ac:dyDescent="0.2">
      <c r="A69" s="24">
        <v>45512.958333333336</v>
      </c>
      <c r="B69">
        <v>5.5742599999999998</v>
      </c>
    </row>
    <row r="70" spans="1:2" x14ac:dyDescent="0.2">
      <c r="A70" s="24">
        <v>45512.458333333336</v>
      </c>
      <c r="B70">
        <v>5.5475099999999999</v>
      </c>
    </row>
    <row r="71" spans="1:2" x14ac:dyDescent="0.2">
      <c r="A71" s="24">
        <v>45513.458333333336</v>
      </c>
      <c r="B71">
        <v>5.5172400000000001</v>
      </c>
    </row>
    <row r="72" spans="1:2" x14ac:dyDescent="0.2">
      <c r="A72" s="24">
        <v>45513.708333333336</v>
      </c>
      <c r="B72">
        <v>5.5146600000000001</v>
      </c>
    </row>
    <row r="73" spans="1:2" x14ac:dyDescent="0.2">
      <c r="A73" s="24">
        <v>45513.958333333336</v>
      </c>
      <c r="B73">
        <v>5.5087000000000002</v>
      </c>
    </row>
    <row r="74" spans="1:2" x14ac:dyDescent="0.2">
      <c r="A74" s="24">
        <v>45514.458333333336</v>
      </c>
      <c r="B74">
        <v>5.5087000000000002</v>
      </c>
    </row>
    <row r="75" spans="1:2" x14ac:dyDescent="0.2">
      <c r="A75" s="24">
        <v>45514.708333333336</v>
      </c>
      <c r="B75">
        <v>5.5087000000000002</v>
      </c>
    </row>
    <row r="76" spans="1:2" x14ac:dyDescent="0.2">
      <c r="A76" s="24">
        <v>45514.958333333336</v>
      </c>
      <c r="B76">
        <v>5.5087000000000002</v>
      </c>
    </row>
    <row r="77" spans="1:2" x14ac:dyDescent="0.2">
      <c r="A77" s="24">
        <v>45515.458333333336</v>
      </c>
      <c r="B77">
        <v>5.4993999999999996</v>
      </c>
    </row>
    <row r="78" spans="1:2" x14ac:dyDescent="0.2">
      <c r="A78" s="24">
        <v>45515.708333333336</v>
      </c>
      <c r="B78">
        <v>5.4977400000000003</v>
      </c>
    </row>
    <row r="79" spans="1:2" x14ac:dyDescent="0.2">
      <c r="A79" s="24">
        <v>45515.958333333336</v>
      </c>
      <c r="B79">
        <v>5.4938399999999996</v>
      </c>
    </row>
    <row r="80" spans="1:2" x14ac:dyDescent="0.2">
      <c r="A80" s="24">
        <v>45516.458333333336</v>
      </c>
      <c r="B80">
        <v>5.4993999999999996</v>
      </c>
    </row>
    <row r="81" spans="1:2" x14ac:dyDescent="0.2">
      <c r="A81" s="24">
        <v>45516.708333333336</v>
      </c>
      <c r="B81">
        <v>5.4877399999999996</v>
      </c>
    </row>
    <row r="82" spans="1:2" x14ac:dyDescent="0.2">
      <c r="A82" s="24">
        <v>45516.958333333336</v>
      </c>
      <c r="B82">
        <v>5.4938399999999996</v>
      </c>
    </row>
    <row r="83" spans="1:2" x14ac:dyDescent="0.2">
      <c r="A83" s="24">
        <v>45517.458333333336</v>
      </c>
      <c r="B83">
        <v>5.4891100000000002</v>
      </c>
    </row>
    <row r="84" spans="1:2" x14ac:dyDescent="0.2">
      <c r="A84" s="24">
        <v>45517.458333333336</v>
      </c>
      <c r="B84">
        <v>5.4487899999999998</v>
      </c>
    </row>
    <row r="85" spans="1:2" x14ac:dyDescent="0.2">
      <c r="A85" s="24">
        <v>45517.708333333336</v>
      </c>
      <c r="B85">
        <v>5.4572900000000004</v>
      </c>
    </row>
    <row r="86" spans="1:2" x14ac:dyDescent="0.2">
      <c r="A86" s="24">
        <v>45518.958333333336</v>
      </c>
      <c r="B86">
        <v>5.44909</v>
      </c>
    </row>
    <row r="87" spans="1:2" x14ac:dyDescent="0.2">
      <c r="A87" s="24">
        <v>45518.458333333336</v>
      </c>
      <c r="B87">
        <v>5.46896</v>
      </c>
    </row>
    <row r="88" spans="1:2" x14ac:dyDescent="0.2">
      <c r="A88" s="24">
        <v>45518.458333333336</v>
      </c>
      <c r="B88">
        <v>5.4706099999999998</v>
      </c>
    </row>
    <row r="89" spans="1:2" x14ac:dyDescent="0.2">
      <c r="A89" s="24">
        <v>45519.708333333336</v>
      </c>
      <c r="B89">
        <v>5.4555100000000003</v>
      </c>
    </row>
    <row r="90" spans="1:2" x14ac:dyDescent="0.2">
      <c r="A90" s="24">
        <v>45519.958333333336</v>
      </c>
      <c r="B90">
        <v>5.4836900000000002</v>
      </c>
    </row>
    <row r="91" spans="1:2" x14ac:dyDescent="0.2">
      <c r="A91" s="24">
        <v>45519.458333333336</v>
      </c>
      <c r="B91">
        <v>5.4863400000000002</v>
      </c>
    </row>
    <row r="92" spans="1:2" x14ac:dyDescent="0.2">
      <c r="A92" s="24">
        <v>45520.708333333336</v>
      </c>
      <c r="B92">
        <v>5.4542599999999997</v>
      </c>
    </row>
    <row r="93" spans="1:2" x14ac:dyDescent="0.2">
      <c r="A93" s="24">
        <v>45520.958333333336</v>
      </c>
      <c r="B93">
        <v>5.46624</v>
      </c>
    </row>
    <row r="94" spans="1:2" x14ac:dyDescent="0.2">
      <c r="A94" s="24">
        <v>45520.458333333336</v>
      </c>
      <c r="B94">
        <v>5.4715400000000001</v>
      </c>
    </row>
    <row r="95" spans="1:2" x14ac:dyDescent="0.2">
      <c r="A95" s="24">
        <v>45521.708333333336</v>
      </c>
      <c r="B95">
        <v>5.4715400000000001</v>
      </c>
    </row>
    <row r="96" spans="1:2" x14ac:dyDescent="0.2">
      <c r="A96" s="24">
        <v>45521.958333333336</v>
      </c>
      <c r="B96">
        <v>5.4715400000000001</v>
      </c>
    </row>
    <row r="97" spans="1:2" x14ac:dyDescent="0.2">
      <c r="A97" s="24">
        <v>45521.458333333336</v>
      </c>
      <c r="B97">
        <v>5.4715400000000001</v>
      </c>
    </row>
    <row r="98" spans="1:2" x14ac:dyDescent="0.2">
      <c r="A98" s="24">
        <v>45522.708333333336</v>
      </c>
      <c r="B98">
        <v>5.4715400000000001</v>
      </c>
    </row>
    <row r="99" spans="1:2" x14ac:dyDescent="0.2">
      <c r="A99" s="24">
        <v>45522.958333333336</v>
      </c>
      <c r="B99">
        <v>5.4715400000000001</v>
      </c>
    </row>
    <row r="100" spans="1:2" x14ac:dyDescent="0.2">
      <c r="A100" s="24">
        <v>45522.458333333336</v>
      </c>
      <c r="B100">
        <v>5.4694000000000003</v>
      </c>
    </row>
    <row r="101" spans="1:2" x14ac:dyDescent="0.2">
      <c r="A101" s="24">
        <v>45523.458333333336</v>
      </c>
      <c r="B101">
        <v>5.4292999999999996</v>
      </c>
    </row>
    <row r="102" spans="1:2" x14ac:dyDescent="0.2">
      <c r="A102" s="24">
        <v>45523.708333333336</v>
      </c>
      <c r="B102">
        <v>5.4124999999999996</v>
      </c>
    </row>
    <row r="103" spans="1:2" x14ac:dyDescent="0.2">
      <c r="A103" s="24">
        <v>45523.958333333336</v>
      </c>
      <c r="B103">
        <v>5.4063999999999997</v>
      </c>
    </row>
    <row r="104" spans="1:2" x14ac:dyDescent="0.2">
      <c r="A104" s="24">
        <v>45524.458333333336</v>
      </c>
      <c r="B104">
        <v>5.4397000000000002</v>
      </c>
    </row>
    <row r="105" spans="1:2" x14ac:dyDescent="0.2">
      <c r="A105" s="24">
        <v>45524.708333333336</v>
      </c>
      <c r="B105">
        <v>5.4852999999999996</v>
      </c>
    </row>
    <row r="106" spans="1:2" x14ac:dyDescent="0.2">
      <c r="A106" s="24">
        <v>45524.958333333336</v>
      </c>
      <c r="B106">
        <v>5.4795999999999996</v>
      </c>
    </row>
    <row r="107" spans="1:2" x14ac:dyDescent="0.2">
      <c r="A107" s="24">
        <v>45525.458333333336</v>
      </c>
      <c r="B107">
        <v>5.47</v>
      </c>
    </row>
    <row r="108" spans="1:2" x14ac:dyDescent="0.2">
      <c r="A108" s="24">
        <v>45525.708333333336</v>
      </c>
      <c r="B108">
        <v>5.4812000000000003</v>
      </c>
    </row>
    <row r="109" spans="1:2" x14ac:dyDescent="0.2">
      <c r="A109" s="24">
        <v>45525.958333333336</v>
      </c>
      <c r="B109">
        <v>5.4836999999999998</v>
      </c>
    </row>
    <row r="110" spans="1:2" x14ac:dyDescent="0.2">
      <c r="A110" s="24">
        <v>45526.458333333336</v>
      </c>
      <c r="B110">
        <v>5.5452000000000004</v>
      </c>
    </row>
    <row r="111" spans="1:2" x14ac:dyDescent="0.2">
      <c r="A111" s="24">
        <v>45526.708333333336</v>
      </c>
      <c r="B111">
        <v>5.5896999999999997</v>
      </c>
    </row>
    <row r="112" spans="1:2" x14ac:dyDescent="0.2">
      <c r="A112" s="24">
        <v>45526.958333333336</v>
      </c>
      <c r="B112">
        <v>5.5921000000000003</v>
      </c>
    </row>
    <row r="113" spans="1:2" x14ac:dyDescent="0.2">
      <c r="A113" s="24">
        <v>45527.458333333336</v>
      </c>
      <c r="B113">
        <v>5.5518000000000001</v>
      </c>
    </row>
    <row r="114" spans="1:2" x14ac:dyDescent="0.2">
      <c r="A114" s="24">
        <v>45527.708333333336</v>
      </c>
      <c r="B114">
        <v>5.4794999999999998</v>
      </c>
    </row>
    <row r="115" spans="1:2" x14ac:dyDescent="0.2">
      <c r="A115" s="24">
        <v>45527.958333333336</v>
      </c>
      <c r="B115">
        <v>5.4859499999999999</v>
      </c>
    </row>
    <row r="116" spans="1:2" x14ac:dyDescent="0.2">
      <c r="A116" s="24">
        <v>45528.458333333336</v>
      </c>
      <c r="B116">
        <v>5.4859499999999999</v>
      </c>
    </row>
    <row r="117" spans="1:2" x14ac:dyDescent="0.2">
      <c r="A117" s="24">
        <v>45528.458333333336</v>
      </c>
      <c r="B117">
        <v>5.4859499999999999</v>
      </c>
    </row>
    <row r="118" spans="1:2" x14ac:dyDescent="0.2">
      <c r="A118" s="24">
        <v>45528.708333333336</v>
      </c>
      <c r="B118">
        <v>5.4859499999999999</v>
      </c>
    </row>
    <row r="119" spans="1:2" x14ac:dyDescent="0.2">
      <c r="A119" s="24">
        <v>45529.958333333336</v>
      </c>
      <c r="B119">
        <v>5.4859499999999999</v>
      </c>
    </row>
    <row r="120" spans="1:2" x14ac:dyDescent="0.2">
      <c r="A120" s="24">
        <v>45529.458333333336</v>
      </c>
      <c r="B120">
        <v>5.4859499999999999</v>
      </c>
    </row>
    <row r="121" spans="1:2" x14ac:dyDescent="0.2">
      <c r="A121" s="24">
        <v>45529.708333333336</v>
      </c>
      <c r="B121">
        <v>5.4859499999999999</v>
      </c>
    </row>
    <row r="122" spans="1:2" x14ac:dyDescent="0.2">
      <c r="A122" s="24">
        <v>45530.458333333336</v>
      </c>
      <c r="B122">
        <v>5.4848999999999997</v>
      </c>
    </row>
    <row r="123" spans="1:2" x14ac:dyDescent="0.2">
      <c r="A123" s="24">
        <v>45530.708333333336</v>
      </c>
      <c r="B123">
        <v>5.4917999999999996</v>
      </c>
    </row>
    <row r="124" spans="1:2" x14ac:dyDescent="0.2">
      <c r="A124" s="24">
        <v>45530.958333333336</v>
      </c>
      <c r="B124">
        <v>5.4972000000000003</v>
      </c>
    </row>
    <row r="125" spans="1:2" x14ac:dyDescent="0.2">
      <c r="A125" s="24">
        <v>45531.458333333336</v>
      </c>
      <c r="B125">
        <v>5.4927000000000001</v>
      </c>
    </row>
    <row r="126" spans="1:2" x14ac:dyDescent="0.2">
      <c r="A126" s="24">
        <v>45531.708333333336</v>
      </c>
      <c r="B126">
        <v>5.5025000000000004</v>
      </c>
    </row>
    <row r="127" spans="1:2" x14ac:dyDescent="0.2">
      <c r="A127" s="24">
        <v>45531.958333333336</v>
      </c>
      <c r="B127">
        <v>5.5094000000000003</v>
      </c>
    </row>
    <row r="128" spans="1:2" x14ac:dyDescent="0.2">
      <c r="A128" s="24">
        <v>45532.458333333336</v>
      </c>
      <c r="B128">
        <v>5.5304000000000002</v>
      </c>
    </row>
    <row r="129" spans="1:2" x14ac:dyDescent="0.2">
      <c r="A129" s="24">
        <v>45532.708333333336</v>
      </c>
      <c r="B129">
        <v>5.5549799999999996</v>
      </c>
    </row>
    <row r="130" spans="1:2" x14ac:dyDescent="0.2">
      <c r="A130" s="24">
        <v>45532.958333333336</v>
      </c>
      <c r="B130">
        <v>5.5633999999999997</v>
      </c>
    </row>
    <row r="131" spans="1:2" x14ac:dyDescent="0.2">
      <c r="A131" s="24">
        <v>45533.458333333336</v>
      </c>
      <c r="B131">
        <v>5.6406000000000001</v>
      </c>
    </row>
    <row r="132" spans="1:2" x14ac:dyDescent="0.2">
      <c r="A132" s="24">
        <v>45533.708333333336</v>
      </c>
      <c r="B132">
        <v>5.6227</v>
      </c>
    </row>
    <row r="133" spans="1:2" x14ac:dyDescent="0.2">
      <c r="A133" s="24">
        <v>45533.958333333336</v>
      </c>
      <c r="B133">
        <v>5.6288999999999998</v>
      </c>
    </row>
    <row r="134" spans="1:2" x14ac:dyDescent="0.2">
      <c r="A134" s="24">
        <v>45534.458333333336</v>
      </c>
      <c r="B134">
        <v>5.6656000000000004</v>
      </c>
    </row>
    <row r="135" spans="1:2" x14ac:dyDescent="0.2">
      <c r="A135" s="24">
        <v>45534.708333333336</v>
      </c>
      <c r="B135">
        <v>5.6341000000000001</v>
      </c>
    </row>
    <row r="136" spans="1:2" x14ac:dyDescent="0.2">
      <c r="A136" s="24">
        <v>45534.958333333336</v>
      </c>
      <c r="B136">
        <v>5.6063799999999997</v>
      </c>
    </row>
    <row r="137" spans="1:2" x14ac:dyDescent="0.2">
      <c r="A137" s="24">
        <v>45535.458333333336</v>
      </c>
      <c r="B137">
        <v>5.6063799999999997</v>
      </c>
    </row>
    <row r="138" spans="1:2" x14ac:dyDescent="0.2">
      <c r="A138" s="24">
        <v>45535.708333333336</v>
      </c>
      <c r="B138">
        <v>5.6063799999999997</v>
      </c>
    </row>
    <row r="139" spans="1:2" x14ac:dyDescent="0.2">
      <c r="A139" s="24">
        <v>45535.958333333336</v>
      </c>
      <c r="B139">
        <v>5.6063799999999997</v>
      </c>
    </row>
    <row r="140" spans="1:2" x14ac:dyDescent="0.2">
      <c r="A140" s="24">
        <v>45536.458333333336</v>
      </c>
      <c r="B140">
        <v>5.6063799999999997</v>
      </c>
    </row>
    <row r="141" spans="1:2" x14ac:dyDescent="0.2">
      <c r="A141" s="24">
        <v>45536.708333333336</v>
      </c>
      <c r="B141">
        <v>5.6063799999999997</v>
      </c>
    </row>
    <row r="142" spans="1:2" x14ac:dyDescent="0.2">
      <c r="A142" s="24">
        <v>45536.958333333336</v>
      </c>
      <c r="B142">
        <v>5.6116900000000003</v>
      </c>
    </row>
    <row r="143" spans="1:2" x14ac:dyDescent="0.2">
      <c r="A143" s="24">
        <v>45537.458333333336</v>
      </c>
      <c r="B143">
        <v>5.6504500000000002</v>
      </c>
    </row>
    <row r="144" spans="1:2" x14ac:dyDescent="0.2">
      <c r="A144" s="24">
        <v>45537.708333333336</v>
      </c>
      <c r="B144">
        <v>5.6259499999999996</v>
      </c>
    </row>
    <row r="145" spans="1:2" x14ac:dyDescent="0.2">
      <c r="A145" s="24">
        <v>45537.958333333336</v>
      </c>
      <c r="B145">
        <v>5.6165599999999998</v>
      </c>
    </row>
    <row r="146" spans="1:2" x14ac:dyDescent="0.2">
      <c r="A146" s="24">
        <v>45538.458333333336</v>
      </c>
      <c r="B146">
        <v>5.6275700000000004</v>
      </c>
    </row>
    <row r="147" spans="1:2" x14ac:dyDescent="0.2">
      <c r="A147" s="24">
        <v>45538.708333333336</v>
      </c>
      <c r="B147">
        <v>5.6402099999999997</v>
      </c>
    </row>
    <row r="148" spans="1:2" x14ac:dyDescent="0.2">
      <c r="A148" s="24">
        <v>45538.958333333336</v>
      </c>
      <c r="B148">
        <v>5.6492100000000001</v>
      </c>
    </row>
    <row r="149" spans="1:2" x14ac:dyDescent="0.2">
      <c r="A149" s="24">
        <v>45539.458333333336</v>
      </c>
      <c r="B149">
        <v>5.6345700000000001</v>
      </c>
    </row>
    <row r="150" spans="1:2" x14ac:dyDescent="0.2">
      <c r="A150" s="24">
        <v>45539.708333333336</v>
      </c>
      <c r="B150">
        <v>5.6393000000000004</v>
      </c>
    </row>
    <row r="151" spans="1:2" x14ac:dyDescent="0.2">
      <c r="A151" s="24">
        <v>45539.958333333336</v>
      </c>
      <c r="B151">
        <v>5.6435000000000004</v>
      </c>
    </row>
    <row r="152" spans="1:2" x14ac:dyDescent="0.2">
      <c r="A152" s="24">
        <v>45540.458333333336</v>
      </c>
      <c r="B152">
        <v>5.6099100000000002</v>
      </c>
    </row>
    <row r="153" spans="1:2" x14ac:dyDescent="0.2">
      <c r="A153" s="24">
        <v>45540.708333333336</v>
      </c>
      <c r="B153">
        <v>5.5724999999999998</v>
      </c>
    </row>
    <row r="154" spans="1:2" x14ac:dyDescent="0.2">
      <c r="A154" s="24">
        <v>45540.958333333336</v>
      </c>
      <c r="B154">
        <v>5.5689000000000002</v>
      </c>
    </row>
    <row r="155" spans="1:2" x14ac:dyDescent="0.2">
      <c r="A155" s="24">
        <v>45541.458333333336</v>
      </c>
      <c r="B155">
        <v>5.5615600000000001</v>
      </c>
    </row>
    <row r="156" spans="1:2" x14ac:dyDescent="0.2">
      <c r="A156" s="24">
        <v>45541.708333333336</v>
      </c>
      <c r="B156">
        <v>5.5899900000000002</v>
      </c>
    </row>
    <row r="157" spans="1:2" x14ac:dyDescent="0.2">
      <c r="A157" s="24">
        <v>45541.958333333336</v>
      </c>
      <c r="B157">
        <v>5.5993899999999996</v>
      </c>
    </row>
    <row r="158" spans="1:2" x14ac:dyDescent="0.2">
      <c r="A158" s="24">
        <v>45542.458333333336</v>
      </c>
      <c r="B158">
        <v>5.5993899999999996</v>
      </c>
    </row>
    <row r="159" spans="1:2" x14ac:dyDescent="0.2">
      <c r="A159" s="24">
        <v>45542.708333333336</v>
      </c>
      <c r="B159">
        <v>5.5993899999999996</v>
      </c>
    </row>
    <row r="160" spans="1:2" x14ac:dyDescent="0.2">
      <c r="A160" s="24">
        <v>45542.958333333336</v>
      </c>
      <c r="B160">
        <v>5.5993899999999996</v>
      </c>
    </row>
    <row r="161" spans="1:2" x14ac:dyDescent="0.2">
      <c r="A161" s="24">
        <v>45543.458333333336</v>
      </c>
      <c r="B161">
        <v>5.5993899999999996</v>
      </c>
    </row>
    <row r="162" spans="1:2" x14ac:dyDescent="0.2">
      <c r="A162" s="24">
        <v>45543.708333333336</v>
      </c>
      <c r="B162">
        <v>5.5993899999999996</v>
      </c>
    </row>
    <row r="163" spans="1:2" x14ac:dyDescent="0.2">
      <c r="A163" s="24">
        <v>45543.958333333336</v>
      </c>
      <c r="B163">
        <v>5.5987099999999996</v>
      </c>
    </row>
    <row r="164" spans="1:2" x14ac:dyDescent="0.2">
      <c r="A164" s="24">
        <v>45544.458333333336</v>
      </c>
      <c r="B164">
        <v>5.6100399999999997</v>
      </c>
    </row>
    <row r="165" spans="1:2" x14ac:dyDescent="0.2">
      <c r="A165" s="24">
        <v>45544.708333333336</v>
      </c>
      <c r="B165">
        <v>5.5858100000000004</v>
      </c>
    </row>
    <row r="166" spans="1:2" x14ac:dyDescent="0.2">
      <c r="A166" s="24">
        <v>45544.958333333336</v>
      </c>
      <c r="B166">
        <v>5.5851600000000001</v>
      </c>
    </row>
    <row r="167" spans="1:2" x14ac:dyDescent="0.2">
      <c r="A167" s="24">
        <v>45545.458333333336</v>
      </c>
      <c r="B167">
        <v>5.6162900000000002</v>
      </c>
    </row>
    <row r="168" spans="1:2" x14ac:dyDescent="0.2">
      <c r="A168" s="24">
        <v>45545.708333333336</v>
      </c>
      <c r="B168">
        <v>5.6537199999999999</v>
      </c>
    </row>
    <row r="169" spans="1:2" x14ac:dyDescent="0.2">
      <c r="A169" s="24">
        <v>45545.958333333336</v>
      </c>
      <c r="B169">
        <v>5.6643100000000004</v>
      </c>
    </row>
    <row r="170" spans="1:2" x14ac:dyDescent="0.2">
      <c r="A170" s="24">
        <v>45546.458333333336</v>
      </c>
      <c r="B170">
        <v>5.6434600000000001</v>
      </c>
    </row>
    <row r="171" spans="1:2" x14ac:dyDescent="0.2">
      <c r="A171" s="24">
        <v>45546.708333333336</v>
      </c>
      <c r="B171">
        <v>5.6589900000000002</v>
      </c>
    </row>
    <row r="172" spans="1:2" x14ac:dyDescent="0.2">
      <c r="A172" s="24">
        <v>45546.958333333336</v>
      </c>
      <c r="B172">
        <v>5.66906</v>
      </c>
    </row>
    <row r="173" spans="1:2" x14ac:dyDescent="0.2">
      <c r="A173" s="24">
        <v>45547.458333333336</v>
      </c>
      <c r="B173">
        <v>5.6587300000000003</v>
      </c>
    </row>
    <row r="174" spans="1:2" x14ac:dyDescent="0.2">
      <c r="A174" s="24">
        <v>45547.708333333336</v>
      </c>
      <c r="B174">
        <v>5.6176599999999999</v>
      </c>
    </row>
    <row r="175" spans="1:2" x14ac:dyDescent="0.2">
      <c r="A175" s="24">
        <v>45547.958333333336</v>
      </c>
      <c r="B175">
        <v>5.6271199999999997</v>
      </c>
    </row>
    <row r="176" spans="1:2" x14ac:dyDescent="0.2">
      <c r="A176" s="24">
        <v>45548.458333333336</v>
      </c>
      <c r="B176">
        <v>5.5726899999999997</v>
      </c>
    </row>
    <row r="177" spans="1:2" x14ac:dyDescent="0.2">
      <c r="A177" s="24">
        <v>45548.708333333336</v>
      </c>
      <c r="B177">
        <v>5.5674000000000001</v>
      </c>
    </row>
    <row r="178" spans="1:2" x14ac:dyDescent="0.2">
      <c r="A178" s="24">
        <v>45548.958333333336</v>
      </c>
      <c r="B178">
        <v>5.5648</v>
      </c>
    </row>
    <row r="179" spans="1:2" x14ac:dyDescent="0.2">
      <c r="A179" s="24">
        <v>45549.458333333336</v>
      </c>
      <c r="B179">
        <v>5.5648</v>
      </c>
    </row>
    <row r="180" spans="1:2" x14ac:dyDescent="0.2">
      <c r="A180" s="24">
        <v>45549.708333333336</v>
      </c>
      <c r="B180">
        <v>5.5648</v>
      </c>
    </row>
    <row r="181" spans="1:2" x14ac:dyDescent="0.2">
      <c r="A181" s="24">
        <v>45549.958333333336</v>
      </c>
      <c r="B181">
        <v>5.5648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workbookViewId="0">
      <pane ySplit="1" topLeftCell="A35" activePane="bottomLeft" state="frozen"/>
      <selection pane="bottomLeft" activeCell="J48" sqref="J48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63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5">
        <v>45493</v>
      </c>
      <c r="C5" s="8" t="s">
        <v>30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6" t="s">
        <v>7</v>
      </c>
      <c r="N6" s="3" t="s">
        <v>7</v>
      </c>
      <c r="O6" s="6">
        <f>AVERAGE(F2:F6)</f>
        <v>6.0521459999999987</v>
      </c>
    </row>
    <row r="7" spans="1:15" x14ac:dyDescent="0.2">
      <c r="A7" s="9">
        <v>6</v>
      </c>
      <c r="B7" s="5">
        <v>45495</v>
      </c>
      <c r="C7" s="8" t="s">
        <v>32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9">
        <v>7</v>
      </c>
      <c r="B8" s="5">
        <v>45496</v>
      </c>
      <c r="C8" s="8" t="s">
        <v>33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9">
        <v>8</v>
      </c>
      <c r="B9" s="5">
        <v>45497</v>
      </c>
      <c r="C9" s="8" t="s">
        <v>27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6.1287560000000001</v>
      </c>
      <c r="O21" s="6">
        <f t="shared" si="5"/>
        <v>6.2461260000000003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6.1374765</v>
      </c>
      <c r="O22" s="6">
        <f t="shared" si="5"/>
        <v>6.2400539999999998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6.1436350000000015</v>
      </c>
      <c r="O23" s="6">
        <f t="shared" si="5"/>
        <v>6.2221900000000003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6.1418640000000018</v>
      </c>
      <c r="O24" s="6">
        <f t="shared" si="5"/>
        <v>6.1836859999999998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6.1379180000000009</v>
      </c>
      <c r="O25" s="6">
        <f t="shared" si="5"/>
        <v>6.1354339999999992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6.1367780000000014</v>
      </c>
      <c r="O26" s="6">
        <f t="shared" si="5"/>
        <v>6.0842340000000004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6.1337945000000005</v>
      </c>
      <c r="O27" s="6">
        <f t="shared" si="5"/>
        <v>6.0503839999999993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6.1311565000000003</v>
      </c>
      <c r="O28" s="6">
        <f t="shared" si="5"/>
        <v>6.019838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6.1246419999999997</v>
      </c>
      <c r="O29" s="6">
        <f t="shared" si="5"/>
        <v>6.0081600000000002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6.1192774999999999</v>
      </c>
      <c r="O30" s="6">
        <f t="shared" si="5"/>
        <v>6.0097460000000007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6.1134950000000003</v>
      </c>
      <c r="O31" s="6">
        <f t="shared" si="5"/>
        <v>6.0120000000000005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6.1081595000000002</v>
      </c>
      <c r="O32" s="6">
        <f t="shared" si="5"/>
        <v>6.0172480000000004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6.1027544999999996</v>
      </c>
      <c r="O33" s="6">
        <f t="shared" si="5"/>
        <v>6.0224960000000012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6.1006729999999987</v>
      </c>
      <c r="O34" s="6">
        <f t="shared" si="5"/>
        <v>6.0294240000000006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6.0966010000000006</v>
      </c>
      <c r="O35" s="6">
        <f t="shared" si="5"/>
        <v>6.0237880000000006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6.0950010000000008</v>
      </c>
      <c r="O36" s="6">
        <f t="shared" si="5"/>
        <v>6.0376439999999993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6.0901845000000003</v>
      </c>
      <c r="O37" s="6">
        <f t="shared" si="5"/>
        <v>6.0530520000000001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6.0888360000000006</v>
      </c>
      <c r="O38" s="6">
        <f t="shared" si="5"/>
        <v>6.0908199999999999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6.0833659999999998</v>
      </c>
      <c r="O39" s="6">
        <f t="shared" si="5"/>
        <v>6.1121940000000006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6.0776339999999998</v>
      </c>
      <c r="O40" s="6">
        <f t="shared" si="5"/>
        <v>6.1415680000000012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6.0711364999999997</v>
      </c>
      <c r="O41" s="6">
        <f t="shared" si="5"/>
        <v>6.1506680000000005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6.0693029999999997</v>
      </c>
      <c r="O42" s="6">
        <f t="shared" si="5"/>
        <v>6.1565280000000007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6.0691005000000002</v>
      </c>
      <c r="O43" s="6">
        <f t="shared" si="5"/>
        <v>6.1432479999999998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6.0758079999999994</v>
      </c>
      <c r="O44" s="6">
        <f t="shared" si="5"/>
        <v>6.1534540000000009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6.086705499999999</v>
      </c>
      <c r="O45" s="6">
        <f t="shared" si="5"/>
        <v>6.1717199999999997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6.0956964999999999</v>
      </c>
      <c r="O46" s="6">
        <f t="shared" si="5"/>
        <v>6.1824740000000009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6.1049889999999989</v>
      </c>
      <c r="O47" s="6">
        <f t="shared" si="5"/>
        <v>6.1931279999999997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6.1147849999999995</v>
      </c>
      <c r="O48" s="6">
        <f t="shared" si="5"/>
        <v>6.2025760000000005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6.125629</v>
      </c>
      <c r="O49" s="6">
        <f t="shared" si="5"/>
        <v>6.2074440000000006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6.2251500000000002</v>
      </c>
      <c r="E50">
        <v>6.2280600000000002</v>
      </c>
      <c r="F50">
        <v>6.2437500000000004</v>
      </c>
      <c r="G50" s="6">
        <f t="shared" ref="G50" si="7">LARGE(D50:F50,1)</f>
        <v>6.2437500000000004</v>
      </c>
      <c r="H50" s="6">
        <f t="shared" ref="H50" si="8">SMALL(D50:F50,1)</f>
        <v>6.2251500000000002</v>
      </c>
      <c r="I50" s="6">
        <f t="shared" ref="I50" si="9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6.1367424999999995</v>
      </c>
      <c r="O50" s="6">
        <f t="shared" si="5"/>
        <v>6.2098940000000002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6.2382799999999996</v>
      </c>
      <c r="E51">
        <v>6.2497699999999998</v>
      </c>
      <c r="F51">
        <v>6.2532800000000002</v>
      </c>
      <c r="G51" s="6">
        <f t="shared" ref="G51" si="10">LARGE(D51:F51,1)</f>
        <v>6.2532800000000002</v>
      </c>
      <c r="H51" s="6">
        <f t="shared" ref="H51" si="11">SMALL(D51:F51,1)</f>
        <v>6.2382799999999996</v>
      </c>
      <c r="I51" s="6">
        <f t="shared" ref="I51" si="12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6.1481655000000002</v>
      </c>
      <c r="O51" s="6">
        <f t="shared" si="5"/>
        <v>6.221876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6.22342</v>
      </c>
      <c r="E52">
        <v>6.1868999999999996</v>
      </c>
      <c r="F52">
        <v>6.1872999999999996</v>
      </c>
      <c r="G52" s="6">
        <f t="shared" ref="G52:G54" si="13">LARGE(D52:F52,1)</f>
        <v>6.22342</v>
      </c>
      <c r="H52" s="6">
        <f t="shared" ref="H52:H54" si="14">SMALL(D52:F52,1)</f>
        <v>6.1868999999999996</v>
      </c>
      <c r="I52" s="6">
        <f t="shared" ref="I52:I54" si="15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6.1558425000000003</v>
      </c>
      <c r="O52" s="6">
        <f t="shared" si="5"/>
        <v>6.2206619999999999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6.1641300000000001</v>
      </c>
      <c r="E53">
        <v>6.1978099999999996</v>
      </c>
      <c r="F53">
        <v>6.2072099999999999</v>
      </c>
      <c r="G53" s="6">
        <f t="shared" si="13"/>
        <v>6.2072099999999999</v>
      </c>
      <c r="H53" s="6">
        <f t="shared" si="14"/>
        <v>6.1641300000000001</v>
      </c>
      <c r="I53" s="6">
        <f t="shared" si="15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6.1645149999999997</v>
      </c>
      <c r="O53" s="6">
        <f t="shared" si="5"/>
        <v>6.2214159999999996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6.2072099999999999</v>
      </c>
      <c r="E54">
        <v>6.2072099999999999</v>
      </c>
      <c r="F54">
        <v>6.2072099999999999</v>
      </c>
      <c r="G54" s="6">
        <f t="shared" si="13"/>
        <v>6.2072099999999999</v>
      </c>
      <c r="H54" s="6">
        <f t="shared" si="14"/>
        <v>6.2072099999999999</v>
      </c>
      <c r="I54" s="6">
        <f t="shared" si="15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6.1732105000000015</v>
      </c>
      <c r="O54" s="6">
        <f t="shared" si="5"/>
        <v>6.2197499999999994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6.2072099999999999</v>
      </c>
      <c r="E55">
        <v>6.2072099999999999</v>
      </c>
      <c r="F55">
        <v>6.2069400000000003</v>
      </c>
      <c r="G55" s="6">
        <f t="shared" ref="G55" si="16">LARGE(D55:F55,1)</f>
        <v>6.2072099999999999</v>
      </c>
      <c r="H55" s="6">
        <f t="shared" ref="H55" si="17">SMALL(D55:F55,1)</f>
        <v>6.2069400000000003</v>
      </c>
      <c r="I55" s="6">
        <f t="shared" ref="I55" si="18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6.1838925000000007</v>
      </c>
      <c r="O55" s="6">
        <f t="shared" si="5"/>
        <v>6.2123879999999998</v>
      </c>
    </row>
    <row r="56" spans="1:15" x14ac:dyDescent="0.2">
      <c r="A56" s="8" t="s">
        <v>55</v>
      </c>
      <c r="B56" s="5">
        <v>45544</v>
      </c>
      <c r="C56" s="8" t="s">
        <v>32</v>
      </c>
      <c r="D56">
        <v>6.1954399999999996</v>
      </c>
      <c r="E56">
        <v>6.1645099999999999</v>
      </c>
      <c r="F56">
        <v>6.1646200000000002</v>
      </c>
      <c r="G56" s="6">
        <f t="shared" ref="G56:G58" si="19">LARGE(D56:F56,1)</f>
        <v>6.1954399999999996</v>
      </c>
      <c r="H56" s="6">
        <f t="shared" ref="H56:H58" si="20">SMALL(D56:F56,1)</f>
        <v>6.1645099999999999</v>
      </c>
      <c r="I56" s="6">
        <f t="shared" ref="I56:I58" si="21">AVERAGE(D56:F56)</f>
        <v>6.1748566666666669</v>
      </c>
      <c r="J56" s="20">
        <f t="shared" ref="J56:J58" si="22">(F56/F55-1)</f>
        <v>-6.8181744950007728E-3</v>
      </c>
      <c r="K56" s="20">
        <f t="shared" ref="K56:K58" si="23">LN(F56/F55)</f>
        <v>-6.8415244432621239E-3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4">AVERAGE(F37:F56)</f>
        <v>6.1874185000000006</v>
      </c>
      <c r="O56" s="6">
        <f t="shared" ref="O56:O58" si="25">AVERAGE(F52:F56)</f>
        <v>6.1946560000000002</v>
      </c>
    </row>
    <row r="57" spans="1:15" x14ac:dyDescent="0.2">
      <c r="A57" s="8" t="s">
        <v>56</v>
      </c>
      <c r="B57" s="5">
        <v>45545</v>
      </c>
      <c r="C57" s="8" t="s">
        <v>33</v>
      </c>
      <c r="D57">
        <v>6.1889099999999999</v>
      </c>
      <c r="E57">
        <v>6.2345699999999997</v>
      </c>
      <c r="F57">
        <v>6.2496900000000002</v>
      </c>
      <c r="G57" s="6">
        <f t="shared" si="19"/>
        <v>6.2496900000000002</v>
      </c>
      <c r="H57" s="6">
        <f t="shared" si="20"/>
        <v>6.1889099999999999</v>
      </c>
      <c r="I57" s="6">
        <f t="shared" si="21"/>
        <v>6.2243899999999996</v>
      </c>
      <c r="J57" s="20">
        <f t="shared" si="22"/>
        <v>1.3799715148703484E-2</v>
      </c>
      <c r="K57" s="20">
        <f t="shared" si="23"/>
        <v>1.3705366082215174E-2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4"/>
        <v>6.194363000000001</v>
      </c>
      <c r="O57" s="6">
        <f t="shared" si="25"/>
        <v>6.2071339999999999</v>
      </c>
    </row>
    <row r="58" spans="1:15" x14ac:dyDescent="0.2">
      <c r="A58" s="8" t="s">
        <v>57</v>
      </c>
      <c r="B58" s="5">
        <v>45546</v>
      </c>
      <c r="C58" s="8" t="s">
        <v>27</v>
      </c>
      <c r="D58">
        <v>6.2134999999999998</v>
      </c>
      <c r="E58">
        <v>6.2330899999999998</v>
      </c>
      <c r="F58">
        <v>6.2430500000000002</v>
      </c>
      <c r="G58" s="6">
        <f t="shared" si="19"/>
        <v>6.2430500000000002</v>
      </c>
      <c r="H58" s="6">
        <f t="shared" si="20"/>
        <v>6.2134999999999998</v>
      </c>
      <c r="I58" s="6">
        <f t="shared" si="21"/>
        <v>6.2298800000000005</v>
      </c>
      <c r="J58" s="20">
        <f t="shared" si="22"/>
        <v>-1.0624526976538151E-3</v>
      </c>
      <c r="K58" s="20">
        <f t="shared" si="23"/>
        <v>-1.0630175006075787E-3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4"/>
        <v>6.1953855000000004</v>
      </c>
      <c r="O58" s="6">
        <f t="shared" si="25"/>
        <v>6.214302</v>
      </c>
    </row>
    <row r="59" spans="1:15" x14ac:dyDescent="0.2">
      <c r="A59" s="8" t="s">
        <v>59</v>
      </c>
      <c r="B59" s="5">
        <v>45547</v>
      </c>
      <c r="C59" s="8" t="s">
        <v>28</v>
      </c>
      <c r="D59">
        <v>6.2440899999999999</v>
      </c>
      <c r="E59">
        <v>6.2191299999999998</v>
      </c>
      <c r="F59">
        <v>6.2359799999999996</v>
      </c>
      <c r="G59" s="6">
        <f t="shared" ref="G59:G62" si="26">LARGE(D59:F59,1)</f>
        <v>6.2440899999999999</v>
      </c>
      <c r="H59" s="6">
        <f t="shared" ref="H59:H62" si="27">SMALL(D59:F59,1)</f>
        <v>6.2191299999999998</v>
      </c>
      <c r="I59" s="6">
        <f t="shared" ref="I59:I62" si="28">AVERAGE(D59:F59)</f>
        <v>6.2330666666666659</v>
      </c>
      <c r="J59" s="20">
        <f t="shared" ref="J59:J62" si="29">(F59/F58-1)</f>
        <v>-1.1324592947358214E-3</v>
      </c>
      <c r="K59" s="20">
        <f t="shared" ref="K59:K62" si="30">LN(F59/F58)</f>
        <v>-1.1331010112872689E-3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31">AVERAGE(F40:F59)</f>
        <v>6.2001760000000008</v>
      </c>
      <c r="O59" s="6">
        <f t="shared" ref="O59:O62" si="32">AVERAGE(F55:F59)</f>
        <v>6.2200559999999996</v>
      </c>
    </row>
    <row r="60" spans="1:15" x14ac:dyDescent="0.2">
      <c r="A60" s="8" t="s">
        <v>60</v>
      </c>
      <c r="B60" s="5">
        <v>45548</v>
      </c>
      <c r="C60" s="8" t="s">
        <v>29</v>
      </c>
      <c r="D60">
        <v>6.1826600000000003</v>
      </c>
      <c r="E60">
        <v>6.1648899999999998</v>
      </c>
      <c r="F60">
        <v>6.1635600000000004</v>
      </c>
      <c r="G60" s="6">
        <f t="shared" si="26"/>
        <v>6.1826600000000003</v>
      </c>
      <c r="H60" s="6">
        <f t="shared" si="27"/>
        <v>6.1635600000000004</v>
      </c>
      <c r="I60" s="6">
        <f t="shared" si="28"/>
        <v>6.170370000000001</v>
      </c>
      <c r="J60" s="20">
        <f t="shared" si="29"/>
        <v>-1.1613250844293765E-2</v>
      </c>
      <c r="K60" s="20">
        <f t="shared" si="30"/>
        <v>-1.1681211315595177E-2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31"/>
        <v>6.2013455000000004</v>
      </c>
      <c r="O60" s="6">
        <f t="shared" si="32"/>
        <v>6.2113800000000001</v>
      </c>
    </row>
    <row r="61" spans="1:15" x14ac:dyDescent="0.2">
      <c r="A61" s="8" t="s">
        <v>61</v>
      </c>
      <c r="B61" s="5">
        <v>45549</v>
      </c>
      <c r="C61" s="8" t="s">
        <v>30</v>
      </c>
      <c r="D61">
        <v>6.1635600000000004</v>
      </c>
      <c r="E61">
        <v>6.1635600000000004</v>
      </c>
      <c r="F61">
        <v>6.1635600000000004</v>
      </c>
      <c r="G61" s="6">
        <f t="shared" si="26"/>
        <v>6.1635600000000004</v>
      </c>
      <c r="H61" s="6">
        <f t="shared" si="27"/>
        <v>6.1635600000000004</v>
      </c>
      <c r="I61" s="6">
        <f t="shared" si="28"/>
        <v>6.1635600000000004</v>
      </c>
      <c r="J61" s="20">
        <f t="shared" si="29"/>
        <v>0</v>
      </c>
      <c r="K61" s="20">
        <f t="shared" si="30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31"/>
        <v>6.2025435</v>
      </c>
      <c r="O61" s="6">
        <f t="shared" si="32"/>
        <v>6.2111680000000007</v>
      </c>
    </row>
    <row r="62" spans="1:15" x14ac:dyDescent="0.2">
      <c r="A62" s="8" t="s">
        <v>62</v>
      </c>
      <c r="B62" s="5">
        <v>45550</v>
      </c>
      <c r="C62" s="8" t="s">
        <v>31</v>
      </c>
      <c r="G62" s="6" t="e">
        <f t="shared" si="26"/>
        <v>#NUM!</v>
      </c>
      <c r="H62" s="6" t="e">
        <f t="shared" si="27"/>
        <v>#NUM!</v>
      </c>
      <c r="I62" s="6" t="e">
        <f t="shared" si="28"/>
        <v>#DIV/0!</v>
      </c>
      <c r="J62" s="20">
        <f t="shared" si="29"/>
        <v>-1</v>
      </c>
      <c r="K62" s="20" t="e">
        <f t="shared" si="30"/>
        <v>#NUM!</v>
      </c>
      <c r="L62" s="6">
        <f>('2024_wise_usd'!F62*'2024_wise_desc'!$B$32)+'2024_wise_usd'!L61*(1-'2024_wise_desc'!$B$32)</f>
        <v>5.0594003341574316</v>
      </c>
      <c r="M62" s="6">
        <f>('2024_wise_usd'!F62*'2024_wise_desc'!$B$33)+'2024_wise_usd'!M61*(1-'2024_wise_desc'!$B$33)</f>
        <v>3.7299917232966875</v>
      </c>
      <c r="N62" s="6">
        <f t="shared" si="31"/>
        <v>6.2058299999999997</v>
      </c>
      <c r="O62" s="6">
        <f t="shared" si="32"/>
        <v>6.2015374999999997</v>
      </c>
    </row>
    <row r="63" spans="1:15" x14ac:dyDescent="0.2">
      <c r="A63" s="8"/>
    </row>
    <row r="64" spans="1:1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55" numberStoredAsText="1"/>
    <ignoredError sqref="O20:O55 O6:O19 N21:N55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8BB6-1299-407F-A20E-500DE3875D7F}">
  <dimension ref="A1:B181"/>
  <sheetViews>
    <sheetView workbookViewId="0">
      <selection activeCell="D11" sqref="D11"/>
    </sheetView>
  </sheetViews>
  <sheetFormatPr defaultRowHeight="12.75" x14ac:dyDescent="0.2"/>
  <cols>
    <col min="1" max="1" width="26.85546875" style="24" customWidth="1"/>
  </cols>
  <sheetData>
    <row r="1" spans="1:2" x14ac:dyDescent="0.2">
      <c r="A1" s="24" t="s">
        <v>64</v>
      </c>
      <c r="B1" s="1" t="s">
        <v>1</v>
      </c>
    </row>
    <row r="2" spans="1:2" x14ac:dyDescent="0.2">
      <c r="A2" s="24">
        <v>45490.458333333336</v>
      </c>
      <c r="B2" s="2">
        <v>5.9731800000000002</v>
      </c>
    </row>
    <row r="3" spans="1:2" x14ac:dyDescent="0.2">
      <c r="A3" s="24">
        <v>45490.708333333336</v>
      </c>
      <c r="B3" s="2">
        <v>5.9967499999999996</v>
      </c>
    </row>
    <row r="4" spans="1:2" x14ac:dyDescent="0.2">
      <c r="A4" s="24">
        <v>45490.958333333336</v>
      </c>
      <c r="B4" s="2">
        <v>6.0023600000000004</v>
      </c>
    </row>
    <row r="5" spans="1:2" x14ac:dyDescent="0.2">
      <c r="A5" s="24">
        <v>45491.458333333336</v>
      </c>
      <c r="B5" s="2">
        <v>6.00298</v>
      </c>
    </row>
    <row r="6" spans="1:2" x14ac:dyDescent="0.2">
      <c r="A6" s="24">
        <v>45491.708333333336</v>
      </c>
      <c r="B6" s="2">
        <v>6.0900600000000003</v>
      </c>
    </row>
    <row r="7" spans="1:2" x14ac:dyDescent="0.2">
      <c r="A7" s="24">
        <v>45491.958333333336</v>
      </c>
      <c r="B7" s="2">
        <v>6.0370799999999996</v>
      </c>
    </row>
    <row r="8" spans="1:2" x14ac:dyDescent="0.2">
      <c r="A8" s="24">
        <v>45492.458333333336</v>
      </c>
      <c r="B8" s="18">
        <v>6.0396299999999998</v>
      </c>
    </row>
    <row r="9" spans="1:2" x14ac:dyDescent="0.2">
      <c r="A9" s="24">
        <v>45492.708333333336</v>
      </c>
      <c r="B9" s="2">
        <v>6.0720099999999997</v>
      </c>
    </row>
    <row r="10" spans="1:2" x14ac:dyDescent="0.2">
      <c r="A10" s="24">
        <v>45492.958333333336</v>
      </c>
      <c r="B10" s="2">
        <v>6.0924699999999996</v>
      </c>
    </row>
    <row r="11" spans="1:2" x14ac:dyDescent="0.2">
      <c r="A11" s="24">
        <v>45493.458333333336</v>
      </c>
      <c r="B11">
        <v>6.0924699999999996</v>
      </c>
    </row>
    <row r="12" spans="1:2" x14ac:dyDescent="0.2">
      <c r="A12" s="24">
        <v>45493.708333333336</v>
      </c>
      <c r="B12">
        <v>6.0924699999999996</v>
      </c>
    </row>
    <row r="13" spans="1:2" x14ac:dyDescent="0.2">
      <c r="A13" s="24">
        <v>45493.958333333336</v>
      </c>
      <c r="B13">
        <v>6.0924699999999996</v>
      </c>
    </row>
    <row r="14" spans="1:2" x14ac:dyDescent="0.2">
      <c r="A14" s="24">
        <v>45494.458333333336</v>
      </c>
      <c r="B14">
        <v>6.0924699999999996</v>
      </c>
    </row>
    <row r="15" spans="1:2" x14ac:dyDescent="0.2">
      <c r="A15" s="24">
        <v>45494.458333333336</v>
      </c>
      <c r="B15">
        <v>6.0924699999999996</v>
      </c>
    </row>
    <row r="16" spans="1:2" x14ac:dyDescent="0.2">
      <c r="A16" s="24">
        <v>45494.708333333336</v>
      </c>
      <c r="B16">
        <v>6.0363499999999997</v>
      </c>
    </row>
    <row r="17" spans="1:2" x14ac:dyDescent="0.2">
      <c r="A17" s="24">
        <v>45495.958333333336</v>
      </c>
      <c r="B17">
        <v>6.0609000000000002</v>
      </c>
    </row>
    <row r="18" spans="1:2" x14ac:dyDescent="0.2">
      <c r="A18" s="24">
        <v>45495.458333333336</v>
      </c>
      <c r="B18">
        <v>6.06351</v>
      </c>
    </row>
    <row r="19" spans="1:2" x14ac:dyDescent="0.2">
      <c r="A19" s="24">
        <v>45495.708333333336</v>
      </c>
      <c r="B19">
        <v>6.0671900000000001</v>
      </c>
    </row>
    <row r="20" spans="1:2" x14ac:dyDescent="0.2">
      <c r="A20" s="24">
        <v>45496.958333333336</v>
      </c>
      <c r="B20">
        <v>6.0692899999999996</v>
      </c>
    </row>
    <row r="21" spans="1:2" x14ac:dyDescent="0.2">
      <c r="A21" s="24">
        <v>45496.458333333336</v>
      </c>
      <c r="B21">
        <v>6.0613000000000001</v>
      </c>
    </row>
    <row r="22" spans="1:2" x14ac:dyDescent="0.2">
      <c r="A22" s="24">
        <v>45496.708333333336</v>
      </c>
      <c r="B22">
        <v>6.0602799999999997</v>
      </c>
    </row>
    <row r="23" spans="1:2" x14ac:dyDescent="0.2">
      <c r="A23" s="24">
        <v>45497.958333333336</v>
      </c>
      <c r="B23">
        <v>6.1232899999999999</v>
      </c>
    </row>
    <row r="24" spans="1:2" x14ac:dyDescent="0.2">
      <c r="A24" s="24">
        <v>45497.458333333336</v>
      </c>
      <c r="B24">
        <v>6.1300400000000002</v>
      </c>
    </row>
    <row r="25" spans="1:2" x14ac:dyDescent="0.2">
      <c r="A25" s="24">
        <v>45497.708333333336</v>
      </c>
      <c r="B25">
        <v>6.1289499999999997</v>
      </c>
    </row>
    <row r="26" spans="1:2" x14ac:dyDescent="0.2">
      <c r="A26" s="24">
        <v>45498.958333333336</v>
      </c>
      <c r="B26">
        <v>6.1245200000000004</v>
      </c>
    </row>
    <row r="27" spans="1:2" x14ac:dyDescent="0.2">
      <c r="A27" s="24">
        <v>45498.458333333336</v>
      </c>
      <c r="B27">
        <v>6.1251600000000002</v>
      </c>
    </row>
    <row r="28" spans="1:2" x14ac:dyDescent="0.2">
      <c r="A28" s="24">
        <v>45498.458333333336</v>
      </c>
      <c r="B28">
        <v>6.1287700000000003</v>
      </c>
    </row>
    <row r="29" spans="1:2" x14ac:dyDescent="0.2">
      <c r="A29" s="24">
        <v>45499.708333333336</v>
      </c>
      <c r="B29">
        <v>6.1281999999999996</v>
      </c>
    </row>
    <row r="30" spans="1:2" x14ac:dyDescent="0.2">
      <c r="A30" s="24">
        <v>45499.958333333336</v>
      </c>
      <c r="B30">
        <v>6.1429999999999998</v>
      </c>
    </row>
    <row r="31" spans="1:2" x14ac:dyDescent="0.2">
      <c r="A31" s="24">
        <v>45499.458333333336</v>
      </c>
      <c r="B31">
        <v>6.1404699999999997</v>
      </c>
    </row>
    <row r="32" spans="1:2" x14ac:dyDescent="0.2">
      <c r="A32" s="24">
        <v>45500.708333333336</v>
      </c>
      <c r="B32">
        <v>6.1404699999999997</v>
      </c>
    </row>
    <row r="33" spans="1:2" x14ac:dyDescent="0.2">
      <c r="A33" s="24">
        <v>45500.958333333336</v>
      </c>
      <c r="B33">
        <v>6.1404699999999997</v>
      </c>
    </row>
    <row r="34" spans="1:2" x14ac:dyDescent="0.2">
      <c r="A34" s="24">
        <v>45500.458333333336</v>
      </c>
      <c r="B34">
        <v>6.1404699999999997</v>
      </c>
    </row>
    <row r="35" spans="1:2" x14ac:dyDescent="0.2">
      <c r="A35" s="24">
        <v>45501.708333333336</v>
      </c>
      <c r="B35">
        <v>6.1404699999999997</v>
      </c>
    </row>
    <row r="36" spans="1:2" x14ac:dyDescent="0.2">
      <c r="A36" s="24">
        <v>45501.958333333336</v>
      </c>
      <c r="B36">
        <v>6.1428500000000001</v>
      </c>
    </row>
    <row r="37" spans="1:2" x14ac:dyDescent="0.2">
      <c r="A37" s="24">
        <v>45501.458333333336</v>
      </c>
      <c r="B37">
        <v>6.1418600000000003</v>
      </c>
    </row>
    <row r="38" spans="1:2" x14ac:dyDescent="0.2">
      <c r="A38" s="24">
        <v>45502.708333333336</v>
      </c>
      <c r="B38">
        <v>6.1089200000000003</v>
      </c>
    </row>
    <row r="39" spans="1:2" x14ac:dyDescent="0.2">
      <c r="A39" s="24">
        <v>45502.958333333336</v>
      </c>
      <c r="B39">
        <v>6.08887</v>
      </c>
    </row>
    <row r="40" spans="1:2" x14ac:dyDescent="0.2">
      <c r="A40" s="24">
        <v>45502.458333333336</v>
      </c>
      <c r="B40">
        <v>6.0749300000000002</v>
      </c>
    </row>
    <row r="41" spans="1:2" x14ac:dyDescent="0.2">
      <c r="A41" s="24">
        <v>45503.708333333336</v>
      </c>
      <c r="B41">
        <v>6.1143400000000003</v>
      </c>
    </row>
    <row r="42" spans="1:2" x14ac:dyDescent="0.2">
      <c r="A42" s="24">
        <v>45503.958333333336</v>
      </c>
      <c r="B42">
        <v>6.0705400000000003</v>
      </c>
    </row>
    <row r="43" spans="1:2" x14ac:dyDescent="0.2">
      <c r="A43" s="24">
        <v>45503.458333333336</v>
      </c>
      <c r="B43">
        <v>6.0747400000000003</v>
      </c>
    </row>
    <row r="44" spans="1:2" x14ac:dyDescent="0.2">
      <c r="A44" s="24">
        <v>45504.458333333336</v>
      </c>
      <c r="B44">
        <v>6.15245</v>
      </c>
    </row>
    <row r="45" spans="1:2" x14ac:dyDescent="0.2">
      <c r="A45" s="24">
        <v>45504.708333333336</v>
      </c>
      <c r="B45">
        <v>6.1144100000000003</v>
      </c>
    </row>
    <row r="46" spans="1:2" x14ac:dyDescent="0.2">
      <c r="A46" s="24">
        <v>45504.958333333336</v>
      </c>
      <c r="B46">
        <v>6.1261000000000001</v>
      </c>
    </row>
    <row r="47" spans="1:2" x14ac:dyDescent="0.2">
      <c r="A47" s="24">
        <v>45505.458333333336</v>
      </c>
      <c r="B47">
        <v>6.0955500000000002</v>
      </c>
    </row>
    <row r="48" spans="1:2" x14ac:dyDescent="0.2">
      <c r="A48" s="24">
        <v>45505.708333333336</v>
      </c>
      <c r="B48">
        <v>6.1876199999999999</v>
      </c>
    </row>
    <row r="49" spans="1:2" x14ac:dyDescent="0.2">
      <c r="A49" s="24">
        <v>45505.958333333336</v>
      </c>
      <c r="B49">
        <v>6.2071300000000003</v>
      </c>
    </row>
    <row r="50" spans="1:2" x14ac:dyDescent="0.2">
      <c r="A50" s="24">
        <v>45506.458333333336</v>
      </c>
      <c r="B50">
        <v>6.2333999999999996</v>
      </c>
    </row>
    <row r="51" spans="1:2" x14ac:dyDescent="0.2">
      <c r="A51" s="24">
        <v>45506.708333333336</v>
      </c>
      <c r="B51">
        <v>6.23088</v>
      </c>
    </row>
    <row r="52" spans="1:2" x14ac:dyDescent="0.2">
      <c r="A52" s="24">
        <v>45506.958333333336</v>
      </c>
      <c r="B52">
        <v>6.2495700000000003</v>
      </c>
    </row>
    <row r="53" spans="1:2" x14ac:dyDescent="0.2">
      <c r="A53" s="24">
        <v>45507.458333333336</v>
      </c>
      <c r="B53">
        <v>6.2495700000000003</v>
      </c>
    </row>
    <row r="54" spans="1:2" x14ac:dyDescent="0.2">
      <c r="A54" s="24">
        <v>45507.458333333336</v>
      </c>
      <c r="B54">
        <v>6.2495700000000003</v>
      </c>
    </row>
    <row r="55" spans="1:2" x14ac:dyDescent="0.2">
      <c r="A55" s="24">
        <v>45507.708333333336</v>
      </c>
      <c r="B55">
        <v>6.2495700000000003</v>
      </c>
    </row>
    <row r="56" spans="1:2" x14ac:dyDescent="0.2">
      <c r="A56" s="24">
        <v>45508.958333333336</v>
      </c>
      <c r="B56">
        <v>6.2495700000000003</v>
      </c>
    </row>
    <row r="57" spans="1:2" x14ac:dyDescent="0.2">
      <c r="A57" s="24">
        <v>45508.458333333336</v>
      </c>
      <c r="B57">
        <v>6.2564099999999998</v>
      </c>
    </row>
    <row r="58" spans="1:2" x14ac:dyDescent="0.2">
      <c r="A58" s="24">
        <v>45508.708333333336</v>
      </c>
      <c r="B58">
        <v>6.25481</v>
      </c>
    </row>
    <row r="59" spans="1:2" x14ac:dyDescent="0.2">
      <c r="A59" s="24">
        <v>45509.958333333336</v>
      </c>
      <c r="B59">
        <v>6.3701999999999996</v>
      </c>
    </row>
    <row r="60" spans="1:2" x14ac:dyDescent="0.2">
      <c r="A60" s="24">
        <v>45509.458333333336</v>
      </c>
      <c r="B60">
        <v>6.2915599999999996</v>
      </c>
    </row>
    <row r="61" spans="1:2" x14ac:dyDescent="0.2">
      <c r="A61" s="24">
        <v>45509.708333333336</v>
      </c>
      <c r="B61">
        <v>6.2695499999999997</v>
      </c>
    </row>
    <row r="62" spans="1:2" x14ac:dyDescent="0.2">
      <c r="A62" s="24">
        <v>45510.958333333336</v>
      </c>
      <c r="B62">
        <v>6.1828000000000003</v>
      </c>
    </row>
    <row r="63" spans="1:2" x14ac:dyDescent="0.2">
      <c r="A63" s="24">
        <v>45510.458333333336</v>
      </c>
      <c r="B63">
        <v>6.1848700000000001</v>
      </c>
    </row>
    <row r="64" spans="1:2" x14ac:dyDescent="0.2">
      <c r="A64" s="24">
        <v>45510.708333333336</v>
      </c>
      <c r="B64">
        <v>6.1767700000000003</v>
      </c>
    </row>
    <row r="65" spans="1:2" x14ac:dyDescent="0.2">
      <c r="A65" s="24">
        <v>45511.958333333336</v>
      </c>
      <c r="B65">
        <v>6.1179699999999997</v>
      </c>
    </row>
    <row r="66" spans="1:2" x14ac:dyDescent="0.2">
      <c r="A66" s="24">
        <v>45511.458333333336</v>
      </c>
      <c r="B66">
        <v>6.1429999999999998</v>
      </c>
    </row>
    <row r="67" spans="1:2" x14ac:dyDescent="0.2">
      <c r="A67" s="24">
        <v>45511.458333333336</v>
      </c>
      <c r="B67">
        <v>6.1602499999999996</v>
      </c>
    </row>
    <row r="68" spans="1:2" x14ac:dyDescent="0.2">
      <c r="A68" s="24">
        <v>45512.708333333336</v>
      </c>
      <c r="B68">
        <v>6.1177400000000004</v>
      </c>
    </row>
    <row r="69" spans="1:2" x14ac:dyDescent="0.2">
      <c r="A69" s="24">
        <v>45512.958333333336</v>
      </c>
      <c r="B69">
        <v>6.0851300000000004</v>
      </c>
    </row>
    <row r="70" spans="1:2" x14ac:dyDescent="0.2">
      <c r="A70" s="24">
        <v>45512.458333333336</v>
      </c>
      <c r="B70">
        <v>6.0570500000000003</v>
      </c>
    </row>
    <row r="71" spans="1:2" x14ac:dyDescent="0.2">
      <c r="A71" s="24">
        <v>45513.458333333336</v>
      </c>
      <c r="B71">
        <v>6.0171000000000001</v>
      </c>
    </row>
    <row r="72" spans="1:2" x14ac:dyDescent="0.2">
      <c r="A72" s="24">
        <v>45513.708333333336</v>
      </c>
      <c r="B72">
        <v>6.0211600000000001</v>
      </c>
    </row>
    <row r="73" spans="1:2" x14ac:dyDescent="0.2">
      <c r="A73" s="24">
        <v>45513.958333333336</v>
      </c>
      <c r="B73">
        <v>6.0135500000000004</v>
      </c>
    </row>
    <row r="74" spans="1:2" x14ac:dyDescent="0.2">
      <c r="A74" s="24">
        <v>45514.458333333336</v>
      </c>
      <c r="B74">
        <v>6.0135500000000004</v>
      </c>
    </row>
    <row r="75" spans="1:2" x14ac:dyDescent="0.2">
      <c r="A75" s="24">
        <v>45514.708333333336</v>
      </c>
      <c r="B75">
        <v>6.0135500000000004</v>
      </c>
    </row>
    <row r="76" spans="1:2" x14ac:dyDescent="0.2">
      <c r="A76" s="24">
        <v>45514.958333333336</v>
      </c>
      <c r="B76">
        <v>6.0135500000000004</v>
      </c>
    </row>
    <row r="77" spans="1:2" x14ac:dyDescent="0.2">
      <c r="A77" s="24">
        <v>45515.458333333336</v>
      </c>
      <c r="B77">
        <v>6.0078100000000001</v>
      </c>
    </row>
    <row r="78" spans="1:2" x14ac:dyDescent="0.2">
      <c r="A78" s="24">
        <v>45515.708333333336</v>
      </c>
      <c r="B78">
        <v>6.0093300000000003</v>
      </c>
    </row>
    <row r="79" spans="1:2" x14ac:dyDescent="0.2">
      <c r="A79" s="24">
        <v>45515.958333333336</v>
      </c>
      <c r="B79">
        <v>6.0075200000000004</v>
      </c>
    </row>
    <row r="80" spans="1:2" x14ac:dyDescent="0.2">
      <c r="A80" s="24">
        <v>45516.458333333336</v>
      </c>
      <c r="B80">
        <v>6.0078100000000001</v>
      </c>
    </row>
    <row r="81" spans="1:2" x14ac:dyDescent="0.2">
      <c r="A81" s="24">
        <v>45516.708333333336</v>
      </c>
      <c r="B81">
        <v>6.0093300000000003</v>
      </c>
    </row>
    <row r="82" spans="1:2" x14ac:dyDescent="0.2">
      <c r="A82" s="24">
        <v>45516.958333333336</v>
      </c>
      <c r="B82">
        <v>6.0075200000000004</v>
      </c>
    </row>
    <row r="83" spans="1:2" x14ac:dyDescent="0.2">
      <c r="A83" s="24">
        <v>45517.458333333336</v>
      </c>
      <c r="B83">
        <v>6.0146800000000002</v>
      </c>
    </row>
    <row r="84" spans="1:2" x14ac:dyDescent="0.2">
      <c r="A84" s="24">
        <v>45517.458333333336</v>
      </c>
      <c r="B84">
        <v>5.9917600000000002</v>
      </c>
    </row>
    <row r="85" spans="1:2" x14ac:dyDescent="0.2">
      <c r="A85" s="24">
        <v>45517.708333333336</v>
      </c>
      <c r="B85">
        <v>5.9986600000000001</v>
      </c>
    </row>
    <row r="86" spans="1:2" x14ac:dyDescent="0.2">
      <c r="A86" s="24">
        <v>45518.958333333336</v>
      </c>
      <c r="B86">
        <v>6.0144599999999997</v>
      </c>
    </row>
    <row r="87" spans="1:2" x14ac:dyDescent="0.2">
      <c r="A87" s="24">
        <v>45518.458333333336</v>
      </c>
      <c r="B87">
        <v>6.0229699999999999</v>
      </c>
    </row>
    <row r="88" spans="1:2" x14ac:dyDescent="0.2">
      <c r="A88" s="24">
        <v>45518.458333333336</v>
      </c>
      <c r="B88">
        <v>6.0214800000000004</v>
      </c>
    </row>
    <row r="89" spans="1:2" x14ac:dyDescent="0.2">
      <c r="A89" s="24">
        <v>45519.708333333336</v>
      </c>
      <c r="B89">
        <v>5.9838699999999996</v>
      </c>
    </row>
    <row r="90" spans="1:2" x14ac:dyDescent="0.2">
      <c r="A90" s="24">
        <v>45519.958333333336</v>
      </c>
      <c r="B90">
        <v>6.0173199999999998</v>
      </c>
    </row>
    <row r="91" spans="1:2" x14ac:dyDescent="0.2">
      <c r="A91" s="24">
        <v>45519.458333333336</v>
      </c>
      <c r="B91">
        <v>6.0248200000000001</v>
      </c>
    </row>
    <row r="92" spans="1:2" x14ac:dyDescent="0.2">
      <c r="A92" s="24">
        <v>45520.708333333336</v>
      </c>
      <c r="B92">
        <v>6.0010300000000001</v>
      </c>
    </row>
    <row r="93" spans="1:2" x14ac:dyDescent="0.2">
      <c r="A93" s="24">
        <v>45520.958333333336</v>
      </c>
      <c r="B93">
        <v>6.0262700000000002</v>
      </c>
    </row>
    <row r="94" spans="1:2" x14ac:dyDescent="0.2">
      <c r="A94" s="24">
        <v>45520.458333333336</v>
      </c>
      <c r="B94">
        <v>6.03376</v>
      </c>
    </row>
    <row r="95" spans="1:2" x14ac:dyDescent="0.2">
      <c r="A95" s="24">
        <v>45521.708333333336</v>
      </c>
      <c r="B95">
        <v>6.03376</v>
      </c>
    </row>
    <row r="96" spans="1:2" x14ac:dyDescent="0.2">
      <c r="A96" s="24">
        <v>45521.958333333336</v>
      </c>
      <c r="B96">
        <v>6.03376</v>
      </c>
    </row>
    <row r="97" spans="1:2" x14ac:dyDescent="0.2">
      <c r="A97" s="24">
        <v>45521.458333333336</v>
      </c>
      <c r="B97">
        <v>6.03376</v>
      </c>
    </row>
    <row r="98" spans="1:2" x14ac:dyDescent="0.2">
      <c r="A98" s="24">
        <v>45522.708333333336</v>
      </c>
      <c r="B98">
        <v>6.03376</v>
      </c>
    </row>
    <row r="99" spans="1:2" x14ac:dyDescent="0.2">
      <c r="A99" s="24">
        <v>45522.958333333336</v>
      </c>
      <c r="B99">
        <v>6.03376</v>
      </c>
    </row>
    <row r="100" spans="1:2" x14ac:dyDescent="0.2">
      <c r="A100" s="24">
        <v>45522.458333333336</v>
      </c>
      <c r="B100">
        <v>6.0332999999999997</v>
      </c>
    </row>
    <row r="101" spans="1:2" x14ac:dyDescent="0.2">
      <c r="A101" s="24">
        <v>45523.458333333336</v>
      </c>
      <c r="B101">
        <v>5.9958999999999998</v>
      </c>
    </row>
    <row r="102" spans="1:2" x14ac:dyDescent="0.2">
      <c r="A102" s="24">
        <v>45523.708333333336</v>
      </c>
      <c r="B102">
        <v>5.9989999999999997</v>
      </c>
    </row>
    <row r="103" spans="1:2" x14ac:dyDescent="0.2">
      <c r="A103" s="24">
        <v>45523.958333333336</v>
      </c>
      <c r="B103">
        <v>5.9932999999999996</v>
      </c>
    </row>
    <row r="104" spans="1:2" x14ac:dyDescent="0.2">
      <c r="A104" s="24">
        <v>45524.458333333336</v>
      </c>
      <c r="B104">
        <v>6.0391000000000004</v>
      </c>
    </row>
    <row r="105" spans="1:2" x14ac:dyDescent="0.2">
      <c r="A105" s="24">
        <v>45524.708333333336</v>
      </c>
      <c r="B105">
        <v>6.1021000000000001</v>
      </c>
    </row>
    <row r="106" spans="1:2" x14ac:dyDescent="0.2">
      <c r="A106" s="24">
        <v>45524.958333333336</v>
      </c>
      <c r="B106">
        <v>6.0941000000000001</v>
      </c>
    </row>
    <row r="107" spans="1:2" x14ac:dyDescent="0.2">
      <c r="A107" s="24">
        <v>45525.458333333336</v>
      </c>
      <c r="B107">
        <v>6.0796000000000001</v>
      </c>
    </row>
    <row r="108" spans="1:2" x14ac:dyDescent="0.2">
      <c r="A108" s="24">
        <v>45525.708333333336</v>
      </c>
      <c r="B108">
        <v>6.1125999999999996</v>
      </c>
    </row>
    <row r="109" spans="1:2" x14ac:dyDescent="0.2">
      <c r="A109" s="24">
        <v>45525.958333333336</v>
      </c>
      <c r="B109">
        <v>6.1108000000000002</v>
      </c>
    </row>
    <row r="110" spans="1:2" x14ac:dyDescent="0.2">
      <c r="A110" s="24">
        <v>45526.458333333336</v>
      </c>
      <c r="B110">
        <v>6.1086999999999998</v>
      </c>
    </row>
    <row r="111" spans="1:2" x14ac:dyDescent="0.2">
      <c r="A111" s="24">
        <v>45526.708333333336</v>
      </c>
      <c r="B111">
        <v>6.2092999999999998</v>
      </c>
    </row>
    <row r="112" spans="1:2" x14ac:dyDescent="0.2">
      <c r="A112" s="24">
        <v>45526.958333333336</v>
      </c>
      <c r="B112">
        <v>6.2225999999999999</v>
      </c>
    </row>
    <row r="113" spans="1:2" x14ac:dyDescent="0.2">
      <c r="A113" s="24">
        <v>45527.458333333336</v>
      </c>
      <c r="B113">
        <v>6.1725000000000003</v>
      </c>
    </row>
    <row r="114" spans="1:2" x14ac:dyDescent="0.2">
      <c r="A114" s="24">
        <v>45527.708333333336</v>
      </c>
      <c r="B114">
        <v>6.1323999999999996</v>
      </c>
    </row>
    <row r="115" spans="1:2" x14ac:dyDescent="0.2">
      <c r="A115" s="24">
        <v>45527.958333333336</v>
      </c>
      <c r="B115">
        <v>6.1401700000000003</v>
      </c>
    </row>
    <row r="116" spans="1:2" x14ac:dyDescent="0.2">
      <c r="A116" s="24">
        <v>45528.458333333336</v>
      </c>
      <c r="B116">
        <v>6.1401700000000003</v>
      </c>
    </row>
    <row r="117" spans="1:2" x14ac:dyDescent="0.2">
      <c r="A117" s="24">
        <v>45528.458333333336</v>
      </c>
      <c r="B117">
        <v>6.1401700000000003</v>
      </c>
    </row>
    <row r="118" spans="1:2" x14ac:dyDescent="0.2">
      <c r="A118" s="24">
        <v>45528.708333333336</v>
      </c>
      <c r="B118">
        <v>6.1401700000000003</v>
      </c>
    </row>
    <row r="119" spans="1:2" x14ac:dyDescent="0.2">
      <c r="A119" s="24">
        <v>45529.958333333336</v>
      </c>
      <c r="B119">
        <v>6.1401700000000003</v>
      </c>
    </row>
    <row r="120" spans="1:2" x14ac:dyDescent="0.2">
      <c r="A120" s="24">
        <v>45529.458333333336</v>
      </c>
      <c r="B120">
        <v>6.1401700000000003</v>
      </c>
    </row>
    <row r="121" spans="1:2" x14ac:dyDescent="0.2">
      <c r="A121" s="24">
        <v>45529.708333333336</v>
      </c>
      <c r="B121">
        <v>6.1395999999999997</v>
      </c>
    </row>
    <row r="122" spans="1:2" x14ac:dyDescent="0.2">
      <c r="A122" s="24">
        <v>45530.458333333336</v>
      </c>
      <c r="B122">
        <v>6.1208999999999998</v>
      </c>
    </row>
    <row r="123" spans="1:2" x14ac:dyDescent="0.2">
      <c r="A123" s="24">
        <v>45530.708333333336</v>
      </c>
      <c r="B123">
        <v>6.1284999999999998</v>
      </c>
    </row>
    <row r="124" spans="1:2" x14ac:dyDescent="0.2">
      <c r="A124" s="24">
        <v>45530.958333333336</v>
      </c>
      <c r="B124">
        <v>6.1401000000000003</v>
      </c>
    </row>
    <row r="125" spans="1:2" x14ac:dyDescent="0.2">
      <c r="A125" s="24">
        <v>45531.458333333336</v>
      </c>
      <c r="B125">
        <v>6.1345000000000001</v>
      </c>
    </row>
    <row r="126" spans="1:2" x14ac:dyDescent="0.2">
      <c r="A126" s="24">
        <v>45531.708333333336</v>
      </c>
      <c r="B126">
        <v>6.1538000000000004</v>
      </c>
    </row>
    <row r="127" spans="1:2" x14ac:dyDescent="0.2">
      <c r="A127" s="24">
        <v>45531.958333333336</v>
      </c>
      <c r="B127">
        <v>6.1562000000000001</v>
      </c>
    </row>
    <row r="128" spans="1:2" x14ac:dyDescent="0.2">
      <c r="A128" s="24">
        <v>45532.458333333336</v>
      </c>
      <c r="B128">
        <v>6.1444999999999999</v>
      </c>
    </row>
    <row r="129" spans="1:2" x14ac:dyDescent="0.2">
      <c r="A129" s="24">
        <v>45532.708333333336</v>
      </c>
      <c r="B129">
        <v>6.1733000000000002</v>
      </c>
    </row>
    <row r="130" spans="1:2" x14ac:dyDescent="0.2">
      <c r="A130" s="24">
        <v>45532.958333333336</v>
      </c>
      <c r="B130">
        <v>6.1912000000000003</v>
      </c>
    </row>
    <row r="131" spans="1:2" x14ac:dyDescent="0.2">
      <c r="A131" s="24">
        <v>45533.458333333336</v>
      </c>
      <c r="B131">
        <v>6.2511999999999999</v>
      </c>
    </row>
    <row r="132" spans="1:2" x14ac:dyDescent="0.2">
      <c r="A132" s="24">
        <v>45533.708333333336</v>
      </c>
      <c r="B132">
        <v>6.2274000000000003</v>
      </c>
    </row>
    <row r="133" spans="1:2" x14ac:dyDescent="0.2">
      <c r="A133" s="24">
        <v>45533.958333333336</v>
      </c>
      <c r="B133">
        <v>6.2314999999999996</v>
      </c>
    </row>
    <row r="134" spans="1:2" x14ac:dyDescent="0.2">
      <c r="A134" s="24">
        <v>45534.458333333336</v>
      </c>
      <c r="B134">
        <v>6.2614000000000001</v>
      </c>
    </row>
    <row r="135" spans="1:2" x14ac:dyDescent="0.2">
      <c r="A135" s="24">
        <v>45534.708333333336</v>
      </c>
      <c r="B135">
        <v>6.2282000000000002</v>
      </c>
    </row>
    <row r="136" spans="1:2" x14ac:dyDescent="0.2">
      <c r="A136" s="24">
        <v>45534.958333333336</v>
      </c>
      <c r="B136">
        <v>6.1933699999999998</v>
      </c>
    </row>
    <row r="137" spans="1:2" x14ac:dyDescent="0.2">
      <c r="A137" s="24">
        <v>45535.458333333336</v>
      </c>
      <c r="B137">
        <v>6.1933699999999998</v>
      </c>
    </row>
    <row r="138" spans="1:2" x14ac:dyDescent="0.2">
      <c r="A138" s="24">
        <v>45535.708333333336</v>
      </c>
      <c r="B138">
        <v>6.1933699999999998</v>
      </c>
    </row>
    <row r="139" spans="1:2" x14ac:dyDescent="0.2">
      <c r="A139" s="24">
        <v>45535.958333333336</v>
      </c>
      <c r="B139">
        <v>6.1933699999999998</v>
      </c>
    </row>
    <row r="140" spans="1:2" x14ac:dyDescent="0.2">
      <c r="A140" s="24">
        <v>45536.458333333336</v>
      </c>
      <c r="B140">
        <v>6.1933699999999998</v>
      </c>
    </row>
    <row r="141" spans="1:2" x14ac:dyDescent="0.2">
      <c r="A141" s="24">
        <v>45536.708333333336</v>
      </c>
      <c r="B141">
        <v>6.1933699999999998</v>
      </c>
    </row>
    <row r="142" spans="1:2" x14ac:dyDescent="0.2">
      <c r="A142" s="24">
        <v>45536.958333333336</v>
      </c>
      <c r="B142">
        <v>6.2034399999999996</v>
      </c>
    </row>
    <row r="143" spans="1:2" x14ac:dyDescent="0.2">
      <c r="A143" s="24">
        <v>45537.458333333336</v>
      </c>
      <c r="B143">
        <v>6.2514799999999999</v>
      </c>
    </row>
    <row r="144" spans="1:2" x14ac:dyDescent="0.2">
      <c r="A144" s="24">
        <v>45537.708333333336</v>
      </c>
      <c r="B144">
        <v>6.2182700000000004</v>
      </c>
    </row>
    <row r="145" spans="1:2" x14ac:dyDescent="0.2">
      <c r="A145" s="24">
        <v>45537.958333333336</v>
      </c>
      <c r="B145">
        <v>6.2155399999999998</v>
      </c>
    </row>
    <row r="146" spans="1:2" x14ac:dyDescent="0.2">
      <c r="A146" s="24">
        <v>45538.458333333336</v>
      </c>
      <c r="B146">
        <v>6.2251500000000002</v>
      </c>
    </row>
    <row r="147" spans="1:2" x14ac:dyDescent="0.2">
      <c r="A147" s="24">
        <v>45538.708333333336</v>
      </c>
      <c r="B147">
        <v>6.2280600000000002</v>
      </c>
    </row>
    <row r="148" spans="1:2" x14ac:dyDescent="0.2">
      <c r="A148" s="24">
        <v>45538.958333333336</v>
      </c>
      <c r="B148">
        <v>6.2437500000000004</v>
      </c>
    </row>
    <row r="149" spans="1:2" x14ac:dyDescent="0.2">
      <c r="A149" s="24">
        <v>45539.458333333336</v>
      </c>
      <c r="B149">
        <v>6.2382799999999996</v>
      </c>
    </row>
    <row r="150" spans="1:2" x14ac:dyDescent="0.2">
      <c r="A150" s="24">
        <v>45539.708333333336</v>
      </c>
      <c r="B150">
        <v>6.2497699999999998</v>
      </c>
    </row>
    <row r="151" spans="1:2" x14ac:dyDescent="0.2">
      <c r="A151" s="24">
        <v>45539.958333333336</v>
      </c>
      <c r="B151">
        <v>6.2532800000000002</v>
      </c>
    </row>
    <row r="152" spans="1:2" x14ac:dyDescent="0.2">
      <c r="A152" s="24">
        <v>45540.458333333336</v>
      </c>
      <c r="B152">
        <v>6.22342</v>
      </c>
    </row>
    <row r="153" spans="1:2" x14ac:dyDescent="0.2">
      <c r="A153" s="24">
        <v>45540.708333333336</v>
      </c>
      <c r="B153">
        <v>6.1868999999999996</v>
      </c>
    </row>
    <row r="154" spans="1:2" x14ac:dyDescent="0.2">
      <c r="A154" s="24">
        <v>45540.958333333336</v>
      </c>
      <c r="B154">
        <v>6.1872999999999996</v>
      </c>
    </row>
    <row r="155" spans="1:2" x14ac:dyDescent="0.2">
      <c r="A155" s="24">
        <v>45541.458333333336</v>
      </c>
      <c r="B155">
        <v>6.1641300000000001</v>
      </c>
    </row>
    <row r="156" spans="1:2" x14ac:dyDescent="0.2">
      <c r="A156" s="24">
        <v>45541.708333333336</v>
      </c>
      <c r="B156">
        <v>6.1978099999999996</v>
      </c>
    </row>
    <row r="157" spans="1:2" x14ac:dyDescent="0.2">
      <c r="A157" s="24">
        <v>45541.958333333336</v>
      </c>
      <c r="B157">
        <v>6.2072099999999999</v>
      </c>
    </row>
    <row r="158" spans="1:2" x14ac:dyDescent="0.2">
      <c r="A158" s="24">
        <v>45542.458333333336</v>
      </c>
      <c r="B158">
        <v>6.2072099999999999</v>
      </c>
    </row>
    <row r="159" spans="1:2" x14ac:dyDescent="0.2">
      <c r="A159" s="24">
        <v>45542.708333333336</v>
      </c>
      <c r="B159">
        <v>6.2072099999999999</v>
      </c>
    </row>
    <row r="160" spans="1:2" x14ac:dyDescent="0.2">
      <c r="A160" s="24">
        <v>45542.958333333336</v>
      </c>
      <c r="B160">
        <v>6.2072099999999999</v>
      </c>
    </row>
    <row r="161" spans="1:2" x14ac:dyDescent="0.2">
      <c r="A161" s="24">
        <v>45543.458333333336</v>
      </c>
      <c r="B161">
        <v>6.2072099999999999</v>
      </c>
    </row>
    <row r="162" spans="1:2" x14ac:dyDescent="0.2">
      <c r="A162" s="24">
        <v>45543.708333333336</v>
      </c>
      <c r="B162">
        <v>6.2072099999999999</v>
      </c>
    </row>
    <row r="163" spans="1:2" x14ac:dyDescent="0.2">
      <c r="A163" s="24">
        <v>45543.958333333336</v>
      </c>
      <c r="B163">
        <v>6.2043600000000003</v>
      </c>
    </row>
    <row r="164" spans="1:2" x14ac:dyDescent="0.2">
      <c r="A164" s="24">
        <v>45544.458333333336</v>
      </c>
      <c r="B164">
        <v>6.1954399999999996</v>
      </c>
    </row>
    <row r="165" spans="1:2" x14ac:dyDescent="0.2">
      <c r="A165" s="24">
        <v>45544.708333333336</v>
      </c>
      <c r="B165">
        <v>6.1645099999999999</v>
      </c>
    </row>
    <row r="166" spans="1:2" x14ac:dyDescent="0.2">
      <c r="A166" s="24">
        <v>45544.958333333336</v>
      </c>
      <c r="B166">
        <v>6.1646200000000002</v>
      </c>
    </row>
    <row r="167" spans="1:2" x14ac:dyDescent="0.2">
      <c r="A167" s="24">
        <v>45545.458333333336</v>
      </c>
      <c r="B167">
        <v>6.1889099999999999</v>
      </c>
    </row>
    <row r="168" spans="1:2" x14ac:dyDescent="0.2">
      <c r="A168" s="24">
        <v>45545.708333333336</v>
      </c>
      <c r="B168">
        <v>6.2345699999999997</v>
      </c>
    </row>
    <row r="169" spans="1:2" x14ac:dyDescent="0.2">
      <c r="A169" s="24">
        <v>45545.958333333336</v>
      </c>
      <c r="B169">
        <v>6.2496900000000002</v>
      </c>
    </row>
    <row r="170" spans="1:2" x14ac:dyDescent="0.2">
      <c r="A170" s="24">
        <v>45546.458333333336</v>
      </c>
      <c r="B170">
        <v>6.2134999999999998</v>
      </c>
    </row>
    <row r="171" spans="1:2" x14ac:dyDescent="0.2">
      <c r="A171" s="24">
        <v>45546.708333333336</v>
      </c>
      <c r="B171">
        <v>6.2330899999999998</v>
      </c>
    </row>
    <row r="172" spans="1:2" x14ac:dyDescent="0.2">
      <c r="A172" s="24">
        <v>45546.958333333336</v>
      </c>
      <c r="B172">
        <v>6.2430500000000002</v>
      </c>
    </row>
    <row r="173" spans="1:2" x14ac:dyDescent="0.2">
      <c r="A173" s="24">
        <v>45547.458333333336</v>
      </c>
      <c r="B173">
        <v>6.2440899999999999</v>
      </c>
    </row>
    <row r="174" spans="1:2" x14ac:dyDescent="0.2">
      <c r="A174" s="24">
        <v>45547.708333333336</v>
      </c>
      <c r="B174">
        <v>6.2191299999999998</v>
      </c>
    </row>
    <row r="175" spans="1:2" x14ac:dyDescent="0.2">
      <c r="A175" s="24">
        <v>45547.958333333336</v>
      </c>
      <c r="B175">
        <v>6.2359799999999996</v>
      </c>
    </row>
    <row r="176" spans="1:2" x14ac:dyDescent="0.2">
      <c r="A176" s="24">
        <v>45548.458333333336</v>
      </c>
      <c r="B176">
        <v>6.1826600000000003</v>
      </c>
    </row>
    <row r="177" spans="1:2" x14ac:dyDescent="0.2">
      <c r="A177" s="24">
        <v>45548.708333333336</v>
      </c>
      <c r="B177">
        <v>6.1648899999999998</v>
      </c>
    </row>
    <row r="178" spans="1:2" x14ac:dyDescent="0.2">
      <c r="A178" s="24">
        <v>45548.958333333336</v>
      </c>
      <c r="B178">
        <v>6.1635600000000004</v>
      </c>
    </row>
    <row r="179" spans="1:2" x14ac:dyDescent="0.2">
      <c r="A179" s="24">
        <v>45549.458333333336</v>
      </c>
      <c r="B179">
        <v>6.1635600000000004</v>
      </c>
    </row>
    <row r="180" spans="1:2" x14ac:dyDescent="0.2">
      <c r="A180" s="24">
        <v>45549.708333333336</v>
      </c>
      <c r="B180">
        <v>6.1635600000000004</v>
      </c>
    </row>
    <row r="181" spans="1:2" x14ac:dyDescent="0.2">
      <c r="A181" s="24">
        <v>45549.958333333336</v>
      </c>
      <c r="B181">
        <v>6.1635600000000004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41</v>
      </c>
    </row>
    <row r="3" spans="1:3" x14ac:dyDescent="0.2">
      <c r="A3" s="3" t="s">
        <v>39</v>
      </c>
      <c r="B3" s="20">
        <f>AVERAGE('2024_wise_usd'!$K3:$K55)</f>
        <v>3.7020472910712803E-4</v>
      </c>
      <c r="C3" s="21">
        <f>AVERAGE('2024_wise_usd'!$K3:$K55)</f>
        <v>3.7020472910712803E-4</v>
      </c>
    </row>
    <row r="4" spans="1:3" x14ac:dyDescent="0.2">
      <c r="A4" s="3" t="s">
        <v>43</v>
      </c>
      <c r="B4" s="20">
        <f>_xlfn.STDEV.S('2024_wise_usd'!$K3:$K55)</f>
        <v>7.5488077308586508E-3</v>
      </c>
      <c r="C4" s="21">
        <f>_xlfn.STDEV.S('2024_wise_usd'!$K3:$K55)</f>
        <v>7.5488077308586508E-3</v>
      </c>
    </row>
    <row r="5" spans="1:3" x14ac:dyDescent="0.2">
      <c r="A5" s="3" t="s">
        <v>40</v>
      </c>
      <c r="B5" s="20">
        <f>AVERAGE('2024_wise_usd'!$J3:$J55)</f>
        <v>3.9823785028465759E-4</v>
      </c>
      <c r="C5" s="21">
        <f>AVERAGE('2024_wise_usd'!$J3:$J55)</f>
        <v>3.9823785028465759E-4</v>
      </c>
    </row>
    <row r="6" spans="1:3" x14ac:dyDescent="0.2">
      <c r="A6" s="3" t="s">
        <v>44</v>
      </c>
      <c r="B6" s="20">
        <f>_xlfn.STDEV.S('2024_wise_usd'!$J3:$J55)</f>
        <v>7.5516388261568186E-3</v>
      </c>
      <c r="C6" s="21">
        <f>_xlfn.STDEV.S('2024_wise_usd'!$K3:$K55)</f>
        <v>7.5488077308586508E-3</v>
      </c>
    </row>
    <row r="8" spans="1:3" x14ac:dyDescent="0.2">
      <c r="A8" s="3" t="s">
        <v>45</v>
      </c>
      <c r="B8" s="19">
        <f>B4*SQRT(360)</f>
        <v>0.143228556289204</v>
      </c>
      <c r="C8" s="22">
        <f>C4*SQRT(360)</f>
        <v>0.143228556289204</v>
      </c>
    </row>
    <row r="9" spans="1:3" x14ac:dyDescent="0.2">
      <c r="A9" s="3" t="s">
        <v>46</v>
      </c>
      <c r="B9" s="19">
        <f>B4*SQRT(252)</f>
        <v>0.11983360770536276</v>
      </c>
      <c r="C9" s="22">
        <f>C4*SQRT(252)</f>
        <v>0.11983360770536276</v>
      </c>
    </row>
    <row r="10" spans="1:3" x14ac:dyDescent="0.2">
      <c r="A10" s="3" t="s">
        <v>47</v>
      </c>
      <c r="B10" s="19">
        <f>B6*SQRT(360)</f>
        <v>0.14328227254569523</v>
      </c>
      <c r="C10" s="22">
        <f>C6*SQRT(360)</f>
        <v>0.143228556289204</v>
      </c>
    </row>
    <row r="11" spans="1:3" x14ac:dyDescent="0.2">
      <c r="A11" s="3" t="s">
        <v>48</v>
      </c>
      <c r="B11" s="19">
        <f>B6*SQRT(252)</f>
        <v>0.11987854994994401</v>
      </c>
      <c r="C11" s="22">
        <f>C6*SQRT(252)</f>
        <v>0.11983360770536276</v>
      </c>
    </row>
    <row r="14" spans="1:3" x14ac:dyDescent="0.2">
      <c r="A14" s="3" t="s">
        <v>42</v>
      </c>
    </row>
    <row r="16" spans="1:3" x14ac:dyDescent="0.2">
      <c r="A16" s="3" t="s">
        <v>39</v>
      </c>
      <c r="B16" s="20">
        <f>AVERAGE('2024_wise_eur'!$K3:$K55)</f>
        <v>6.3236406892689214E-4</v>
      </c>
      <c r="C16" s="21">
        <f>AVERAGE('2024_wise_eur'!$K3:$K55)</f>
        <v>6.3236406892689214E-4</v>
      </c>
    </row>
    <row r="17" spans="1:3" x14ac:dyDescent="0.2">
      <c r="A17" s="3" t="s">
        <v>43</v>
      </c>
      <c r="B17" s="20">
        <f>_xlfn.STDEV.S('2024_wise_eur'!$K3:$K55)</f>
        <v>6.8635144789648992E-3</v>
      </c>
      <c r="C17" s="21">
        <f>_xlfn.STDEV.S('2024_wise_eur'!$K3:$K55)</f>
        <v>6.8635144789648992E-3</v>
      </c>
    </row>
    <row r="18" spans="1:3" x14ac:dyDescent="0.2">
      <c r="A18" s="3" t="s">
        <v>40</v>
      </c>
      <c r="B18" s="20">
        <f>AVERAGE('2024_wise_eur'!$J3:$J55)</f>
        <v>6.5568103256931224E-4</v>
      </c>
      <c r="C18" s="21">
        <f>AVERAGE('2024_wise_eur'!$J3:$J55)</f>
        <v>6.5568103256931224E-4</v>
      </c>
    </row>
    <row r="19" spans="1:3" x14ac:dyDescent="0.2">
      <c r="A19" s="3" t="s">
        <v>44</v>
      </c>
      <c r="B19" s="20">
        <f>_xlfn.STDEV.S('2024_wise_eur'!$J3:$J55)</f>
        <v>6.8648466384192567E-3</v>
      </c>
      <c r="C19" s="21">
        <f>_xlfn.STDEV.S('2024_wise_eur'!$J3:$J55)</f>
        <v>6.8648466384192567E-3</v>
      </c>
    </row>
    <row r="21" spans="1:3" x14ac:dyDescent="0.2">
      <c r="A21" s="3" t="s">
        <v>45</v>
      </c>
      <c r="B21" s="19">
        <f>B17*SQRT(360)</f>
        <v>0.13022603104243749</v>
      </c>
      <c r="C21" s="22">
        <f>C17*SQRT(360)</f>
        <v>0.13022603104243749</v>
      </c>
    </row>
    <row r="22" spans="1:3" x14ac:dyDescent="0.2">
      <c r="A22" s="3" t="s">
        <v>46</v>
      </c>
      <c r="B22" s="19">
        <f>B17*SQRT(252)</f>
        <v>0.10895491458739311</v>
      </c>
      <c r="C22" s="22">
        <f>C17*SQRT(252)</f>
        <v>0.10895491458739311</v>
      </c>
    </row>
    <row r="23" spans="1:3" x14ac:dyDescent="0.2">
      <c r="A23" s="3" t="s">
        <v>47</v>
      </c>
      <c r="B23" s="19">
        <f>B19*SQRT(360)</f>
        <v>0.13025130699093126</v>
      </c>
      <c r="C23" s="22">
        <f>C19*SQRT(360)</f>
        <v>0.13025130699093126</v>
      </c>
    </row>
    <row r="24" spans="1:3" x14ac:dyDescent="0.2">
      <c r="A24" s="3" t="s">
        <v>48</v>
      </c>
      <c r="B24" s="19">
        <f>B19*SQRT(252)</f>
        <v>0.10897606196313057</v>
      </c>
      <c r="C24" s="22">
        <f>C19*SQRT(252)</f>
        <v>0.10897606196313057</v>
      </c>
    </row>
    <row r="27" spans="1:3" x14ac:dyDescent="0.2">
      <c r="A27" s="3" t="s">
        <v>49</v>
      </c>
    </row>
    <row r="29" spans="1:3" x14ac:dyDescent="0.2">
      <c r="A29" s="3" t="s">
        <v>50</v>
      </c>
      <c r="B29">
        <v>20</v>
      </c>
    </row>
    <row r="30" spans="1:3" x14ac:dyDescent="0.2">
      <c r="A30" s="3" t="s">
        <v>51</v>
      </c>
      <c r="B30">
        <v>5</v>
      </c>
    </row>
    <row r="31" spans="1:3" x14ac:dyDescent="0.2">
      <c r="A31" s="3" t="s">
        <v>52</v>
      </c>
      <c r="B31">
        <v>2</v>
      </c>
    </row>
    <row r="32" spans="1:3" x14ac:dyDescent="0.2">
      <c r="A32" s="3" t="s">
        <v>53</v>
      </c>
      <c r="B32" s="23">
        <f>$B$31/(1+B29)</f>
        <v>9.5238095238095233E-2</v>
      </c>
    </row>
    <row r="33" spans="1:2" x14ac:dyDescent="0.2">
      <c r="A33" s="3" t="s">
        <v>54</v>
      </c>
      <c r="B33" s="23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2024</vt:lpstr>
      <vt:lpstr>2024_wise_usd</vt:lpstr>
      <vt:lpstr>2024_usd_arima</vt:lpstr>
      <vt:lpstr>2024_wise_eur</vt:lpstr>
      <vt:lpstr>2024_eur_arima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2024-09-14T19:08:55Z</dcterms:modified>
</cp:coreProperties>
</file>