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assomiranda\Desktop\"/>
    </mc:Choice>
  </mc:AlternateContent>
  <xr:revisionPtr revIDLastSave="0" documentId="13_ncr:1_{949CAA27-C8EA-42AF-A025-DE475725DBAB}" xr6:coauthVersionLast="41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ados classificados" sheetId="7" r:id="rId1"/>
    <sheet name="Análise" sheetId="8" r:id="rId2"/>
  </sheets>
  <definedNames>
    <definedName name="_xlnm._FilterDatabase" localSheetId="1" hidden="1">Análise!$A$1:$D$1</definedName>
    <definedName name="_xlchart.v1.0" hidden="1">Análise!$D$2:$D$14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7" i="7" l="1"/>
  <c r="M28" i="7"/>
  <c r="I27" i="7"/>
  <c r="I28" i="7"/>
  <c r="U27" i="7"/>
  <c r="U28" i="7"/>
  <c r="Z11" i="7"/>
  <c r="AA11" i="7"/>
  <c r="Z13" i="7"/>
  <c r="AA13" i="7"/>
  <c r="Z14" i="7"/>
  <c r="AA14" i="7"/>
  <c r="G15" i="8" l="1"/>
  <c r="H15" i="8"/>
  <c r="AB14" i="7"/>
  <c r="AB13" i="7"/>
  <c r="AB11" i="7"/>
  <c r="AA3" i="7" l="1"/>
  <c r="AA4" i="7"/>
  <c r="AA5" i="7"/>
  <c r="AA6" i="7"/>
  <c r="AA7" i="7"/>
  <c r="AA8" i="7"/>
  <c r="AA9" i="7"/>
  <c r="AA10" i="7"/>
  <c r="AA12" i="7"/>
  <c r="AA15" i="7"/>
  <c r="Z4" i="7"/>
  <c r="Z5" i="7"/>
  <c r="Z6" i="7"/>
  <c r="Z7" i="7"/>
  <c r="Z8" i="7"/>
  <c r="Z9" i="7"/>
  <c r="Z10" i="7"/>
  <c r="Z12" i="7"/>
  <c r="Z15" i="7"/>
  <c r="Z3" i="7"/>
  <c r="F28" i="7"/>
  <c r="G28" i="7"/>
  <c r="H28" i="7"/>
  <c r="J28" i="7"/>
  <c r="K28" i="7"/>
  <c r="L28" i="7"/>
  <c r="N28" i="7"/>
  <c r="O28" i="7"/>
  <c r="P28" i="7"/>
  <c r="Q28" i="7"/>
  <c r="R28" i="7"/>
  <c r="S28" i="7"/>
  <c r="T28" i="7"/>
  <c r="E28" i="7"/>
  <c r="A27" i="7"/>
  <c r="F27" i="7"/>
  <c r="G27" i="7"/>
  <c r="H27" i="7"/>
  <c r="J27" i="7"/>
  <c r="K27" i="7"/>
  <c r="L27" i="7"/>
  <c r="L29" i="7" s="1"/>
  <c r="N27" i="7"/>
  <c r="O27" i="7"/>
  <c r="P27" i="7"/>
  <c r="Q27" i="7"/>
  <c r="R27" i="7"/>
  <c r="S27" i="7"/>
  <c r="T27" i="7"/>
  <c r="E27" i="7"/>
  <c r="U29" i="7" l="1"/>
  <c r="I29" i="7"/>
  <c r="M29" i="7"/>
  <c r="AB9" i="7"/>
  <c r="AB3" i="7"/>
  <c r="AB5" i="7"/>
  <c r="AB10" i="7"/>
  <c r="AB6" i="7"/>
  <c r="AB4" i="7"/>
  <c r="O29" i="7"/>
  <c r="J29" i="7"/>
  <c r="AB8" i="7"/>
  <c r="AB7" i="7"/>
  <c r="S29" i="7"/>
  <c r="AB12" i="7"/>
  <c r="P29" i="7"/>
  <c r="K29" i="7"/>
  <c r="F29" i="7"/>
  <c r="E29" i="7"/>
  <c r="H29" i="7"/>
  <c r="G29" i="7"/>
  <c r="AB15" i="7"/>
  <c r="R29" i="7"/>
  <c r="N29" i="7"/>
  <c r="Q29" i="7"/>
  <c r="T29" i="7"/>
</calcChain>
</file>

<file path=xl/sharedStrings.xml><?xml version="1.0" encoding="utf-8"?>
<sst xmlns="http://schemas.openxmlformats.org/spreadsheetml/2006/main" count="295" uniqueCount="58">
  <si>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</si>
  <si>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</si>
  <si>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</si>
  <si>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</si>
  <si>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</si>
  <si>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</si>
  <si>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</si>
  <si>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</si>
  <si>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</si>
  <si>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3.3</t>
  </si>
  <si>
    <t>Não</t>
  </si>
  <si>
    <t>Não se aplica</t>
  </si>
  <si>
    <t>Sim</t>
  </si>
  <si>
    <t>Grupo 1</t>
  </si>
  <si>
    <t>Grupo 2</t>
  </si>
  <si>
    <t>Grupo 3</t>
  </si>
  <si>
    <t>Grupo 4</t>
  </si>
  <si>
    <t>1.4</t>
  </si>
  <si>
    <t>3.4</t>
  </si>
  <si>
    <t>Jeferson Mariano Silva</t>
  </si>
  <si>
    <t xml:space="preserve">Quando  a corte se divide:  coalizões majoritárias mínimas  no Supremo Tribunal Federal </t>
  </si>
  <si>
    <t>Fabiana Luci de Oliveira</t>
  </si>
  <si>
    <t>A influência da TV Justiça no processo decisório do STF</t>
  </si>
  <si>
    <t>Processo decisório no Supremo Tribunal Federal: aprofundando o diagnóstico das onze ilhas</t>
  </si>
  <si>
    <t>Processo decisório no Supremo Tribunal Federal: coalizões e “panelinhas”</t>
  </si>
  <si>
    <t>Verdade real e livre convencimento: o processo decisório judicial brasileiro visto de uma perspectiva empírica</t>
  </si>
  <si>
    <t>Regina Lucia Teixeira Mendes</t>
  </si>
  <si>
    <t>Gênero e comportamento judicial no supremo tribunal federal: os ministros confiam menos em relatoras mulheres?</t>
  </si>
  <si>
    <t>Juliana Cesario Alvim Gomes et al.</t>
  </si>
  <si>
    <t>Entre Decisões Individuais e Deliberações Colegiadas: decidindo como decidir, influenciando o resultado</t>
  </si>
  <si>
    <t>Aparelhamento da Corte? Uma análise atitudinal da relação entre indicação partidária e comportamento decisório no Supremo Tribunal Federal (STF)</t>
  </si>
  <si>
    <t>Flávia Danielle Santiago Lima e José Mario Wanderley Gomes Neto</t>
  </si>
  <si>
    <t>Supremo Relator: Processo decisório e mudanças na composição do STF nos governos FHC e Lula</t>
  </si>
  <si>
    <r>
      <t xml:space="preserve">Ivar Alberto Hartmann </t>
    </r>
    <r>
      <rPr>
        <i/>
        <sz val="11"/>
        <color theme="1"/>
        <rFont val="Calibri"/>
        <family val="1"/>
        <scheme val="minor"/>
      </rPr>
      <t>et al</t>
    </r>
    <r>
      <rPr>
        <sz val="11"/>
        <color theme="1"/>
        <rFont val="Calibri"/>
        <family val="1"/>
        <scheme val="minor"/>
      </rPr>
      <t>.</t>
    </r>
  </si>
  <si>
    <r>
      <t xml:space="preserve">José Mário Wanderley Gomes Neto </t>
    </r>
    <r>
      <rPr>
        <i/>
        <sz val="11"/>
        <color theme="1"/>
        <rFont val="Calibri"/>
        <family val="1"/>
        <scheme val="minor"/>
      </rPr>
      <t>et al</t>
    </r>
    <r>
      <rPr>
        <sz val="11"/>
        <color theme="1"/>
        <rFont val="Calibri"/>
        <family val="1"/>
        <scheme val="minor"/>
      </rPr>
      <t>.</t>
    </r>
  </si>
  <si>
    <t>Guilherme Forma Klafke e Bruna Romano Pretzel</t>
  </si>
  <si>
    <t>Título</t>
  </si>
  <si>
    <t>Autores</t>
  </si>
  <si>
    <t>ID</t>
  </si>
  <si>
    <t>4.1</t>
  </si>
  <si>
    <t>4.2</t>
  </si>
  <si>
    <t>5.1</t>
  </si>
  <si>
    <t>Grupo 5</t>
  </si>
  <si>
    <t>Das 11 ilhas ao centro do arquipélago: os superpoderes do Presidente do STF durante o recesso judicial e férias</t>
  </si>
  <si>
    <t>O Procedimento de Escolha dos Ministros do Supremo Tribunal Federal – uma análise empírica</t>
  </si>
  <si>
    <t>Mapeando o Supremo: as posições dos ministros do STF na jurisdição constitucional (2012-2017)</t>
  </si>
  <si>
    <t>5.2</t>
  </si>
  <si>
    <t>Ano</t>
  </si>
  <si>
    <t>Maria Fernanda Jaloretto e Bernardo Pinheiro Machado Mueller</t>
  </si>
  <si>
    <t>José Mário Wanderley Gomes Neto e Flávia Danielle Santiago Lima</t>
  </si>
  <si>
    <t>SupremoTribunal Federal representativo? O impacto das audiências públicas na deliberação</t>
  </si>
  <si>
    <t>Thiago Luís Santos Sombra</t>
  </si>
  <si>
    <t>ns</t>
  </si>
  <si>
    <t>nap</t>
  </si>
  <si>
    <t>Média</t>
  </si>
  <si>
    <t>DP</t>
  </si>
  <si>
    <t>1.5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</si>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</sst>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2" borderId="2" applyNumberFormat="0" applyAlignment="0" applyProtection="0"/>
    <xf numFmtId="0" fontId="2" fillId="3" borderId="3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0" fillId="3" borderId="3" xfId="2" applyFont="1"/>
    <xf numFmtId="0" fontId="0" fillId="3" borderId="3" xfId="2" applyFont="1" applyAlignment="1">
      <alignment horizontal="center"/>
    </xf>
    <xf numFmtId="0" fontId="0" fillId="3" borderId="3" xfId="2" applyFont="1" applyAlignment="1">
      <alignment wrapText="1"/>
    </xf>
    <xf numFmtId="0" fontId="3" fillId="2" borderId="2" xfId="1" applyAlignment="1">
      <alignment horizontal="center"/>
    </xf>
    <xf numFmtId="0" fontId="2" fillId="5" borderId="2" xfId="4" applyBorder="1"/>
    <xf numFmtId="0" fontId="2" fillId="5" borderId="6" xfId="4" applyBorder="1"/>
    <xf numFmtId="9" fontId="2" fillId="4" borderId="1" xfId="3" applyNumberFormat="1" applyBorder="1"/>
    <xf numFmtId="0" fontId="2" fillId="5" borderId="7" xfId="4" applyBorder="1"/>
    <xf numFmtId="0" fontId="6" fillId="3" borderId="3" xfId="2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3" fillId="2" borderId="5" xfId="1" applyBorder="1" applyAlignment="1"/>
    <xf numFmtId="43" fontId="0" fillId="0" borderId="0" xfId="5" applyNumberFormat="1" applyFont="1"/>
    <xf numFmtId="0" fontId="0" fillId="0" borderId="0" xfId="0"/>
    <xf numFmtId="0" fontId="0" fillId="0" borderId="0" xfId="0" applyAlignment="1"/>
    <xf numFmtId="0" fontId="0" fillId="0" borderId="0" xfId="0" applyNumberFormat="1"/>
    <xf numFmtId="43" fontId="2" fillId="4" borderId="1" xfId="5" applyNumberFormat="1" applyFill="1" applyBorder="1"/>
    <xf numFmtId="2" fontId="0" fillId="3" borderId="3" xfId="2" applyNumberFormat="1" applyFont="1"/>
    <xf numFmtId="0" fontId="3" fillId="2" borderId="4" xfId="1" applyBorder="1" applyAlignment="1">
      <alignment horizontal="center"/>
    </xf>
    <xf numFmtId="0" fontId="3" fillId="2" borderId="5" xfId="1" applyBorder="1" applyAlignment="1">
      <alignment horizontal="center"/>
    </xf>
    <xf numFmtId="0" fontId="3" fillId="2" borderId="6" xfId="1" applyBorder="1" applyAlignment="1">
      <alignment horizontal="center"/>
    </xf>
    <xf numFmtId="0" fontId="3" fillId="2" borderId="9" xfId="1" applyBorder="1" applyAlignment="1">
      <alignment horizontal="center"/>
    </xf>
    <xf numFmtId="0" fontId="3" fillId="2" borderId="10" xfId="1" applyBorder="1" applyAlignment="1">
      <alignment horizontal="center"/>
    </xf>
    <xf numFmtId="0" fontId="3" fillId="2" borderId="2" xfId="1" applyAlignment="1">
      <alignment horizontal="center"/>
    </xf>
    <xf numFmtId="0" fontId="3" fillId="2" borderId="7" xfId="1" applyBorder="1" applyAlignment="1">
      <alignment horizontal="center"/>
    </xf>
    <xf numFmtId="0" fontId="3" fillId="2" borderId="8" xfId="1" applyBorder="1" applyAlignment="1">
      <alignment horizontal="center"/>
    </xf>
    <xf numFmtId="0" fontId="0" fillId="0" borderId="0" xfId="0"/>
    <xf numFmtId="0" fontId="3" fillId="2" borderId="2" xfId="1" applyAlignment="1">
      <alignment horizontal="center" vertical="center"/>
    </xf>
  </cellXfs>
  <cellStyles count="6">
    <cellStyle name="20% - Ênfase6" xfId="4" builtinId="50"/>
    <cellStyle name="40% - Ênfase5" xfId="3" builtinId="47"/>
    <cellStyle name="Entrada" xfId="1" builtinId="20"/>
    <cellStyle name="Normal" xfId="0" builtinId="0"/>
    <cellStyle name="Nota" xfId="2" builtinId="10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Distribuição do índice de qualidade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</a:defRPr>
          </a:pPr>
          <a:r>
            <a:rPr lang="pt-BR" sz="12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rPr>
            <a:t>Distribuição do índice de qualidade</a:t>
          </a:r>
        </a:p>
      </cx:txPr>
    </cx:title>
    <cx:plotArea>
      <cx:plotAreaRegion>
        <cx:plotSurface>
          <cx:spPr>
            <a:ln w="6350" cap="rnd">
              <a:solidFill>
                <a:schemeClr val="bg1">
                  <a:alpha val="78000"/>
                </a:schemeClr>
              </a:solidFill>
            </a:ln>
          </cx:spPr>
        </cx:plotSurface>
        <cx:series layoutId="clusteredColumn" uniqueId="{CF9E94F5-9E6C-4AE9-AF44-1908A2C27B1E}">
          <cx:dataId val="0"/>
          <cx:layoutPr>
            <cx:binning intervalClosed="r" overflow="auto">
              <cx:binSize val="0.30000000000000004"/>
            </cx:binning>
          </cx:layoutPr>
        </cx:series>
      </cx:plotAreaRegion>
      <cx:axis id="0">
        <cx:catScaling gapWidth="0.5"/>
        <cx:title>
          <cx:tx>
            <cx:txData>
              <cx:v>Índice de qualidade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Índice de qualidade</a:t>
              </a:r>
            </a:p>
          </cx:txPr>
        </cx:title>
        <cx:tickLabels/>
        <cx:numFmt formatCode="0,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30" baseline="0">
                <a:latin typeface="Arial" panose="020B0604020202020204" pitchFamily="34" charset="0"/>
              </a:defRPr>
            </a:pPr>
            <a:endParaRPr lang="pt-BR" sz="83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pt-BR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frequência</a:t>
                </a:r>
                <a:r>
                  <a:rPr lang="pt-BR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 das publicações</a:t>
                </a:r>
              </a:p>
            </cx:rich>
          </cx:tx>
        </cx:title>
        <cx:majorGridlines/>
        <cx:tickLabels/>
      </cx:axis>
    </cx:plotArea>
  </cx:chart>
  <cx:spPr>
    <a:ln cap="sq">
      <a:solidFill>
        <a:schemeClr val="bg1">
          <a:alpha val="94000"/>
        </a:schemeClr>
      </a:solidFill>
      <a:beve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</xdr:row>
      <xdr:rowOff>66675</xdr:rowOff>
    </xdr:from>
    <xdr:to>
      <xdr:col>13</xdr:col>
      <xdr:colOff>361950</xdr:colOff>
      <xdr:row>12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A06F349C-13C9-44C9-A482-27C8476D523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58025" y="1238250"/>
              <a:ext cx="4591050" cy="3086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0248-1C76-40AF-A1E0-67D091D3E0A3}">
  <dimension ref="A1:AB101"/>
  <sheetViews>
    <sheetView topLeftCell="B1" workbookViewId="0">
      <selection activeCell="I38" sqref="I38"/>
    </sheetView>
  </sheetViews>
  <sheetFormatPr defaultRowHeight="15" x14ac:dyDescent="0.25"/>
  <cols>
    <col min="2" max="2" width="61.5703125" customWidth="1"/>
    <col min="3" max="3" width="35.85546875" hidden="1" customWidth="1"/>
    <col min="4" max="4" width="7.7109375" hidden="1" customWidth="1"/>
    <col min="5" max="5" width="10.85546875" customWidth="1"/>
    <col min="6" max="8" width="11.85546875" bestFit="1" customWidth="1"/>
    <col min="9" max="9" width="11.85546875" customWidth="1"/>
    <col min="10" max="12" width="11.85546875" bestFit="1" customWidth="1"/>
    <col min="13" max="13" width="13.85546875" customWidth="1"/>
    <col min="14" max="14" width="11" customWidth="1"/>
    <col min="15" max="17" width="11.85546875" bestFit="1" customWidth="1"/>
    <col min="18" max="18" width="10.28515625" customWidth="1"/>
    <col min="19" max="19" width="14.5703125" customWidth="1"/>
    <col min="20" max="21" width="11.42578125" customWidth="1"/>
    <col min="22" max="22" width="12.7109375" hidden="1" customWidth="1"/>
    <col min="23" max="23" width="12.28515625" hidden="1" customWidth="1"/>
    <col min="24" max="25" width="0" hidden="1" customWidth="1"/>
  </cols>
  <sheetData>
    <row r="1" spans="1:28" x14ac:dyDescent="0.25">
      <c r="A1" s="25" t="s">
        <v>38</v>
      </c>
      <c r="B1" s="25" t="s">
        <v>36</v>
      </c>
      <c r="C1" s="26" t="s">
        <v>37</v>
      </c>
      <c r="D1" s="26" t="s">
        <v>47</v>
      </c>
      <c r="E1" s="22" t="s">
        <v>13</v>
      </c>
      <c r="F1" s="23"/>
      <c r="G1" s="23"/>
      <c r="H1" s="23"/>
      <c r="I1" s="24"/>
      <c r="J1" s="22" t="s">
        <v>14</v>
      </c>
      <c r="K1" s="23"/>
      <c r="L1" s="23"/>
      <c r="M1" s="24"/>
      <c r="N1" s="25" t="s">
        <v>15</v>
      </c>
      <c r="O1" s="25"/>
      <c r="P1" s="25"/>
      <c r="Q1" s="25"/>
      <c r="R1" s="25" t="s">
        <v>16</v>
      </c>
      <c r="S1" s="25"/>
      <c r="T1" s="20" t="s">
        <v>42</v>
      </c>
      <c r="U1" s="21"/>
      <c r="V1" s="13"/>
      <c r="W1" s="13"/>
      <c r="X1" s="13"/>
      <c r="Y1" s="13"/>
    </row>
    <row r="2" spans="1:28" x14ac:dyDescent="0.25">
      <c r="A2" s="25"/>
      <c r="B2" s="25"/>
      <c r="C2" s="27"/>
      <c r="D2" s="27"/>
      <c r="E2" s="4" t="s">
        <v>0</v>
      </c>
      <c r="F2" s="4" t="s">
        <v>1</v>
      </c>
      <c r="G2" s="4" t="s">
        <v>2</v>
      </c>
      <c r="H2" s="4" t="s">
        <v>17</v>
      </c>
      <c r="I2" s="4" t="s">
        <v>56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18</v>
      </c>
      <c r="R2" s="4" t="s">
        <v>39</v>
      </c>
      <c r="S2" s="4" t="s">
        <v>40</v>
      </c>
      <c r="T2" s="4" t="s">
        <v>41</v>
      </c>
      <c r="U2" s="4" t="s">
        <v>46</v>
      </c>
      <c r="V2" s="4"/>
      <c r="W2" s="4"/>
      <c r="X2" s="4"/>
      <c r="Y2" s="4"/>
    </row>
    <row r="3" spans="1:28" ht="30" x14ac:dyDescent="0.25">
      <c r="A3" s="1">
        <v>1</v>
      </c>
      <c r="B3" s="3" t="s">
        <v>45</v>
      </c>
      <c r="C3" s="3" t="s">
        <v>19</v>
      </c>
      <c r="D3" s="2">
        <v>2018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12</v>
      </c>
      <c r="K3" s="1" t="s">
        <v>12</v>
      </c>
      <c r="L3" s="1" t="s">
        <v>10</v>
      </c>
      <c r="M3" s="1" t="s">
        <v>11</v>
      </c>
      <c r="N3" s="1" t="s">
        <v>10</v>
      </c>
      <c r="O3" s="1" t="s">
        <v>10</v>
      </c>
      <c r="P3" s="1" t="s">
        <v>10</v>
      </c>
      <c r="Q3" s="9" t="s">
        <v>12</v>
      </c>
      <c r="R3" s="1" t="s">
        <v>12</v>
      </c>
      <c r="S3" s="1" t="s">
        <v>11</v>
      </c>
      <c r="T3" s="1" t="s">
        <v>10</v>
      </c>
      <c r="U3" s="1" t="s">
        <v>10</v>
      </c>
      <c r="V3" s="1"/>
      <c r="W3" s="1"/>
      <c r="X3" s="1"/>
      <c r="Y3" s="1"/>
      <c r="Z3" s="5">
        <f t="shared" ref="Z3:Z15" si="0">COUNTIF(E3:T3,"Sim")</f>
        <v>4</v>
      </c>
      <c r="AA3" s="6">
        <f t="shared" ref="AA3:AA15" si="1">COUNTIF(E3:T3,"Não se aplica")</f>
        <v>2</v>
      </c>
      <c r="AB3" s="18">
        <f t="shared" ref="AB3:AB10" si="2">(Z3/($A$28 -AA3))</f>
        <v>0.26666666666666666</v>
      </c>
    </row>
    <row r="4" spans="1:28" ht="30" x14ac:dyDescent="0.25">
      <c r="A4" s="1">
        <v>2</v>
      </c>
      <c r="B4" s="3" t="s">
        <v>20</v>
      </c>
      <c r="C4" s="3" t="s">
        <v>21</v>
      </c>
      <c r="D4" s="2">
        <v>2016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11</v>
      </c>
      <c r="J4" s="1" t="s">
        <v>12</v>
      </c>
      <c r="K4" s="1" t="s">
        <v>12</v>
      </c>
      <c r="L4" s="1" t="s">
        <v>10</v>
      </c>
      <c r="M4" s="1" t="s">
        <v>11</v>
      </c>
      <c r="N4" s="1" t="s">
        <v>12</v>
      </c>
      <c r="O4" s="1" t="s">
        <v>10</v>
      </c>
      <c r="P4" s="1" t="s">
        <v>10</v>
      </c>
      <c r="Q4" s="9" t="s">
        <v>12</v>
      </c>
      <c r="R4" s="1" t="s">
        <v>12</v>
      </c>
      <c r="S4" s="1" t="s">
        <v>10</v>
      </c>
      <c r="T4" s="1" t="s">
        <v>10</v>
      </c>
      <c r="U4" s="1" t="s">
        <v>10</v>
      </c>
      <c r="V4" s="1"/>
      <c r="W4" s="1"/>
      <c r="X4" s="1"/>
      <c r="Y4" s="1"/>
      <c r="Z4" s="5">
        <f t="shared" si="0"/>
        <v>9</v>
      </c>
      <c r="AA4" s="6">
        <f t="shared" si="1"/>
        <v>2</v>
      </c>
      <c r="AB4" s="18">
        <f t="shared" si="2"/>
        <v>0.6</v>
      </c>
    </row>
    <row r="5" spans="1:28" x14ac:dyDescent="0.25">
      <c r="A5" s="1">
        <v>3</v>
      </c>
      <c r="B5" s="3" t="s">
        <v>22</v>
      </c>
      <c r="C5" s="3" t="s">
        <v>33</v>
      </c>
      <c r="D5" s="2">
        <v>2017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10</v>
      </c>
      <c r="M5" s="1" t="s">
        <v>12</v>
      </c>
      <c r="N5" s="1" t="s">
        <v>12</v>
      </c>
      <c r="O5" s="1" t="s">
        <v>12</v>
      </c>
      <c r="P5" s="1" t="s">
        <v>12</v>
      </c>
      <c r="Q5" s="9" t="s">
        <v>11</v>
      </c>
      <c r="R5" s="1" t="s">
        <v>12</v>
      </c>
      <c r="S5" s="1" t="s">
        <v>10</v>
      </c>
      <c r="T5" s="1" t="s">
        <v>12</v>
      </c>
      <c r="U5" s="1" t="s">
        <v>10</v>
      </c>
      <c r="V5" s="1"/>
      <c r="W5" s="1"/>
      <c r="X5" s="1"/>
      <c r="Y5" s="1"/>
      <c r="Z5" s="5">
        <f t="shared" si="0"/>
        <v>13</v>
      </c>
      <c r="AA5" s="6">
        <f t="shared" si="1"/>
        <v>1</v>
      </c>
      <c r="AB5" s="18">
        <f t="shared" si="2"/>
        <v>0.8125</v>
      </c>
    </row>
    <row r="6" spans="1:28" ht="30" x14ac:dyDescent="0.25">
      <c r="A6" s="1">
        <v>4</v>
      </c>
      <c r="B6" s="3" t="s">
        <v>23</v>
      </c>
      <c r="C6" s="3" t="s">
        <v>35</v>
      </c>
      <c r="D6" s="2">
        <v>2014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10</v>
      </c>
      <c r="L6" s="1" t="s">
        <v>10</v>
      </c>
      <c r="M6" s="1" t="s">
        <v>11</v>
      </c>
      <c r="N6" s="1" t="s">
        <v>12</v>
      </c>
      <c r="O6" s="1" t="s">
        <v>10</v>
      </c>
      <c r="P6" s="1" t="s">
        <v>10</v>
      </c>
      <c r="Q6" s="9" t="s">
        <v>12</v>
      </c>
      <c r="R6" s="1" t="s">
        <v>12</v>
      </c>
      <c r="S6" s="1" t="s">
        <v>11</v>
      </c>
      <c r="T6" s="1" t="s">
        <v>10</v>
      </c>
      <c r="U6" s="1" t="s">
        <v>10</v>
      </c>
      <c r="V6" s="1"/>
      <c r="W6" s="1"/>
      <c r="X6" s="1"/>
      <c r="Y6" s="1"/>
      <c r="Z6" s="5">
        <f t="shared" si="0"/>
        <v>9</v>
      </c>
      <c r="AA6" s="6">
        <f t="shared" si="1"/>
        <v>2</v>
      </c>
      <c r="AB6" s="18">
        <f t="shared" si="2"/>
        <v>0.6</v>
      </c>
    </row>
    <row r="7" spans="1:28" ht="30" x14ac:dyDescent="0.25">
      <c r="A7" s="1">
        <v>5</v>
      </c>
      <c r="B7" s="3" t="s">
        <v>24</v>
      </c>
      <c r="C7" s="3" t="s">
        <v>21</v>
      </c>
      <c r="D7" s="2">
        <v>2012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10</v>
      </c>
      <c r="M7" s="1" t="s">
        <v>11</v>
      </c>
      <c r="N7" s="1" t="s">
        <v>12</v>
      </c>
      <c r="O7" s="1" t="s">
        <v>10</v>
      </c>
      <c r="P7" s="1" t="s">
        <v>10</v>
      </c>
      <c r="Q7" s="9" t="s">
        <v>11</v>
      </c>
      <c r="R7" s="1" t="s">
        <v>12</v>
      </c>
      <c r="S7" s="1" t="s">
        <v>11</v>
      </c>
      <c r="T7" s="1" t="s">
        <v>12</v>
      </c>
      <c r="U7" s="1" t="s">
        <v>10</v>
      </c>
      <c r="V7" s="1"/>
      <c r="W7" s="1"/>
      <c r="X7" s="1"/>
      <c r="Y7" s="1"/>
      <c r="Z7" s="5">
        <f t="shared" si="0"/>
        <v>10</v>
      </c>
      <c r="AA7" s="6">
        <f t="shared" si="1"/>
        <v>3</v>
      </c>
      <c r="AB7" s="18">
        <f t="shared" si="2"/>
        <v>0.7142857142857143</v>
      </c>
    </row>
    <row r="8" spans="1:28" ht="30" x14ac:dyDescent="0.25">
      <c r="A8" s="1">
        <v>6</v>
      </c>
      <c r="B8" s="3" t="s">
        <v>25</v>
      </c>
      <c r="C8" s="3" t="s">
        <v>26</v>
      </c>
      <c r="D8" s="2">
        <v>2012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11</v>
      </c>
      <c r="J8" s="1" t="s">
        <v>10</v>
      </c>
      <c r="K8" s="1" t="s">
        <v>10</v>
      </c>
      <c r="L8" s="1" t="s">
        <v>10</v>
      </c>
      <c r="M8" s="1" t="s">
        <v>11</v>
      </c>
      <c r="N8" s="1" t="s">
        <v>10</v>
      </c>
      <c r="O8" s="1" t="s">
        <v>10</v>
      </c>
      <c r="P8" s="1" t="s">
        <v>10</v>
      </c>
      <c r="Q8" s="9" t="s">
        <v>10</v>
      </c>
      <c r="R8" s="1" t="s">
        <v>10</v>
      </c>
      <c r="S8" s="1" t="s">
        <v>11</v>
      </c>
      <c r="T8" s="1" t="s">
        <v>12</v>
      </c>
      <c r="U8" s="1" t="s">
        <v>10</v>
      </c>
      <c r="V8" s="1"/>
      <c r="W8" s="1"/>
      <c r="X8" s="1"/>
      <c r="Y8" s="1"/>
      <c r="Z8" s="5">
        <f t="shared" si="0"/>
        <v>1</v>
      </c>
      <c r="AA8" s="6">
        <f t="shared" si="1"/>
        <v>3</v>
      </c>
      <c r="AB8" s="18">
        <f t="shared" si="2"/>
        <v>7.1428571428571425E-2</v>
      </c>
    </row>
    <row r="9" spans="1:28" ht="30" x14ac:dyDescent="0.25">
      <c r="A9" s="1">
        <v>7</v>
      </c>
      <c r="B9" s="3" t="s">
        <v>27</v>
      </c>
      <c r="C9" s="3" t="s">
        <v>28</v>
      </c>
      <c r="D9" s="2">
        <v>2018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10</v>
      </c>
      <c r="M9" s="1" t="s">
        <v>12</v>
      </c>
      <c r="N9" s="1" t="s">
        <v>12</v>
      </c>
      <c r="O9" s="1" t="s">
        <v>10</v>
      </c>
      <c r="P9" s="1" t="s">
        <v>12</v>
      </c>
      <c r="Q9" s="9" t="s">
        <v>12</v>
      </c>
      <c r="R9" s="1" t="s">
        <v>10</v>
      </c>
      <c r="S9" s="1" t="s">
        <v>10</v>
      </c>
      <c r="T9" s="1" t="s">
        <v>12</v>
      </c>
      <c r="U9" s="1" t="s">
        <v>10</v>
      </c>
      <c r="V9" s="1"/>
      <c r="W9" s="1"/>
      <c r="X9" s="1"/>
      <c r="Y9" s="1"/>
      <c r="Z9" s="5">
        <f t="shared" si="0"/>
        <v>12</v>
      </c>
      <c r="AA9" s="6">
        <f t="shared" si="1"/>
        <v>0</v>
      </c>
      <c r="AB9" s="18">
        <f t="shared" si="2"/>
        <v>0.70588235294117652</v>
      </c>
    </row>
    <row r="10" spans="1:28" ht="30" x14ac:dyDescent="0.25">
      <c r="A10" s="1">
        <v>8</v>
      </c>
      <c r="B10" s="3" t="s">
        <v>29</v>
      </c>
      <c r="C10" s="3" t="s">
        <v>34</v>
      </c>
      <c r="D10" s="2">
        <v>2019</v>
      </c>
      <c r="E10" s="1" t="s">
        <v>12</v>
      </c>
      <c r="F10" s="1" t="s">
        <v>10</v>
      </c>
      <c r="G10" s="1" t="s">
        <v>10</v>
      </c>
      <c r="H10" s="1" t="s">
        <v>10</v>
      </c>
      <c r="I10" s="1" t="s">
        <v>11</v>
      </c>
      <c r="J10" s="1" t="s">
        <v>12</v>
      </c>
      <c r="K10" s="1" t="s">
        <v>12</v>
      </c>
      <c r="L10" s="1" t="s">
        <v>10</v>
      </c>
      <c r="M10" s="1" t="s">
        <v>11</v>
      </c>
      <c r="N10" s="1" t="s">
        <v>10</v>
      </c>
      <c r="O10" s="1" t="s">
        <v>10</v>
      </c>
      <c r="P10" s="1" t="s">
        <v>10</v>
      </c>
      <c r="Q10" s="9" t="s">
        <v>10</v>
      </c>
      <c r="R10" s="1" t="s">
        <v>10</v>
      </c>
      <c r="S10" s="1" t="s">
        <v>11</v>
      </c>
      <c r="T10" s="1" t="s">
        <v>10</v>
      </c>
      <c r="U10" s="1" t="s">
        <v>10</v>
      </c>
      <c r="V10" s="1"/>
      <c r="W10" s="1"/>
      <c r="X10" s="1"/>
      <c r="Y10" s="1"/>
      <c r="Z10" s="5">
        <f t="shared" si="0"/>
        <v>3</v>
      </c>
      <c r="AA10" s="6">
        <f t="shared" si="1"/>
        <v>3</v>
      </c>
      <c r="AB10" s="18">
        <f t="shared" si="2"/>
        <v>0.21428571428571427</v>
      </c>
    </row>
    <row r="11" spans="1:28" ht="45" x14ac:dyDescent="0.25">
      <c r="A11" s="1">
        <v>9</v>
      </c>
      <c r="B11" s="3" t="s">
        <v>30</v>
      </c>
      <c r="C11" s="3" t="s">
        <v>31</v>
      </c>
      <c r="D11" s="2">
        <v>2019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10</v>
      </c>
      <c r="M11" s="1" t="s">
        <v>11</v>
      </c>
      <c r="N11" s="1" t="s">
        <v>12</v>
      </c>
      <c r="O11" s="1" t="s">
        <v>12</v>
      </c>
      <c r="P11" s="1" t="s">
        <v>12</v>
      </c>
      <c r="Q11" s="9" t="s">
        <v>12</v>
      </c>
      <c r="R11" s="1" t="s">
        <v>12</v>
      </c>
      <c r="S11" s="1" t="s">
        <v>11</v>
      </c>
      <c r="T11" s="1" t="s">
        <v>12</v>
      </c>
      <c r="U11" s="1" t="s">
        <v>10</v>
      </c>
      <c r="V11" s="1"/>
      <c r="W11" s="1"/>
      <c r="X11" s="1"/>
      <c r="Y11" s="1"/>
      <c r="Z11" s="5">
        <f t="shared" si="0"/>
        <v>13</v>
      </c>
      <c r="AA11" s="6">
        <f t="shared" si="1"/>
        <v>2</v>
      </c>
      <c r="AB11" s="18">
        <f t="shared" ref="AB11" si="3">(Z11/($A$28 -AA11))</f>
        <v>0.8666666666666667</v>
      </c>
    </row>
    <row r="12" spans="1:28" ht="30" x14ac:dyDescent="0.25">
      <c r="A12" s="1">
        <v>10</v>
      </c>
      <c r="B12" s="3" t="s">
        <v>32</v>
      </c>
      <c r="C12" s="3" t="s">
        <v>21</v>
      </c>
      <c r="D12" s="2">
        <v>2012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12</v>
      </c>
      <c r="J12" s="1" t="s">
        <v>10</v>
      </c>
      <c r="K12" s="1" t="s">
        <v>10</v>
      </c>
      <c r="L12" s="1" t="s">
        <v>10</v>
      </c>
      <c r="M12" s="1" t="s">
        <v>11</v>
      </c>
      <c r="N12" s="1" t="s">
        <v>10</v>
      </c>
      <c r="O12" s="1" t="s">
        <v>10</v>
      </c>
      <c r="P12" s="1" t="s">
        <v>10</v>
      </c>
      <c r="Q12" s="9" t="s">
        <v>12</v>
      </c>
      <c r="R12" s="1" t="s">
        <v>12</v>
      </c>
      <c r="S12" s="1" t="s">
        <v>12</v>
      </c>
      <c r="T12" s="1" t="s">
        <v>10</v>
      </c>
      <c r="U12" s="1" t="s">
        <v>10</v>
      </c>
      <c r="V12" s="1"/>
      <c r="W12" s="1"/>
      <c r="X12" s="1"/>
      <c r="Y12" s="1"/>
      <c r="Z12" s="5">
        <f t="shared" si="0"/>
        <v>4</v>
      </c>
      <c r="AA12" s="6">
        <f t="shared" si="1"/>
        <v>1</v>
      </c>
      <c r="AB12" s="18">
        <f>(Z12/($A$28 -AA12))</f>
        <v>0.25</v>
      </c>
    </row>
    <row r="13" spans="1:28" ht="30" x14ac:dyDescent="0.25">
      <c r="A13" s="1">
        <v>11</v>
      </c>
      <c r="B13" s="3" t="s">
        <v>43</v>
      </c>
      <c r="C13" s="3" t="s">
        <v>49</v>
      </c>
      <c r="D13" s="2">
        <v>2018</v>
      </c>
      <c r="E13" s="1" t="s">
        <v>12</v>
      </c>
      <c r="F13" s="1" t="s">
        <v>10</v>
      </c>
      <c r="G13" s="1" t="s">
        <v>10</v>
      </c>
      <c r="H13" s="1" t="s">
        <v>12</v>
      </c>
      <c r="I13" s="1" t="s">
        <v>11</v>
      </c>
      <c r="J13" s="1" t="s">
        <v>10</v>
      </c>
      <c r="K13" s="1" t="s">
        <v>10</v>
      </c>
      <c r="L13" s="1" t="s">
        <v>10</v>
      </c>
      <c r="M13" s="1" t="s">
        <v>11</v>
      </c>
      <c r="N13" s="1" t="s">
        <v>10</v>
      </c>
      <c r="O13" s="1" t="s">
        <v>10</v>
      </c>
      <c r="P13" s="1" t="s">
        <v>10</v>
      </c>
      <c r="Q13" s="9" t="s">
        <v>12</v>
      </c>
      <c r="R13" s="1" t="s">
        <v>10</v>
      </c>
      <c r="S13" s="1" t="s">
        <v>11</v>
      </c>
      <c r="T13" s="1" t="s">
        <v>10</v>
      </c>
      <c r="U13" s="1" t="s">
        <v>10</v>
      </c>
      <c r="V13" s="1"/>
      <c r="W13" s="1"/>
      <c r="X13" s="1"/>
      <c r="Y13" s="1"/>
      <c r="Z13" s="5">
        <f t="shared" si="0"/>
        <v>3</v>
      </c>
      <c r="AA13" s="6">
        <f t="shared" si="1"/>
        <v>3</v>
      </c>
      <c r="AB13" s="18">
        <f>(Z13/($A$28 -AA13))</f>
        <v>0.21428571428571427</v>
      </c>
    </row>
    <row r="14" spans="1:28" ht="30" x14ac:dyDescent="0.25">
      <c r="A14" s="1">
        <v>12</v>
      </c>
      <c r="B14" s="3" t="s">
        <v>44</v>
      </c>
      <c r="C14" s="3" t="s">
        <v>48</v>
      </c>
      <c r="D14" s="2">
        <v>2011</v>
      </c>
      <c r="E14" s="1" t="s">
        <v>12</v>
      </c>
      <c r="F14" s="1" t="s">
        <v>12</v>
      </c>
      <c r="G14" s="1" t="s">
        <v>10</v>
      </c>
      <c r="H14" s="1" t="s">
        <v>10</v>
      </c>
      <c r="I14" s="1" t="s">
        <v>12</v>
      </c>
      <c r="J14" s="1" t="s">
        <v>12</v>
      </c>
      <c r="K14" s="1" t="s">
        <v>12</v>
      </c>
      <c r="L14" s="1" t="s">
        <v>10</v>
      </c>
      <c r="M14" s="1" t="s">
        <v>11</v>
      </c>
      <c r="N14" s="1" t="s">
        <v>12</v>
      </c>
      <c r="O14" s="1" t="s">
        <v>12</v>
      </c>
      <c r="P14" s="1" t="s">
        <v>12</v>
      </c>
      <c r="Q14" s="9" t="s">
        <v>11</v>
      </c>
      <c r="R14" s="1" t="s">
        <v>12</v>
      </c>
      <c r="S14" s="1" t="s">
        <v>10</v>
      </c>
      <c r="T14" s="1" t="s">
        <v>12</v>
      </c>
      <c r="U14" s="1" t="s">
        <v>10</v>
      </c>
      <c r="V14" s="1"/>
      <c r="W14" s="1"/>
      <c r="X14" s="1"/>
      <c r="Y14" s="1"/>
      <c r="Z14" s="5">
        <f t="shared" si="0"/>
        <v>10</v>
      </c>
      <c r="AA14" s="6">
        <f t="shared" si="1"/>
        <v>2</v>
      </c>
      <c r="AB14" s="18">
        <f>(Z14/($A$28 -AA14))</f>
        <v>0.66666666666666663</v>
      </c>
    </row>
    <row r="15" spans="1:28" ht="30" x14ac:dyDescent="0.25">
      <c r="A15" s="1">
        <v>13</v>
      </c>
      <c r="B15" s="3" t="s">
        <v>50</v>
      </c>
      <c r="C15" s="3" t="s">
        <v>51</v>
      </c>
      <c r="D15" s="2">
        <v>2017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11</v>
      </c>
      <c r="J15" s="1" t="s">
        <v>12</v>
      </c>
      <c r="K15" s="1" t="s">
        <v>12</v>
      </c>
      <c r="L15" s="1" t="s">
        <v>10</v>
      </c>
      <c r="M15" s="1" t="s">
        <v>11</v>
      </c>
      <c r="N15" s="1" t="s">
        <v>10</v>
      </c>
      <c r="O15" s="1" t="s">
        <v>12</v>
      </c>
      <c r="P15" s="1" t="s">
        <v>12</v>
      </c>
      <c r="Q15" s="9" t="s">
        <v>12</v>
      </c>
      <c r="R15" s="1" t="s">
        <v>12</v>
      </c>
      <c r="S15" s="1" t="s">
        <v>10</v>
      </c>
      <c r="T15" s="1" t="s">
        <v>12</v>
      </c>
      <c r="U15" s="1" t="s">
        <v>10</v>
      </c>
      <c r="V15" s="1"/>
      <c r="W15" s="1"/>
      <c r="X15" s="1"/>
      <c r="Y15" s="1"/>
      <c r="Z15" s="5">
        <f t="shared" si="0"/>
        <v>11</v>
      </c>
      <c r="AA15" s="6">
        <f t="shared" si="1"/>
        <v>2</v>
      </c>
      <c r="AB15" s="18">
        <f>(Z15/($A$28 -AA15))</f>
        <v>0.73333333333333328</v>
      </c>
    </row>
    <row r="16" spans="1:28" hidden="1" x14ac:dyDescent="0.25">
      <c r="A16" s="1"/>
      <c r="B16" s="1"/>
      <c r="C16" s="3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  <c r="AA16" s="6"/>
      <c r="AB16" s="7"/>
    </row>
    <row r="17" spans="1:28" hidden="1" x14ac:dyDescent="0.25">
      <c r="A17" s="1"/>
      <c r="B17" s="1"/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  <c r="AA17" s="6"/>
      <c r="AB17" s="7"/>
    </row>
    <row r="18" spans="1:28" hidden="1" x14ac:dyDescent="0.25">
      <c r="A18" s="1"/>
      <c r="B18" s="1"/>
      <c r="C18" s="3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/>
      <c r="AA18" s="6"/>
      <c r="AB18" s="7"/>
    </row>
    <row r="19" spans="1:28" hidden="1" x14ac:dyDescent="0.25">
      <c r="A19" s="1"/>
      <c r="B19" s="1"/>
      <c r="C19" s="3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"/>
      <c r="AA19" s="6"/>
      <c r="AB19" s="7"/>
    </row>
    <row r="20" spans="1:28" hidden="1" x14ac:dyDescent="0.25">
      <c r="A20" s="1"/>
      <c r="B20" s="1"/>
      <c r="C20" s="3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"/>
      <c r="AA20" s="6"/>
      <c r="AB20" s="7"/>
    </row>
    <row r="21" spans="1:28" hidden="1" x14ac:dyDescent="0.25">
      <c r="A21" s="1"/>
      <c r="B21" s="1"/>
      <c r="C21" s="3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"/>
      <c r="AA21" s="6"/>
      <c r="AB21" s="7"/>
    </row>
    <row r="22" spans="1:28" hidden="1" x14ac:dyDescent="0.25">
      <c r="A22" s="1"/>
      <c r="B22" s="1"/>
      <c r="C22" s="3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"/>
      <c r="AA22" s="6"/>
      <c r="AB22" s="7"/>
    </row>
    <row r="23" spans="1:28" hidden="1" x14ac:dyDescent="0.25">
      <c r="A23" s="1"/>
      <c r="B23" s="1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/>
      <c r="AA23" s="6"/>
      <c r="AB23" s="7"/>
    </row>
    <row r="24" spans="1:28" hidden="1" x14ac:dyDescent="0.25">
      <c r="A24" s="1"/>
      <c r="B24" s="1"/>
      <c r="C24" s="3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"/>
      <c r="AA24" s="6"/>
      <c r="AB24" s="7"/>
    </row>
    <row r="25" spans="1:28" hidden="1" x14ac:dyDescent="0.25">
      <c r="A25" s="1"/>
      <c r="B25" s="1"/>
      <c r="C25" s="3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  <c r="AA25" s="6"/>
      <c r="AB25" s="7"/>
    </row>
    <row r="26" spans="1:28" hidden="1" x14ac:dyDescent="0.25">
      <c r="A26" s="1"/>
      <c r="B26" s="1"/>
      <c r="C26" s="3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5"/>
      <c r="AA26" s="6"/>
      <c r="AB26" s="7"/>
    </row>
    <row r="27" spans="1:28" x14ac:dyDescent="0.25">
      <c r="A27" s="5">
        <f>COUNTIF(A3:A26,"&gt;0")</f>
        <v>13</v>
      </c>
      <c r="E27" s="5">
        <f t="shared" ref="E27:U27" si="4">COUNTIF(E3:E26,"Sim")</f>
        <v>10</v>
      </c>
      <c r="F27" s="5">
        <f t="shared" si="4"/>
        <v>8</v>
      </c>
      <c r="G27" s="5">
        <f t="shared" si="4"/>
        <v>7</v>
      </c>
      <c r="H27" s="5">
        <f t="shared" si="4"/>
        <v>8</v>
      </c>
      <c r="I27" s="5">
        <f t="shared" si="4"/>
        <v>7</v>
      </c>
      <c r="J27" s="5">
        <f t="shared" si="4"/>
        <v>10</v>
      </c>
      <c r="K27" s="5">
        <f t="shared" si="4"/>
        <v>9</v>
      </c>
      <c r="L27" s="5">
        <f t="shared" si="4"/>
        <v>0</v>
      </c>
      <c r="M27" s="5">
        <f t="shared" si="4"/>
        <v>2</v>
      </c>
      <c r="N27" s="5">
        <f t="shared" si="4"/>
        <v>7</v>
      </c>
      <c r="O27" s="5">
        <f t="shared" si="4"/>
        <v>4</v>
      </c>
      <c r="P27" s="5">
        <f t="shared" si="4"/>
        <v>5</v>
      </c>
      <c r="Q27" s="5">
        <f t="shared" si="4"/>
        <v>8</v>
      </c>
      <c r="R27" s="5">
        <f t="shared" si="4"/>
        <v>9</v>
      </c>
      <c r="S27" s="5">
        <f t="shared" si="4"/>
        <v>1</v>
      </c>
      <c r="T27" s="5">
        <f t="shared" si="4"/>
        <v>7</v>
      </c>
      <c r="U27" s="5">
        <f t="shared" si="4"/>
        <v>0</v>
      </c>
      <c r="V27" s="5"/>
      <c r="W27" s="5"/>
      <c r="X27" s="5"/>
      <c r="Y27" s="5"/>
    </row>
    <row r="28" spans="1:28" x14ac:dyDescent="0.25">
      <c r="A28" s="5">
        <v>17</v>
      </c>
      <c r="E28" s="8">
        <f t="shared" ref="E28:U28" si="5">COUNTIF(E3:E26,"Não se aplica")</f>
        <v>0</v>
      </c>
      <c r="F28" s="8">
        <f t="shared" si="5"/>
        <v>0</v>
      </c>
      <c r="G28" s="8">
        <f t="shared" si="5"/>
        <v>0</v>
      </c>
      <c r="H28" s="8">
        <f t="shared" si="5"/>
        <v>0</v>
      </c>
      <c r="I28" s="8">
        <f t="shared" si="5"/>
        <v>5</v>
      </c>
      <c r="J28" s="8">
        <f t="shared" si="5"/>
        <v>0</v>
      </c>
      <c r="K28" s="8">
        <f t="shared" si="5"/>
        <v>0</v>
      </c>
      <c r="L28" s="8">
        <f t="shared" si="5"/>
        <v>0</v>
      </c>
      <c r="M28" s="8">
        <f t="shared" si="5"/>
        <v>11</v>
      </c>
      <c r="N28" s="8">
        <f t="shared" si="5"/>
        <v>0</v>
      </c>
      <c r="O28" s="8">
        <f t="shared" si="5"/>
        <v>0</v>
      </c>
      <c r="P28" s="8">
        <f t="shared" si="5"/>
        <v>0</v>
      </c>
      <c r="Q28" s="8">
        <f t="shared" si="5"/>
        <v>3</v>
      </c>
      <c r="R28" s="8">
        <f t="shared" si="5"/>
        <v>0</v>
      </c>
      <c r="S28" s="8">
        <f t="shared" si="5"/>
        <v>7</v>
      </c>
      <c r="T28" s="8">
        <f t="shared" si="5"/>
        <v>0</v>
      </c>
      <c r="U28" s="8">
        <f t="shared" si="5"/>
        <v>0</v>
      </c>
      <c r="V28" s="8"/>
      <c r="W28" s="8"/>
      <c r="X28" s="8"/>
      <c r="Y28" s="8"/>
    </row>
    <row r="29" spans="1:28" x14ac:dyDescent="0.25">
      <c r="E29" s="18">
        <f>(E27/($A$27 -E28))</f>
        <v>0.76923076923076927</v>
      </c>
      <c r="F29" s="18">
        <f>(F27/($A$27 -F28))</f>
        <v>0.61538461538461542</v>
      </c>
      <c r="G29" s="18">
        <f t="shared" ref="G29:T29" si="6">(G27/($A$27 -G28))</f>
        <v>0.53846153846153844</v>
      </c>
      <c r="H29" s="18">
        <f t="shared" si="6"/>
        <v>0.61538461538461542</v>
      </c>
      <c r="I29" s="18">
        <f t="shared" ref="I29" si="7">(I27/($A$27 -I28))</f>
        <v>0.875</v>
      </c>
      <c r="J29" s="18">
        <f t="shared" si="6"/>
        <v>0.76923076923076927</v>
      </c>
      <c r="K29" s="18">
        <f t="shared" si="6"/>
        <v>0.69230769230769229</v>
      </c>
      <c r="L29" s="18">
        <f>(L27/($A$27 -L28))</f>
        <v>0</v>
      </c>
      <c r="M29" s="18">
        <f t="shared" ref="M29" si="8">(M27/($A$27 -M28))</f>
        <v>1</v>
      </c>
      <c r="N29" s="18">
        <f t="shared" si="6"/>
        <v>0.53846153846153844</v>
      </c>
      <c r="O29" s="18">
        <f t="shared" si="6"/>
        <v>0.30769230769230771</v>
      </c>
      <c r="P29" s="18">
        <f t="shared" si="6"/>
        <v>0.38461538461538464</v>
      </c>
      <c r="Q29" s="18">
        <f t="shared" si="6"/>
        <v>0.8</v>
      </c>
      <c r="R29" s="18">
        <f t="shared" si="6"/>
        <v>0.69230769230769229</v>
      </c>
      <c r="S29" s="18">
        <f t="shared" si="6"/>
        <v>0.16666666666666666</v>
      </c>
      <c r="T29" s="18">
        <f t="shared" si="6"/>
        <v>0.53846153846153844</v>
      </c>
      <c r="U29" s="18">
        <f t="shared" ref="U29" si="9">(U27/($A$27 -U28))</f>
        <v>0</v>
      </c>
      <c r="V29" s="7"/>
      <c r="W29" s="7"/>
      <c r="X29" s="7"/>
      <c r="Y29" s="7"/>
    </row>
    <row r="32" spans="1:28" x14ac:dyDescent="0.25"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5:15" x14ac:dyDescent="0.25"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5:15" x14ac:dyDescent="0.25"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5:15" x14ac:dyDescent="0.25"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5:15" x14ac:dyDescent="0.25"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5:15" x14ac:dyDescent="0.25"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5:15" x14ac:dyDescent="0.25"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5:15" x14ac:dyDescent="0.25"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5:15" x14ac:dyDescent="0.25"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5:15" x14ac:dyDescent="0.25"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5:15" x14ac:dyDescent="0.25"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5:15" x14ac:dyDescent="0.25"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5:15" x14ac:dyDescent="0.25"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5:15" x14ac:dyDescent="0.25"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5:15" x14ac:dyDescent="0.25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5:15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99" spans="1:1" x14ac:dyDescent="0.25">
      <c r="A99" t="s">
        <v>12</v>
      </c>
    </row>
    <row r="100" spans="1:1" x14ac:dyDescent="0.25">
      <c r="A100" t="s">
        <v>10</v>
      </c>
    </row>
    <row r="101" spans="1:1" x14ac:dyDescent="0.25">
      <c r="A101" t="s">
        <v>11</v>
      </c>
    </row>
  </sheetData>
  <mergeCells count="9">
    <mergeCell ref="T1:U1"/>
    <mergeCell ref="J1:M1"/>
    <mergeCell ref="E1:I1"/>
    <mergeCell ref="A1:A2"/>
    <mergeCell ref="B1:B2"/>
    <mergeCell ref="D1:D2"/>
    <mergeCell ref="C1:C2"/>
    <mergeCell ref="N1:Q1"/>
    <mergeCell ref="R1:S1"/>
  </mergeCells>
  <phoneticPr fontId="1" type="noConversion"/>
  <dataValidations count="2">
    <dataValidation type="list" allowBlank="1" showInputMessage="1" showErrorMessage="1" sqref="R3:S3 E3 J3:L3 U3 N3:P3" xr:uid="{0E29E3FD-D9A7-4229-B2A1-EEAA28A8604A}">
      <formula1>$A$22:$A$24</formula1>
    </dataValidation>
    <dataValidation type="list" allowBlank="1" showInputMessage="1" showErrorMessage="1" sqref="F3:I3 Q3 E4:L26 M3:M26 T3 V3:Y26 N4:U26" xr:uid="{A3AD881A-AEC2-4884-878A-219527097F0D}">
      <formula1>$A$99:$A$101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BBA3-7199-42A1-921B-84F9DFE42131}">
  <dimension ref="A1:AA52"/>
  <sheetViews>
    <sheetView tabSelected="1" workbookViewId="0">
      <selection activeCell="D21" sqref="D21"/>
    </sheetView>
  </sheetViews>
  <sheetFormatPr defaultRowHeight="15" x14ac:dyDescent="0.25"/>
  <cols>
    <col min="1" max="1" width="56.7109375" customWidth="1"/>
    <col min="4" max="4" width="11.7109375" customWidth="1"/>
    <col min="13" max="13" width="9.42578125" bestFit="1" customWidth="1"/>
  </cols>
  <sheetData>
    <row r="1" spans="1:27" ht="19.5" customHeight="1" x14ac:dyDescent="0.25">
      <c r="A1" s="29" t="s">
        <v>36</v>
      </c>
      <c r="B1" s="29" t="s">
        <v>52</v>
      </c>
      <c r="C1" s="29" t="s">
        <v>53</v>
      </c>
      <c r="D1" s="29" t="s">
        <v>57</v>
      </c>
    </row>
    <row r="2" spans="1:27" ht="27.75" customHeight="1" x14ac:dyDescent="0.25">
      <c r="A2" s="3" t="s">
        <v>30</v>
      </c>
      <c r="B2" s="1">
        <v>13</v>
      </c>
      <c r="C2" s="1">
        <v>2</v>
      </c>
      <c r="D2" s="19">
        <v>0.8666666666666667</v>
      </c>
      <c r="E2" s="17"/>
    </row>
    <row r="3" spans="1:27" ht="21" customHeight="1" x14ac:dyDescent="0.25">
      <c r="A3" s="3" t="s">
        <v>22</v>
      </c>
      <c r="B3" s="1">
        <v>13</v>
      </c>
      <c r="C3" s="1">
        <v>1</v>
      </c>
      <c r="D3" s="19">
        <v>0.8125</v>
      </c>
      <c r="E3" s="17"/>
    </row>
    <row r="4" spans="1:27" ht="31.5" customHeight="1" x14ac:dyDescent="0.25">
      <c r="A4" s="3" t="s">
        <v>50</v>
      </c>
      <c r="B4" s="1">
        <v>11</v>
      </c>
      <c r="C4" s="1">
        <v>2</v>
      </c>
      <c r="D4" s="19">
        <v>0.73333333333333328</v>
      </c>
      <c r="E4" s="17"/>
    </row>
    <row r="5" spans="1:27" ht="30" x14ac:dyDescent="0.25">
      <c r="A5" s="3" t="s">
        <v>24</v>
      </c>
      <c r="B5" s="1">
        <v>10</v>
      </c>
      <c r="C5" s="1">
        <v>3</v>
      </c>
      <c r="D5" s="19">
        <v>0.7142857142857143</v>
      </c>
      <c r="E5" s="17"/>
    </row>
    <row r="6" spans="1:27" ht="30" x14ac:dyDescent="0.25">
      <c r="A6" s="3" t="s">
        <v>27</v>
      </c>
      <c r="B6" s="1">
        <v>12</v>
      </c>
      <c r="C6" s="1">
        <v>0</v>
      </c>
      <c r="D6" s="19">
        <v>0.70588235294117652</v>
      </c>
      <c r="E6" s="17"/>
    </row>
    <row r="7" spans="1:27" ht="30" x14ac:dyDescent="0.25">
      <c r="A7" s="3" t="s">
        <v>44</v>
      </c>
      <c r="B7" s="1">
        <v>10</v>
      </c>
      <c r="C7" s="1">
        <v>2</v>
      </c>
      <c r="D7" s="19">
        <v>0.66666666666666663</v>
      </c>
      <c r="E7" s="17"/>
    </row>
    <row r="8" spans="1:27" ht="30" x14ac:dyDescent="0.25">
      <c r="A8" s="3" t="s">
        <v>20</v>
      </c>
      <c r="B8" s="1">
        <v>9</v>
      </c>
      <c r="C8" s="1">
        <v>2</v>
      </c>
      <c r="D8" s="19">
        <v>0.6</v>
      </c>
      <c r="E8" s="17"/>
      <c r="U8" s="15"/>
      <c r="V8" s="15"/>
      <c r="W8" s="15"/>
      <c r="X8" s="15"/>
      <c r="Y8" s="15"/>
      <c r="Z8" s="15"/>
      <c r="AA8" s="15"/>
    </row>
    <row r="9" spans="1:27" ht="30" x14ac:dyDescent="0.25">
      <c r="A9" s="3" t="s">
        <v>23</v>
      </c>
      <c r="B9" s="1">
        <v>9</v>
      </c>
      <c r="C9" s="1">
        <v>2</v>
      </c>
      <c r="D9" s="19">
        <v>0.6</v>
      </c>
      <c r="E9" s="17"/>
      <c r="U9" s="15"/>
      <c r="V9" s="15"/>
      <c r="W9" s="15"/>
      <c r="X9" s="15"/>
      <c r="Y9" s="15"/>
      <c r="Z9" s="15"/>
      <c r="AA9" s="15"/>
    </row>
    <row r="10" spans="1:27" ht="30" x14ac:dyDescent="0.25">
      <c r="A10" s="3" t="s">
        <v>45</v>
      </c>
      <c r="B10" s="1">
        <v>4</v>
      </c>
      <c r="C10" s="1">
        <v>2</v>
      </c>
      <c r="D10" s="19">
        <v>0.26666666666666666</v>
      </c>
      <c r="E10" s="17"/>
      <c r="U10" s="15"/>
      <c r="V10" s="15"/>
      <c r="W10" s="15"/>
      <c r="X10" s="15"/>
      <c r="Y10" s="15"/>
      <c r="Z10" s="15"/>
      <c r="AA10" s="15"/>
    </row>
    <row r="11" spans="1:27" ht="30" x14ac:dyDescent="0.25">
      <c r="A11" s="3" t="s">
        <v>32</v>
      </c>
      <c r="B11" s="1">
        <v>4</v>
      </c>
      <c r="C11" s="1">
        <v>1</v>
      </c>
      <c r="D11" s="19">
        <v>0.25</v>
      </c>
      <c r="E11" s="17"/>
      <c r="U11" s="15"/>
      <c r="V11" s="15"/>
      <c r="W11" s="15"/>
      <c r="X11" s="15"/>
      <c r="Y11" s="15"/>
      <c r="Z11" s="15"/>
      <c r="AA11" s="15"/>
    </row>
    <row r="12" spans="1:27" ht="30" x14ac:dyDescent="0.25">
      <c r="A12" s="3" t="s">
        <v>29</v>
      </c>
      <c r="B12" s="1">
        <v>3</v>
      </c>
      <c r="C12" s="1">
        <v>3</v>
      </c>
      <c r="D12" s="19">
        <v>0.21428571428571427</v>
      </c>
      <c r="E12" s="17"/>
      <c r="U12" s="15"/>
      <c r="V12" s="15"/>
      <c r="W12" s="15"/>
      <c r="X12" s="15"/>
      <c r="Y12" s="15"/>
      <c r="Z12" s="15"/>
      <c r="AA12" s="15"/>
    </row>
    <row r="13" spans="1:27" ht="30" x14ac:dyDescent="0.25">
      <c r="A13" s="3" t="s">
        <v>43</v>
      </c>
      <c r="B13" s="1">
        <v>3</v>
      </c>
      <c r="C13" s="1">
        <v>3</v>
      </c>
      <c r="D13" s="19">
        <v>0.21428571428571427</v>
      </c>
      <c r="E13" s="17"/>
      <c r="U13" s="15"/>
      <c r="V13" s="15"/>
      <c r="W13" s="15"/>
      <c r="X13" s="15"/>
      <c r="Y13" s="15"/>
      <c r="Z13" s="15"/>
      <c r="AA13" s="15"/>
    </row>
    <row r="14" spans="1:27" ht="30" x14ac:dyDescent="0.25">
      <c r="A14" s="3" t="s">
        <v>25</v>
      </c>
      <c r="B14" s="1">
        <v>1</v>
      </c>
      <c r="C14" s="1">
        <v>3</v>
      </c>
      <c r="D14" s="19">
        <v>7.1428571428571425E-2</v>
      </c>
      <c r="E14" s="17"/>
      <c r="G14" t="s">
        <v>54</v>
      </c>
      <c r="H14" t="s">
        <v>55</v>
      </c>
      <c r="U14" s="15"/>
      <c r="V14" s="15"/>
      <c r="W14" s="15"/>
      <c r="X14" s="15"/>
      <c r="Y14" s="15"/>
      <c r="Z14" s="15"/>
      <c r="AA14" s="15"/>
    </row>
    <row r="15" spans="1:27" x14ac:dyDescent="0.25">
      <c r="A15" s="12"/>
      <c r="D15" s="14"/>
      <c r="G15" s="10">
        <f>AVERAGE(D2:D14)</f>
        <v>0.51661549235078641</v>
      </c>
      <c r="H15" s="10">
        <f>_xlfn.STDEV.S(D2:D14)</f>
        <v>0.27125066476140991</v>
      </c>
      <c r="U15" s="15"/>
      <c r="V15" s="15"/>
      <c r="W15" s="15"/>
      <c r="X15" s="15"/>
      <c r="Y15" s="15"/>
      <c r="Z15" s="15"/>
      <c r="AA15" s="15"/>
    </row>
    <row r="16" spans="1:27" x14ac:dyDescent="0.25"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U16" s="15"/>
      <c r="V16" s="15"/>
      <c r="W16" s="15"/>
      <c r="X16" s="15"/>
      <c r="Y16" s="15"/>
      <c r="Z16" s="15"/>
      <c r="AA16" s="15"/>
    </row>
    <row r="17" spans="7:27" x14ac:dyDescent="0.25">
      <c r="U17" s="15"/>
      <c r="V17" s="15"/>
      <c r="W17" s="15"/>
      <c r="X17" s="15"/>
      <c r="Y17" s="15"/>
      <c r="Z17" s="15"/>
      <c r="AA17" s="15"/>
    </row>
    <row r="18" spans="7:27" x14ac:dyDescent="0.25">
      <c r="U18" s="15"/>
      <c r="V18" s="15"/>
      <c r="W18" s="15"/>
      <c r="X18" s="15"/>
      <c r="Y18" s="15"/>
      <c r="Z18" s="15"/>
      <c r="AA18" s="15"/>
    </row>
    <row r="19" spans="7:27" x14ac:dyDescent="0.25">
      <c r="U19" s="15"/>
      <c r="V19" s="15"/>
      <c r="W19" s="15"/>
      <c r="X19" s="15"/>
      <c r="Y19" s="15"/>
      <c r="Z19" s="15"/>
      <c r="AA19" s="15"/>
    </row>
    <row r="20" spans="7:27" x14ac:dyDescent="0.25">
      <c r="U20" s="15"/>
      <c r="V20" s="15"/>
      <c r="W20" s="15"/>
      <c r="X20" s="15"/>
      <c r="Y20" s="15"/>
      <c r="Z20" s="15"/>
      <c r="AA20" s="15"/>
    </row>
    <row r="21" spans="7:27" x14ac:dyDescent="0.25"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7:27" x14ac:dyDescent="0.25"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7:27" x14ac:dyDescent="0.25"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7:27" x14ac:dyDescent="0.25"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7:27" x14ac:dyDescent="0.25"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7:27" x14ac:dyDescent="0.25"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6"/>
      <c r="S26" s="15"/>
      <c r="T26" s="15"/>
      <c r="U26" s="15"/>
      <c r="V26" s="15"/>
      <c r="W26" s="15"/>
      <c r="X26" s="15"/>
      <c r="Y26" s="15"/>
      <c r="Z26" s="15"/>
      <c r="AA26" s="15"/>
    </row>
    <row r="27" spans="7:27" x14ac:dyDescent="0.25"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6"/>
      <c r="S27" s="15"/>
      <c r="T27" s="15"/>
      <c r="U27" s="15"/>
      <c r="V27" s="15"/>
      <c r="W27" s="15"/>
      <c r="X27" s="15"/>
      <c r="Y27" s="15"/>
      <c r="Z27" s="15"/>
      <c r="AA27" s="15"/>
    </row>
    <row r="28" spans="7:27" x14ac:dyDescent="0.25"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6"/>
      <c r="S28" s="15"/>
      <c r="T28" s="15"/>
      <c r="U28" s="15"/>
      <c r="V28" s="15"/>
      <c r="W28" s="15"/>
      <c r="X28" s="15"/>
      <c r="Y28" s="15"/>
      <c r="Z28" s="15"/>
      <c r="AA28" s="15"/>
    </row>
    <row r="29" spans="7:27" x14ac:dyDescent="0.25"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6"/>
      <c r="S29" s="15"/>
      <c r="T29" s="15"/>
      <c r="U29" s="15"/>
      <c r="V29" s="15"/>
      <c r="W29" s="15"/>
      <c r="X29" s="15"/>
      <c r="Y29" s="15"/>
      <c r="Z29" s="15"/>
      <c r="AA29" s="15"/>
    </row>
    <row r="30" spans="7:27" x14ac:dyDescent="0.25"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6"/>
      <c r="S30" s="15"/>
      <c r="T30" s="15"/>
      <c r="U30" s="15"/>
      <c r="V30" s="11"/>
    </row>
    <row r="31" spans="7:27" x14ac:dyDescent="0.25"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6"/>
      <c r="S31" s="15"/>
      <c r="T31" s="15"/>
      <c r="U31" s="15"/>
      <c r="V31" s="11"/>
    </row>
    <row r="32" spans="7:27" x14ac:dyDescent="0.25"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6"/>
      <c r="S32" s="15"/>
      <c r="T32" s="15"/>
      <c r="U32" s="15"/>
      <c r="V32" s="11"/>
    </row>
    <row r="33" spans="7:22" x14ac:dyDescent="0.25">
      <c r="G33" s="15"/>
      <c r="H33" s="15"/>
      <c r="I33" s="16"/>
      <c r="J33" s="15"/>
      <c r="K33" s="15"/>
      <c r="L33" s="15"/>
      <c r="M33" s="15"/>
      <c r="N33" s="15"/>
      <c r="O33" s="15"/>
      <c r="P33" s="15"/>
      <c r="Q33" s="15"/>
      <c r="R33" s="16"/>
      <c r="S33" s="15"/>
      <c r="T33" s="15"/>
      <c r="U33" s="15"/>
      <c r="V33" s="11"/>
    </row>
    <row r="34" spans="7:22" x14ac:dyDescent="0.25">
      <c r="G34" s="15"/>
      <c r="H34" s="15"/>
      <c r="I34" s="16"/>
      <c r="J34" s="15"/>
      <c r="K34" s="15"/>
      <c r="L34" s="15"/>
      <c r="M34" s="15"/>
      <c r="N34" s="15"/>
      <c r="O34" s="15"/>
      <c r="P34" s="15"/>
      <c r="Q34" s="15"/>
      <c r="R34" s="16"/>
      <c r="S34" s="15"/>
      <c r="T34" s="15"/>
      <c r="U34" s="15"/>
      <c r="V34" s="11"/>
    </row>
    <row r="35" spans="7:22" x14ac:dyDescent="0.25">
      <c r="G35" s="15"/>
      <c r="H35" s="15"/>
      <c r="I35" s="16"/>
      <c r="J35" s="15"/>
      <c r="K35" s="15"/>
      <c r="L35" s="15"/>
      <c r="M35" s="15"/>
      <c r="N35" s="15"/>
      <c r="O35" s="15"/>
      <c r="P35" s="15"/>
      <c r="Q35" s="15"/>
      <c r="R35" s="16"/>
      <c r="S35" s="15"/>
      <c r="T35" s="15"/>
      <c r="U35" s="15"/>
      <c r="V35" s="11"/>
    </row>
    <row r="36" spans="7:22" x14ac:dyDescent="0.25">
      <c r="G36" s="15"/>
      <c r="H36" s="15"/>
      <c r="I36" s="16"/>
      <c r="J36" s="15"/>
      <c r="K36" s="15"/>
      <c r="L36" s="15"/>
      <c r="M36" s="15"/>
      <c r="N36" s="15"/>
      <c r="O36" s="15"/>
      <c r="P36" s="15"/>
      <c r="Q36" s="15"/>
      <c r="R36" s="16"/>
      <c r="S36" s="15"/>
      <c r="T36" s="15"/>
      <c r="U36" s="15"/>
      <c r="V36" s="11"/>
    </row>
    <row r="37" spans="7:22" x14ac:dyDescent="0.25">
      <c r="G37" s="15"/>
      <c r="H37" s="15"/>
      <c r="I37" s="16"/>
      <c r="J37" s="15"/>
      <c r="K37" s="15"/>
      <c r="L37" s="15"/>
      <c r="M37" s="15"/>
      <c r="N37" s="15"/>
      <c r="O37" s="15"/>
      <c r="P37" s="15"/>
      <c r="Q37" s="15"/>
      <c r="R37" s="16"/>
      <c r="S37" s="15"/>
      <c r="T37" s="15"/>
      <c r="U37" s="15"/>
      <c r="V37" s="11"/>
    </row>
    <row r="38" spans="7:22" x14ac:dyDescent="0.25">
      <c r="G38" s="15"/>
      <c r="H38" s="15"/>
      <c r="I38" s="16"/>
      <c r="J38" s="15"/>
      <c r="K38" s="15"/>
      <c r="L38" s="15"/>
      <c r="M38" s="15"/>
      <c r="N38" s="15"/>
      <c r="O38" s="15"/>
      <c r="P38" s="15"/>
      <c r="Q38" s="15"/>
      <c r="R38" s="16"/>
      <c r="S38" s="15"/>
      <c r="T38" s="15"/>
      <c r="U38" s="15"/>
      <c r="V38" s="11"/>
    </row>
    <row r="39" spans="7:22" x14ac:dyDescent="0.25">
      <c r="G39" s="15"/>
      <c r="H39" s="15"/>
      <c r="I39" s="16"/>
      <c r="J39" s="15"/>
      <c r="K39" s="15"/>
      <c r="L39" s="15"/>
      <c r="M39" s="15"/>
      <c r="N39" s="15"/>
      <c r="O39" s="15"/>
      <c r="P39" s="15"/>
      <c r="Q39" s="15"/>
      <c r="R39" s="16"/>
      <c r="S39" s="15"/>
      <c r="T39" s="15"/>
      <c r="U39" s="15"/>
      <c r="V39" s="11"/>
    </row>
    <row r="40" spans="7:22" x14ac:dyDescent="0.25">
      <c r="G40" s="15"/>
      <c r="H40" s="15"/>
      <c r="I40" s="16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1"/>
    </row>
    <row r="41" spans="7:22" x14ac:dyDescent="0.25">
      <c r="G41" s="15"/>
      <c r="H41" s="15"/>
      <c r="I41" s="16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7:22" x14ac:dyDescent="0.25">
      <c r="G42" s="15"/>
      <c r="H42" s="15"/>
      <c r="I42" s="16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7:22" x14ac:dyDescent="0.25">
      <c r="G43" s="15"/>
      <c r="H43" s="15"/>
      <c r="I43" s="16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7:22" x14ac:dyDescent="0.25">
      <c r="G44" s="15"/>
      <c r="H44" s="15"/>
      <c r="I44" s="16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7:22" x14ac:dyDescent="0.25">
      <c r="G45" s="15"/>
      <c r="H45" s="15"/>
      <c r="I45" s="16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7:22" x14ac:dyDescent="0.25">
      <c r="G46" s="15"/>
      <c r="H46" s="15"/>
      <c r="I46" s="28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7:22" x14ac:dyDescent="0.25">
      <c r="G47" s="15"/>
      <c r="H47" s="15"/>
      <c r="I47" s="28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7:22" x14ac:dyDescent="0.25">
      <c r="G48" s="15"/>
      <c r="H48" s="15"/>
      <c r="I48" s="28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7:21" x14ac:dyDescent="0.25">
      <c r="G49" s="15"/>
      <c r="H49" s="15"/>
      <c r="I49" s="28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7:21" x14ac:dyDescent="0.25"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7:21" x14ac:dyDescent="0.25"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7:21" x14ac:dyDescent="0.25"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</sheetData>
  <autoFilter ref="A1:D1" xr:uid="{41FBAF0D-82B8-4D86-A036-E08D75C4B297}">
    <sortState xmlns:xlrd2="http://schemas.microsoft.com/office/spreadsheetml/2017/richdata2" ref="A2:D14">
      <sortCondition descending="1" ref="D1"/>
    </sortState>
  </autoFilter>
  <mergeCells count="6">
    <mergeCell ref="I48:I49"/>
    <mergeCell ref="F16:I16"/>
    <mergeCell ref="J16:L16"/>
    <mergeCell ref="M16:P16"/>
    <mergeCell ref="Q16:S16"/>
    <mergeCell ref="I46:I4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classificados</vt:lpstr>
      <vt:lpstr>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Tasso Miranda</dc:creator>
  <cp:lastModifiedBy>Tasso Iuri Lopes de Miranda</cp:lastModifiedBy>
  <cp:lastPrinted>2019-11-15T20:09:04Z</cp:lastPrinted>
  <dcterms:created xsi:type="dcterms:W3CDTF">2015-06-05T18:19:34Z</dcterms:created>
  <dcterms:modified xsi:type="dcterms:W3CDTF">2019-11-28T18:37:15Z</dcterms:modified>
</cp:coreProperties>
</file>