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tasnia_tabassum_fda_gov/Documents/Desktop/Benz/"/>
    </mc:Choice>
  </mc:AlternateContent>
  <xr:revisionPtr revIDLastSave="1254" documentId="13_ncr:1_{6AD3BE6E-BBC7-4A7C-B7EF-2714232B3A31}" xr6:coauthVersionLast="45" xr6:coauthVersionMax="45" xr10:uidLastSave="{4CB6325E-B136-44CB-A163-CA0D4ADD1E63}"/>
  <bookViews>
    <workbookView xWindow="-110" yWindow="-110" windowWidth="38620" windowHeight="21220" xr2:uid="{49E7605A-3D30-4EA0-A2BF-E2BB7FABDD27}"/>
  </bookViews>
  <sheets>
    <sheet name="Standard Error of Sum" sheetId="4" r:id="rId1"/>
    <sheet name="Dataset" sheetId="1" r:id="rId2"/>
  </sheets>
  <definedNames>
    <definedName name="_xlnm._FilterDatabase" localSheetId="1" hidden="1">Dataset!$A$1:$N$101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4" i="4"/>
  <c r="M7" i="4" l="1"/>
  <c r="M6" i="4"/>
  <c r="M5" i="4"/>
  <c r="M4" i="4"/>
  <c r="L4" i="4"/>
  <c r="Q5" i="4" l="1"/>
  <c r="Q6" i="4"/>
  <c r="Q7" i="4"/>
  <c r="Q4" i="4"/>
  <c r="K38" i="4" l="1"/>
  <c r="K39" i="4"/>
  <c r="K40" i="4"/>
  <c r="K41" i="4"/>
  <c r="K42" i="4"/>
  <c r="K43" i="4"/>
  <c r="K35" i="4"/>
  <c r="K36" i="4"/>
  <c r="K37" i="4"/>
  <c r="K34" i="4"/>
  <c r="K25" i="4"/>
  <c r="K26" i="4"/>
  <c r="K27" i="4"/>
  <c r="K28" i="4"/>
  <c r="K29" i="4"/>
  <c r="K30" i="4"/>
  <c r="K31" i="4"/>
  <c r="K32" i="4"/>
  <c r="K33" i="4"/>
  <c r="K24" i="4"/>
  <c r="K14" i="4"/>
  <c r="K15" i="4"/>
  <c r="K16" i="4"/>
  <c r="K17" i="4"/>
  <c r="K18" i="4"/>
  <c r="K19" i="4"/>
  <c r="K20" i="4"/>
  <c r="K21" i="4"/>
  <c r="K22" i="4"/>
  <c r="K23" i="4"/>
  <c r="P6" i="4" l="1"/>
  <c r="P7" i="4"/>
  <c r="J11" i="4"/>
  <c r="K11" i="4" s="1"/>
  <c r="J12" i="4"/>
  <c r="K12" i="4" s="1"/>
  <c r="J13" i="4"/>
  <c r="K13" i="4" s="1"/>
  <c r="J9" i="4"/>
  <c r="K9" i="4" s="1"/>
  <c r="J10" i="4"/>
  <c r="K10" i="4" s="1"/>
  <c r="J8" i="4"/>
  <c r="K8" i="4" s="1"/>
  <c r="J5" i="4"/>
  <c r="K5" i="4" s="1"/>
  <c r="J6" i="4"/>
  <c r="K6" i="4" s="1"/>
  <c r="J7" i="4"/>
  <c r="K7" i="4" s="1"/>
  <c r="J4" i="4"/>
  <c r="K4" i="4" s="1"/>
  <c r="P5" i="4" l="1"/>
  <c r="P4" i="4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sharedStrings.xml><?xml version="1.0" encoding="utf-8"?>
<sst xmlns="http://schemas.openxmlformats.org/spreadsheetml/2006/main" count="740" uniqueCount="68">
  <si>
    <t>TheatreID</t>
  </si>
  <si>
    <t>CinemaStratum</t>
  </si>
  <si>
    <t>Small Cinema Hall</t>
  </si>
  <si>
    <t>Medium Cinema Hall</t>
  </si>
  <si>
    <t>Large Cinema Hall</t>
  </si>
  <si>
    <t>PersonID</t>
  </si>
  <si>
    <t>AgeYrs</t>
  </si>
  <si>
    <t>UtilityWt</t>
  </si>
  <si>
    <t>Race</t>
  </si>
  <si>
    <t>Hispanic</t>
  </si>
  <si>
    <t>White</t>
  </si>
  <si>
    <t>African American</t>
  </si>
  <si>
    <t>Asian</t>
  </si>
  <si>
    <t>CinemaPSU</t>
  </si>
  <si>
    <t>Gender</t>
  </si>
  <si>
    <t>Male</t>
  </si>
  <si>
    <t>Female</t>
  </si>
  <si>
    <t>AAA</t>
  </si>
  <si>
    <t>BBB</t>
  </si>
  <si>
    <t>XXX</t>
  </si>
  <si>
    <t>PPP</t>
  </si>
  <si>
    <t>YYY</t>
  </si>
  <si>
    <t>ZZZ</t>
  </si>
  <si>
    <t>TTT</t>
  </si>
  <si>
    <t>NNN</t>
  </si>
  <si>
    <t>OOO</t>
  </si>
  <si>
    <t>UUU</t>
  </si>
  <si>
    <t>rrr</t>
  </si>
  <si>
    <t>lll</t>
  </si>
  <si>
    <t>www</t>
  </si>
  <si>
    <t>qqq</t>
  </si>
  <si>
    <t>sss</t>
  </si>
  <si>
    <t>plp</t>
  </si>
  <si>
    <t>xvx</t>
  </si>
  <si>
    <t>bhb</t>
  </si>
  <si>
    <t>nmn</t>
  </si>
  <si>
    <t>mkm</t>
  </si>
  <si>
    <t>lala</t>
  </si>
  <si>
    <t>Date</t>
  </si>
  <si>
    <t>attended</t>
  </si>
  <si>
    <t>left</t>
  </si>
  <si>
    <t>Row Labels</t>
  </si>
  <si>
    <t>Grand Total</t>
  </si>
  <si>
    <t>Sum of UtilityWt</t>
  </si>
  <si>
    <t>stratumMean</t>
  </si>
  <si>
    <t>clusterCoeff</t>
  </si>
  <si>
    <t>std</t>
  </si>
  <si>
    <t>Cli</t>
  </si>
  <si>
    <t>Cls</t>
  </si>
  <si>
    <t>Coeff_var</t>
  </si>
  <si>
    <t>CinemPSU</t>
  </si>
  <si>
    <t>noOfClusters</t>
  </si>
  <si>
    <t>Category</t>
  </si>
  <si>
    <t>Cinema1</t>
  </si>
  <si>
    <t>Cinema2</t>
  </si>
  <si>
    <t>Cinema3</t>
  </si>
  <si>
    <t>Cinema4</t>
  </si>
  <si>
    <t>CCC</t>
  </si>
  <si>
    <t>xxx</t>
  </si>
  <si>
    <t>yyy</t>
  </si>
  <si>
    <t>ddd</t>
  </si>
  <si>
    <t>aaa</t>
  </si>
  <si>
    <t>bbb</t>
  </si>
  <si>
    <t>ttt</t>
  </si>
  <si>
    <t>clusterBase/UtilityWt</t>
  </si>
  <si>
    <t>Sum of std for each race</t>
  </si>
  <si>
    <t>sum of utilityWt for each race</t>
  </si>
  <si>
    <t>Standard Error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</si>
</sst>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EBE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2" fillId="6" borderId="0" xfId="0" applyFont="1" applyFill="1"/>
    <xf numFmtId="0" fontId="2" fillId="4" borderId="1" xfId="0" applyFont="1" applyFill="1" applyBorder="1"/>
    <xf numFmtId="0" fontId="0" fillId="7" borderId="0" xfId="0" applyFill="1"/>
    <xf numFmtId="0" fontId="0" fillId="0" borderId="0" xfId="0" applyFon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1" borderId="1" xfId="0" applyFont="1" applyFill="1" applyBorder="1"/>
    <xf numFmtId="164" fontId="0" fillId="3" borderId="0" xfId="0" applyNumberFormat="1" applyFill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image" Target="../media/image11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20" Type="http://schemas.openxmlformats.org/officeDocument/2006/relationships/customXml" Target="../ink/ink2.xml"/><Relationship Id="rId1" Type="http://schemas.openxmlformats.org/officeDocument/2006/relationships/image" Target="../media/image1.png"/><Relationship Id="rId24" Type="http://schemas.openxmlformats.org/officeDocument/2006/relationships/customXml" Target="../ink/ink4.xml"/><Relationship Id="rId23" Type="http://schemas.openxmlformats.org/officeDocument/2006/relationships/image" Target="../media/image12.png"/><Relationship Id="rId19" Type="http://schemas.openxmlformats.org/officeDocument/2006/relationships/image" Target="../media/image10.png"/><Relationship Id="rId22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219086</xdr:colOff>
      <xdr:row>50</xdr:row>
      <xdr:rowOff>69850</xdr:rowOff>
    </xdr:from>
    <xdr:to>
      <xdr:col>18</xdr:col>
      <xdr:colOff>190462</xdr:colOff>
      <xdr:row>66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ADC2EF-D741-4EC2-BFD9-553BCD22E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36" y="9277350"/>
          <a:ext cx="16233726" cy="3003550"/>
        </a:xfrm>
        <a:prstGeom prst="rect">
          <a:avLst/>
        </a:prstGeom>
      </xdr:spPr>
    </xdr:pic>
    <xdr:clientData/>
  </xdr:twoCellAnchor>
  <xdr:twoCellAnchor editAs="oneCell">
    <xdr:from>
      <xdr:col>7</xdr:col>
      <xdr:colOff>634060</xdr:colOff>
      <xdr:row>57</xdr:row>
      <xdr:rowOff>69120</xdr:rowOff>
    </xdr:from>
    <xdr:to>
      <xdr:col>8</xdr:col>
      <xdr:colOff>788080</xdr:colOff>
      <xdr:row>59</xdr:row>
      <xdr:rowOff>83140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2F65666-DA62-45B1-A7FD-1AF323D026C0}"/>
                </a:ext>
              </a:extLst>
            </xdr14:cNvPr>
            <xdr14:cNvContentPartPr/>
          </xdr14:nvContentPartPr>
          <xdr14:nvPr macro=""/>
          <xdr14:xfrm>
            <a:off x="8850960" y="10565670"/>
            <a:ext cx="1030320" cy="382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2F65666-DA62-45B1-A7FD-1AF323D026C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833320" y="10547670"/>
              <a:ext cx="106596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601660</xdr:colOff>
      <xdr:row>59</xdr:row>
      <xdr:rowOff>137500</xdr:rowOff>
    </xdr:from>
    <xdr:to>
      <xdr:col>8</xdr:col>
      <xdr:colOff>794200</xdr:colOff>
      <xdr:row>61</xdr:row>
      <xdr:rowOff>121640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CBCD98C-14FE-4A26-A24A-BF015F9B5C1D}"/>
                </a:ext>
              </a:extLst>
            </xdr14:cNvPr>
            <xdr14:cNvContentPartPr/>
          </xdr14:nvContentPartPr>
          <xdr14:nvPr macro=""/>
          <xdr14:xfrm>
            <a:off x="8818560" y="11002350"/>
            <a:ext cx="1068840" cy="352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CBCD98C-14FE-4A26-A24A-BF015F9B5C1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800560" y="10984350"/>
              <a:ext cx="1104480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645940</xdr:colOff>
      <xdr:row>61</xdr:row>
      <xdr:rowOff>137840</xdr:rowOff>
    </xdr:from>
    <xdr:to>
      <xdr:col>8</xdr:col>
      <xdr:colOff>787360</xdr:colOff>
      <xdr:row>63</xdr:row>
      <xdr:rowOff>146100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C9156A7-A780-4A41-BED3-EBA6E2B17468}"/>
                </a:ext>
              </a:extLst>
            </xdr14:cNvPr>
            <xdr14:cNvContentPartPr/>
          </xdr14:nvContentPartPr>
          <xdr14:nvPr macro=""/>
          <xdr14:xfrm>
            <a:off x="8862840" y="11370990"/>
            <a:ext cx="1017720" cy="376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C9156A7-A780-4A41-BED3-EBA6E2B1746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45200" y="11352990"/>
              <a:ext cx="1053360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608500</xdr:colOff>
      <xdr:row>64</xdr:row>
      <xdr:rowOff>5870</xdr:rowOff>
    </xdr:from>
    <xdr:to>
      <xdr:col>8</xdr:col>
      <xdr:colOff>781960</xdr:colOff>
      <xdr:row>66</xdr:row>
      <xdr:rowOff>82530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12B3D39-EDDD-4F1F-A82B-6E296E8532CB}"/>
                </a:ext>
              </a:extLst>
            </xdr14:cNvPr>
            <xdr14:cNvContentPartPr/>
          </xdr14:nvContentPartPr>
          <xdr14:nvPr macro=""/>
          <xdr14:xfrm>
            <a:off x="8825400" y="11791470"/>
            <a:ext cx="1049760" cy="444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12B3D39-EDDD-4F1F-A82B-6E296E8532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807760" y="11773470"/>
              <a:ext cx="1085400" cy="48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19T17:35:58.4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2807 495,'1'-54,"1"31,-1 1,-2 0,0-1,-5-23,3 39,1 0,-1 0,-1 0,1 0,-1 1,0 0,-1-1,1 1,-1 1,-7-7,2 2,-1 1,0 0,0 1,-22-12,9 10,-1 1,0 1,0 1,-1 1,-34-3,-59-14,51 2,15 5,0 1,-71-9,54 15,-95-6,-518 15,296 1,367-1,0 1,0 1,0 1,0 0,0 2,0 0,1 1,-29 13,39-13,-1 1,1-1,-11 12,-10 7,-95 55,119-77,-28 18,1 2,-34 29,32-24,27-23,1 0,0 1,1-1,-1 2,1-1,0 1,-9 14,8-11,0 0,-1 0,-13 12,15-16,0 0,0 0,1 1,0 0,0 0,0 0,1 1,0 0,-5 13,2 4,1 0,1 0,2 1,0-1,2 1,2 37,0-57,0 0,1 0,0 0,0 0,1 0,0-1,0 1,0-1,1 0,-1 0,1 0,0 0,1 0,-1-1,8 5,9 7,0 0,31 15,-37-23,14 7,0-1,1-1,0-2,1-1,54 11,161 7,-174-22,127 20,-109-13,146 4,647-18,-536 1,-311-2,0-2,-1-2,1-1,-2-2,44-16,-73 23,1 0,-1 0,0 0,0-1,0 0,0 0,0-1,0 1,-1-1,1 0,-1 0,0 0,-1-1,1 1,-1-1,0 0,4-7,11-18,-14 24,0 1,-1-1,1 0,-1 0,-1 0,1 0,-1 0,0-1,-1 1,2-11,-2-176,-3 87,2 91,-1-1,0 1,-1 0,-1 0,0 0,-10-26,8 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19T17:36:06.7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2968 341,'-3'0,"1"-1,0 0,0 0,-1 0,1 0,0 0,0 0,0-1,0 1,0-1,-2-1,-3-3,-8-5,-1 0,0 1,0 1,-1 0,0 1,-1 1,0 1,-32-8,-154-33,-106-34,146 60,59 9,-213-44,256 48,-1 2,0 2,-77 7,34-1,-763-2,836 1,-39 4,60-3,1 0,-1 1,0 0,1 0,-1 2,-16 8,24-10,-1 0,1 0,0 1,0 0,0 0,1 0,-1 0,1 0,0 1,0 0,0-1,-3 10,-2 7,-9 42,1-7,7-24,1 0,1 1,-3 49,2-10,4-49,1 0,1 0,1 0,1 0,1 0,5 28,-3-43,0-1,0 0,0 0,1 0,-1-1,2 1,-1-1,1 0,0 0,0 0,1-1,0 0,0 0,0 0,0-1,1 0,13 6,7 3,1-2,0-1,39 8,162 33,-116-27,121 11,184-13,2-22,-169-2,-86 4,172-4,-15-41,-297 39,-20 3,0 1,1-1,-1-1,0 1,0-1,0 0,0 0,0-1,-1 1,1-1,-1 0,1 0,-1-1,0 1,0-1,-1 0,1 0,-1 0,0 0,0-1,0 1,3-10,58-105,-61 113,0 0,-1-1,0 1,0-1,0 1,-1-1,0 0,0-8,-2-60,-1 34,2-118,0 144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19T17:36:14.13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2809 357,'-14'0,"1"-2,0 1,0-2,-1 0,-14-5,-63-29,75 30,-94-44,58 25,-1 3,-84-25,28 27,79 17,0-2,1 0,-45-17,30 4,17 7,0 1,0 1,-52-11,0 12,0 3,-107 7,82 1,-624-1,692 1,1 0,-1 3,1 1,-49 15,-130 58,203-75,0 2,0-1,0 1,1 1,0 0,0 0,-17 18,22-19,1-1,-1 1,1 0,1 1,-1-1,1 1,0-1,0 1,1 0,0 0,0 1,1-1,0 0,0 10,-6 67,-1 23,7-60,-1-28,2 1,0-1,1 1,1-1,6 28,-2-31,1-1,1 0,0 0,1 0,1-1,19 22,-22-29,0-1,0 1,1-1,0 0,0-1,0 0,1 0,-1-1,1 0,11 3,10 3,54 9,96 1,-54-8,-47 2,-45-7,58 4,73-10,111 8,-90-3,-53-4,-97 1,47 11,-51-7,1-2,43 2,-68-7,39 0,67 8,11 2,-45-5,232 5,-304-10,-1 0,1-1,0-1,-1 1,0-1,1 0,-1-1,0 0,0 0,0 0,-1-1,1 0,-1-1,11-9,24-14,-33 24,-1-1,0 0,0 0,0-1,0 1,-1-1,0-1,0 1,8-14,-2-3,-2-1,0-1,-2 0,0 0,-2-1,6-50,-3-162,-9 207,0 25,-1 0,1 0,-1 0,0 0,-3-9,0 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19T17:36:21.2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2807 389,'-1'-1,"0"-1,0 1,1-1,-1 1,0 0,-1-1,1 1,0 0,0 0,0 0,-1 0,1 0,-1 0,1 0,0 0,-1 0,0 1,-1-2,-2 0,-14-8,-15-9,-60-23,75 37,1 1,-1 0,0 2,-25-1,-23-2,-339-70,-130-45,422 96,-1 4,-149-5,-234 18,394 8,-47 6,131-5,0 1,0 1,1 1,0 1,-28 12,40-14,0 0,0 1,1-1,-1 2,1-1,1 1,-1 0,1 0,0 0,0 1,0-1,1 1,0 0,1 1,0-1,0 1,0-1,-2 13,0 7,1 1,1-1,1 0,2 31,2 324,-1-367,0-1,1 0,0 0,2 0,-1 0,2-1,0 1,9 17,9 12,32 43,-40-64,-5-7,1 0,0-1,1-1,0 0,1-1,0 0,1-1,1 0,-1-1,2-1,-1 0,1-1,1-1,33 10,21-2,0-3,0-3,1-3,130-7,-49-16,-88 8,86-1,34-1,-98 4,131-18,-138 14,1-4,-52 9,1 1,42-2,-10 6,148-9,-113 2,45-5,4-8,-142 20,0 0,0 0,-1 0,1-1,0 0,0 1,-1-2,1 1,-1 0,0-1,0 1,0-1,0 0,0 0,2-4,-1 2,0 1,1 0,-1 0,1 0,-1 0,7-3,13-5,-16 9,-1-1,1 0,-1 0,1-1,-1 0,-1 0,1-1,-1 1,11-14,-11 10,0 0,0-1,-1 0,-1 0,0-1,0 1,-1-1,4-19,-5 10,0 1,-1-1,-1 1,-3-23,1 28,-2-1,1 1,-1 1,-9-20,7 20,1-1,0 1,2-1,-4-21,6 23,-1 0,0 0,0 1,-1-1,-5-12,2 13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assum, Tasnia *" refreshedDate="44103.479675694442" createdVersion="6" refreshedVersion="6" minRefreshableVersion="3" recordCount="100" xr:uid="{472EC97F-2C1B-49A1-8840-3ACA7F55DEFF}">
  <cacheSource type="worksheet">
    <worksheetSource ref="A1:M101" sheet="Dataset"/>
  </cacheSource>
  <cacheFields count="11">
    <cacheField name="TheatreID" numFmtId="0">
      <sharedItems containsSemiMixedTypes="0" containsString="0" containsNumber="1" containsInteger="1" minValue="1" maxValue="100"/>
    </cacheField>
    <cacheField name="PersonID" numFmtId="0">
      <sharedItems containsSemiMixedTypes="0" containsString="0" containsNumber="1" containsInteger="1" minValue="1059" maxValue="4975"/>
    </cacheField>
    <cacheField name="AgeYrs" numFmtId="0">
      <sharedItems containsSemiMixedTypes="0" containsString="0" containsNumber="1" containsInteger="1" minValue="14" maxValue="60"/>
    </cacheField>
    <cacheField name="CinemaStratum" numFmtId="0">
      <sharedItems count="3">
        <s v="Small Cinema Hall"/>
        <s v="Medium Cinema Hall"/>
        <s v="Large Cinema Hall"/>
      </sharedItems>
    </cacheField>
    <cacheField name="UtilityWt" numFmtId="0">
      <sharedItems containsSemiMixedTypes="0" containsString="0" containsNumber="1" containsInteger="1" minValue="7" maxValue="198"/>
    </cacheField>
    <cacheField name="CinemaPSU" numFmtId="0">
      <sharedItems containsSemiMixedTypes="0" containsString="0" containsNumber="1" containsInteger="1" minValue="1" maxValue="10" count="10">
        <n v="1"/>
        <n v="4"/>
        <n v="2"/>
        <n v="3"/>
        <n v="5"/>
        <n v="6"/>
        <n v="7"/>
        <n v="10"/>
        <n v="8"/>
        <n v="9"/>
      </sharedItems>
    </cacheField>
    <cacheField name="Race" numFmtId="0">
      <sharedItems count="4">
        <s v="Hispanic"/>
        <s v="White"/>
        <s v="African American"/>
        <s v="Asian"/>
      </sharedItems>
    </cacheField>
    <cacheField name="Gender" numFmtId="0">
      <sharedItems count="2">
        <s v="Male"/>
        <s v="Female"/>
      </sharedItems>
    </cacheField>
    <cacheField name="Cinema" numFmtId="0">
      <sharedItems/>
    </cacheField>
    <cacheField name="Date" numFmtId="14">
      <sharedItems containsSemiMixedTypes="0" containsNonDate="0" containsDate="1" containsString="0" minDate="2015-01-06T00:00:00" maxDate="2017-12-31T00:00:00"/>
    </cacheField>
    <cacheField name="Cat/disp" numFmtId="0">
      <sharedItems count="2">
        <s v="attended"/>
        <s v="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2251"/>
    <n v="20"/>
    <x v="0"/>
    <n v="185"/>
    <x v="0"/>
    <x v="0"/>
    <x v="0"/>
    <s v="AAA"/>
    <d v="2017-07-02T00:00:00"/>
    <x v="0"/>
  </r>
  <r>
    <n v="2"/>
    <n v="2246"/>
    <n v="29"/>
    <x v="0"/>
    <n v="153"/>
    <x v="0"/>
    <x v="0"/>
    <x v="0"/>
    <s v="BBB"/>
    <d v="2016-04-08T00:00:00"/>
    <x v="1"/>
  </r>
  <r>
    <n v="3"/>
    <n v="2642"/>
    <n v="21"/>
    <x v="0"/>
    <n v="151"/>
    <x v="0"/>
    <x v="0"/>
    <x v="0"/>
    <s v="AAA"/>
    <d v="2016-10-17T00:00:00"/>
    <x v="0"/>
  </r>
  <r>
    <n v="4"/>
    <n v="3547"/>
    <n v="34"/>
    <x v="0"/>
    <n v="24"/>
    <x v="1"/>
    <x v="0"/>
    <x v="0"/>
    <s v="XXX"/>
    <d v="2017-01-03T00:00:00"/>
    <x v="1"/>
  </r>
  <r>
    <n v="5"/>
    <n v="3674"/>
    <n v="33"/>
    <x v="0"/>
    <n v="163"/>
    <x v="2"/>
    <x v="0"/>
    <x v="0"/>
    <s v="AAA"/>
    <d v="2016-11-22T00:00:00"/>
    <x v="1"/>
  </r>
  <r>
    <n v="6"/>
    <n v="3072"/>
    <n v="43"/>
    <x v="0"/>
    <n v="114"/>
    <x v="0"/>
    <x v="0"/>
    <x v="0"/>
    <s v="XXX"/>
    <d v="2016-02-25T00:00:00"/>
    <x v="1"/>
  </r>
  <r>
    <n v="7"/>
    <n v="4716"/>
    <n v="60"/>
    <x v="0"/>
    <n v="125"/>
    <x v="0"/>
    <x v="1"/>
    <x v="0"/>
    <s v="PPP"/>
    <d v="2015-01-13T00:00:00"/>
    <x v="1"/>
  </r>
  <r>
    <n v="8"/>
    <n v="3555"/>
    <n v="23"/>
    <x v="0"/>
    <n v="34"/>
    <x v="0"/>
    <x v="1"/>
    <x v="0"/>
    <s v="YYY"/>
    <d v="2015-04-03T00:00:00"/>
    <x v="0"/>
  </r>
  <r>
    <n v="9"/>
    <n v="1208"/>
    <n v="17"/>
    <x v="0"/>
    <n v="99"/>
    <x v="2"/>
    <x v="1"/>
    <x v="0"/>
    <s v="ZZZ"/>
    <d v="2017-01-27T00:00:00"/>
    <x v="0"/>
  </r>
  <r>
    <n v="10"/>
    <n v="4332"/>
    <n v="21"/>
    <x v="0"/>
    <n v="161"/>
    <x v="1"/>
    <x v="1"/>
    <x v="0"/>
    <s v="TTT"/>
    <d v="2015-07-15T00:00:00"/>
    <x v="0"/>
  </r>
  <r>
    <n v="11"/>
    <n v="1700"/>
    <n v="38"/>
    <x v="0"/>
    <n v="181"/>
    <x v="1"/>
    <x v="1"/>
    <x v="0"/>
    <s v="NNN"/>
    <d v="2017-05-21T00:00:00"/>
    <x v="0"/>
  </r>
  <r>
    <n v="12"/>
    <n v="4622"/>
    <n v="43"/>
    <x v="0"/>
    <n v="122"/>
    <x v="1"/>
    <x v="1"/>
    <x v="1"/>
    <s v="OOO"/>
    <d v="2016-07-08T00:00:00"/>
    <x v="0"/>
  </r>
  <r>
    <n v="13"/>
    <n v="2500"/>
    <n v="15"/>
    <x v="0"/>
    <n v="100"/>
    <x v="0"/>
    <x v="1"/>
    <x v="1"/>
    <s v="ZZZ"/>
    <d v="2015-05-23T00:00:00"/>
    <x v="0"/>
  </r>
  <r>
    <n v="14"/>
    <n v="4174"/>
    <n v="30"/>
    <x v="0"/>
    <n v="12"/>
    <x v="0"/>
    <x v="1"/>
    <x v="1"/>
    <s v="UUU"/>
    <d v="2017-02-05T00:00:00"/>
    <x v="0"/>
  </r>
  <r>
    <n v="15"/>
    <n v="3414"/>
    <n v="56"/>
    <x v="0"/>
    <n v="85"/>
    <x v="0"/>
    <x v="1"/>
    <x v="1"/>
    <s v="AAA"/>
    <d v="2017-12-30T00:00:00"/>
    <x v="1"/>
  </r>
  <r>
    <n v="16"/>
    <n v="4588"/>
    <n v="35"/>
    <x v="0"/>
    <n v="8"/>
    <x v="3"/>
    <x v="1"/>
    <x v="1"/>
    <s v="BBB"/>
    <d v="2016-11-10T00:00:00"/>
    <x v="1"/>
  </r>
  <r>
    <n v="17"/>
    <n v="1955"/>
    <n v="33"/>
    <x v="0"/>
    <n v="151"/>
    <x v="2"/>
    <x v="1"/>
    <x v="1"/>
    <s v="AAA"/>
    <d v="2015-03-01T00:00:00"/>
    <x v="1"/>
  </r>
  <r>
    <n v="18"/>
    <n v="1483"/>
    <n v="58"/>
    <x v="0"/>
    <n v="48"/>
    <x v="3"/>
    <x v="1"/>
    <x v="1"/>
    <s v="XXX"/>
    <d v="2017-05-08T00:00:00"/>
    <x v="0"/>
  </r>
  <r>
    <n v="19"/>
    <n v="1631"/>
    <n v="54"/>
    <x v="0"/>
    <n v="111"/>
    <x v="1"/>
    <x v="1"/>
    <x v="1"/>
    <s v="AAA"/>
    <d v="2016-10-18T00:00:00"/>
    <x v="1"/>
  </r>
  <r>
    <n v="20"/>
    <n v="3780"/>
    <n v="55"/>
    <x v="0"/>
    <n v="53"/>
    <x v="0"/>
    <x v="1"/>
    <x v="0"/>
    <s v="XXX"/>
    <d v="2017-11-18T00:00:00"/>
    <x v="0"/>
  </r>
  <r>
    <n v="21"/>
    <n v="1433"/>
    <n v="14"/>
    <x v="0"/>
    <n v="83"/>
    <x v="2"/>
    <x v="1"/>
    <x v="0"/>
    <s v="PPP"/>
    <d v="2017-05-27T00:00:00"/>
    <x v="1"/>
  </r>
  <r>
    <n v="22"/>
    <n v="2035"/>
    <n v="47"/>
    <x v="0"/>
    <n v="141"/>
    <x v="3"/>
    <x v="1"/>
    <x v="0"/>
    <s v="YYY"/>
    <d v="2016-01-13T00:00:00"/>
    <x v="1"/>
  </r>
  <r>
    <n v="23"/>
    <n v="2986"/>
    <n v="54"/>
    <x v="0"/>
    <n v="193"/>
    <x v="1"/>
    <x v="1"/>
    <x v="0"/>
    <s v="ZZZ"/>
    <d v="2016-04-09T00:00:00"/>
    <x v="1"/>
  </r>
  <r>
    <n v="24"/>
    <n v="4349"/>
    <n v="30"/>
    <x v="0"/>
    <n v="174"/>
    <x v="1"/>
    <x v="1"/>
    <x v="0"/>
    <s v="TTT"/>
    <d v="2015-01-27T00:00:00"/>
    <x v="1"/>
  </r>
  <r>
    <n v="25"/>
    <n v="1329"/>
    <n v="25"/>
    <x v="0"/>
    <n v="144"/>
    <x v="0"/>
    <x v="1"/>
    <x v="0"/>
    <s v="NNN"/>
    <d v="2015-11-10T00:00:00"/>
    <x v="0"/>
  </r>
  <r>
    <n v="26"/>
    <n v="4855"/>
    <n v="16"/>
    <x v="0"/>
    <n v="40"/>
    <x v="3"/>
    <x v="2"/>
    <x v="0"/>
    <s v="OOO"/>
    <d v="2015-02-08T00:00:00"/>
    <x v="0"/>
  </r>
  <r>
    <n v="27"/>
    <n v="4043"/>
    <n v="14"/>
    <x v="0"/>
    <n v="99"/>
    <x v="1"/>
    <x v="2"/>
    <x v="0"/>
    <s v="ZZZ"/>
    <d v="2015-01-06T00:00:00"/>
    <x v="0"/>
  </r>
  <r>
    <n v="28"/>
    <n v="4846"/>
    <n v="29"/>
    <x v="0"/>
    <n v="193"/>
    <x v="2"/>
    <x v="2"/>
    <x v="0"/>
    <s v="UUU"/>
    <d v="2017-07-06T00:00:00"/>
    <x v="0"/>
  </r>
  <r>
    <n v="29"/>
    <n v="4747"/>
    <n v="45"/>
    <x v="0"/>
    <n v="101"/>
    <x v="2"/>
    <x v="2"/>
    <x v="0"/>
    <s v="AAA"/>
    <d v="2016-09-30T00:00:00"/>
    <x v="0"/>
  </r>
  <r>
    <n v="30"/>
    <n v="4315"/>
    <n v="43"/>
    <x v="1"/>
    <n v="28"/>
    <x v="4"/>
    <x v="2"/>
    <x v="0"/>
    <s v="rrr"/>
    <d v="2015-12-21T00:00:00"/>
    <x v="0"/>
  </r>
  <r>
    <n v="31"/>
    <n v="2440"/>
    <n v="14"/>
    <x v="1"/>
    <n v="82"/>
    <x v="5"/>
    <x v="2"/>
    <x v="0"/>
    <s v="lll"/>
    <d v="2016-03-22T00:00:00"/>
    <x v="0"/>
  </r>
  <r>
    <n v="32"/>
    <n v="4975"/>
    <n v="26"/>
    <x v="1"/>
    <n v="161"/>
    <x v="6"/>
    <x v="2"/>
    <x v="0"/>
    <s v="www"/>
    <d v="2015-11-06T00:00:00"/>
    <x v="1"/>
  </r>
  <r>
    <n v="33"/>
    <n v="3054"/>
    <n v="17"/>
    <x v="1"/>
    <n v="128"/>
    <x v="4"/>
    <x v="2"/>
    <x v="1"/>
    <s v="qqq"/>
    <d v="2017-09-03T00:00:00"/>
    <x v="1"/>
  </r>
  <r>
    <n v="34"/>
    <n v="2316"/>
    <n v="14"/>
    <x v="1"/>
    <n v="190"/>
    <x v="4"/>
    <x v="2"/>
    <x v="1"/>
    <s v="sss"/>
    <d v="2016-10-29T00:00:00"/>
    <x v="1"/>
  </r>
  <r>
    <n v="35"/>
    <n v="4466"/>
    <n v="22"/>
    <x v="1"/>
    <n v="35"/>
    <x v="4"/>
    <x v="2"/>
    <x v="1"/>
    <s v="plp"/>
    <d v="2017-05-21T00:00:00"/>
    <x v="0"/>
  </r>
  <r>
    <n v="36"/>
    <n v="4740"/>
    <n v="33"/>
    <x v="1"/>
    <n v="47"/>
    <x v="6"/>
    <x v="2"/>
    <x v="1"/>
    <s v="xvx"/>
    <d v="2015-02-09T00:00:00"/>
    <x v="1"/>
  </r>
  <r>
    <n v="37"/>
    <n v="1729"/>
    <n v="58"/>
    <x v="1"/>
    <n v="196"/>
    <x v="6"/>
    <x v="2"/>
    <x v="1"/>
    <s v="bhb"/>
    <d v="2016-09-05T00:00:00"/>
    <x v="0"/>
  </r>
  <r>
    <n v="38"/>
    <n v="3903"/>
    <n v="45"/>
    <x v="1"/>
    <n v="45"/>
    <x v="5"/>
    <x v="2"/>
    <x v="1"/>
    <s v="nmn"/>
    <d v="2016-03-05T00:00:00"/>
    <x v="1"/>
  </r>
  <r>
    <n v="39"/>
    <n v="4312"/>
    <n v="30"/>
    <x v="1"/>
    <n v="198"/>
    <x v="4"/>
    <x v="2"/>
    <x v="1"/>
    <s v="mkm"/>
    <d v="2017-12-11T00:00:00"/>
    <x v="1"/>
  </r>
  <r>
    <n v="40"/>
    <n v="1982"/>
    <n v="30"/>
    <x v="1"/>
    <n v="117"/>
    <x v="4"/>
    <x v="2"/>
    <x v="1"/>
    <s v="mkm"/>
    <d v="2016-11-27T00:00:00"/>
    <x v="1"/>
  </r>
  <r>
    <n v="41"/>
    <n v="4735"/>
    <n v="25"/>
    <x v="1"/>
    <n v="195"/>
    <x v="5"/>
    <x v="2"/>
    <x v="1"/>
    <s v="lala"/>
    <d v="2015-07-29T00:00:00"/>
    <x v="1"/>
  </r>
  <r>
    <n v="42"/>
    <n v="3357"/>
    <n v="47"/>
    <x v="1"/>
    <n v="54"/>
    <x v="6"/>
    <x v="2"/>
    <x v="1"/>
    <s v="AAA"/>
    <d v="2015-09-26T00:00:00"/>
    <x v="0"/>
  </r>
  <r>
    <n v="43"/>
    <n v="3880"/>
    <n v="15"/>
    <x v="1"/>
    <n v="122"/>
    <x v="5"/>
    <x v="2"/>
    <x v="0"/>
    <s v="rrr"/>
    <d v="2017-08-29T00:00:00"/>
    <x v="0"/>
  </r>
  <r>
    <n v="44"/>
    <n v="2660"/>
    <n v="53"/>
    <x v="1"/>
    <n v="108"/>
    <x v="4"/>
    <x v="2"/>
    <x v="0"/>
    <s v="lll"/>
    <d v="2017-07-05T00:00:00"/>
    <x v="0"/>
  </r>
  <r>
    <n v="45"/>
    <n v="1655"/>
    <n v="54"/>
    <x v="1"/>
    <n v="94"/>
    <x v="5"/>
    <x v="2"/>
    <x v="0"/>
    <s v="www"/>
    <d v="2016-01-30T00:00:00"/>
    <x v="0"/>
  </r>
  <r>
    <n v="46"/>
    <n v="4876"/>
    <n v="49"/>
    <x v="1"/>
    <n v="136"/>
    <x v="5"/>
    <x v="2"/>
    <x v="0"/>
    <s v="qqq"/>
    <d v="2017-01-09T00:00:00"/>
    <x v="0"/>
  </r>
  <r>
    <n v="47"/>
    <n v="4155"/>
    <n v="42"/>
    <x v="1"/>
    <n v="39"/>
    <x v="4"/>
    <x v="2"/>
    <x v="0"/>
    <s v="sss"/>
    <d v="2016-05-18T00:00:00"/>
    <x v="0"/>
  </r>
  <r>
    <n v="48"/>
    <n v="1625"/>
    <n v="55"/>
    <x v="1"/>
    <n v="44"/>
    <x v="5"/>
    <x v="2"/>
    <x v="0"/>
    <s v="plp"/>
    <d v="2017-07-11T00:00:00"/>
    <x v="0"/>
  </r>
  <r>
    <n v="49"/>
    <n v="4076"/>
    <n v="14"/>
    <x v="1"/>
    <n v="128"/>
    <x v="6"/>
    <x v="2"/>
    <x v="0"/>
    <s v="xvx"/>
    <d v="2016-08-17T00:00:00"/>
    <x v="1"/>
  </r>
  <r>
    <n v="50"/>
    <n v="4048"/>
    <n v="41"/>
    <x v="1"/>
    <n v="130"/>
    <x v="6"/>
    <x v="2"/>
    <x v="0"/>
    <s v="bhb"/>
    <d v="2015-02-23T00:00:00"/>
    <x v="1"/>
  </r>
  <r>
    <n v="51"/>
    <n v="1059"/>
    <n v="39"/>
    <x v="1"/>
    <n v="67"/>
    <x v="6"/>
    <x v="2"/>
    <x v="0"/>
    <s v="nmn"/>
    <d v="2015-04-15T00:00:00"/>
    <x v="1"/>
  </r>
  <r>
    <n v="52"/>
    <n v="4189"/>
    <n v="50"/>
    <x v="1"/>
    <n v="44"/>
    <x v="6"/>
    <x v="2"/>
    <x v="0"/>
    <s v="mkm"/>
    <d v="2015-04-04T00:00:00"/>
    <x v="0"/>
  </r>
  <r>
    <n v="53"/>
    <n v="3795"/>
    <n v="39"/>
    <x v="1"/>
    <n v="176"/>
    <x v="4"/>
    <x v="1"/>
    <x v="0"/>
    <s v="mkm"/>
    <d v="2015-06-12T00:00:00"/>
    <x v="1"/>
  </r>
  <r>
    <n v="54"/>
    <n v="3642"/>
    <n v="48"/>
    <x v="1"/>
    <n v="145"/>
    <x v="4"/>
    <x v="1"/>
    <x v="0"/>
    <s v="lala"/>
    <d v="2016-05-21T00:00:00"/>
    <x v="0"/>
  </r>
  <r>
    <n v="55"/>
    <n v="3169"/>
    <n v="16"/>
    <x v="1"/>
    <n v="22"/>
    <x v="6"/>
    <x v="1"/>
    <x v="0"/>
    <s v="AAA"/>
    <d v="2017-04-30T00:00:00"/>
    <x v="1"/>
  </r>
  <r>
    <n v="56"/>
    <n v="4927"/>
    <n v="16"/>
    <x v="1"/>
    <n v="61"/>
    <x v="5"/>
    <x v="1"/>
    <x v="0"/>
    <s v="BBB"/>
    <d v="2017-05-17T00:00:00"/>
    <x v="1"/>
  </r>
  <r>
    <n v="57"/>
    <n v="2806"/>
    <n v="50"/>
    <x v="1"/>
    <n v="192"/>
    <x v="5"/>
    <x v="3"/>
    <x v="0"/>
    <s v="AAA"/>
    <d v="2015-04-03T00:00:00"/>
    <x v="1"/>
  </r>
  <r>
    <n v="58"/>
    <n v="3826"/>
    <n v="25"/>
    <x v="1"/>
    <n v="18"/>
    <x v="5"/>
    <x v="3"/>
    <x v="0"/>
    <s v="XXX"/>
    <d v="2015-08-15T00:00:00"/>
    <x v="1"/>
  </r>
  <r>
    <n v="59"/>
    <n v="3305"/>
    <n v="34"/>
    <x v="1"/>
    <n v="72"/>
    <x v="5"/>
    <x v="3"/>
    <x v="0"/>
    <s v="AAA"/>
    <d v="2016-05-14T00:00:00"/>
    <x v="0"/>
  </r>
  <r>
    <n v="60"/>
    <n v="1563"/>
    <n v="42"/>
    <x v="1"/>
    <n v="66"/>
    <x v="6"/>
    <x v="3"/>
    <x v="1"/>
    <s v="XXX"/>
    <d v="2017-03-23T00:00:00"/>
    <x v="0"/>
  </r>
  <r>
    <n v="61"/>
    <n v="3185"/>
    <n v="51"/>
    <x v="1"/>
    <n v="187"/>
    <x v="5"/>
    <x v="3"/>
    <x v="1"/>
    <s v="PPP"/>
    <d v="2016-11-20T00:00:00"/>
    <x v="0"/>
  </r>
  <r>
    <n v="62"/>
    <n v="4176"/>
    <n v="26"/>
    <x v="1"/>
    <n v="133"/>
    <x v="6"/>
    <x v="3"/>
    <x v="1"/>
    <s v="YYY"/>
    <d v="2016-08-25T00:00:00"/>
    <x v="0"/>
  </r>
  <r>
    <n v="63"/>
    <n v="4547"/>
    <n v="57"/>
    <x v="1"/>
    <n v="104"/>
    <x v="5"/>
    <x v="3"/>
    <x v="1"/>
    <s v="ZZZ"/>
    <d v="2017-01-01T00:00:00"/>
    <x v="0"/>
  </r>
  <r>
    <n v="64"/>
    <n v="3373"/>
    <n v="14"/>
    <x v="1"/>
    <n v="162"/>
    <x v="5"/>
    <x v="3"/>
    <x v="1"/>
    <s v="TTT"/>
    <d v="2017-09-04T00:00:00"/>
    <x v="0"/>
  </r>
  <r>
    <n v="65"/>
    <n v="1125"/>
    <n v="22"/>
    <x v="1"/>
    <n v="160"/>
    <x v="4"/>
    <x v="3"/>
    <x v="1"/>
    <s v="NNN"/>
    <d v="2017-09-19T00:00:00"/>
    <x v="0"/>
  </r>
  <r>
    <n v="66"/>
    <n v="3685"/>
    <n v="42"/>
    <x v="1"/>
    <n v="56"/>
    <x v="5"/>
    <x v="3"/>
    <x v="1"/>
    <s v="OOO"/>
    <d v="2016-08-26T00:00:00"/>
    <x v="1"/>
  </r>
  <r>
    <n v="67"/>
    <n v="3989"/>
    <n v="21"/>
    <x v="1"/>
    <n v="81"/>
    <x v="6"/>
    <x v="3"/>
    <x v="1"/>
    <s v="ZZZ"/>
    <d v="2015-10-12T00:00:00"/>
    <x v="1"/>
  </r>
  <r>
    <n v="68"/>
    <n v="4298"/>
    <n v="42"/>
    <x v="1"/>
    <n v="166"/>
    <x v="6"/>
    <x v="3"/>
    <x v="1"/>
    <s v="UUU"/>
    <d v="2017-06-08T00:00:00"/>
    <x v="1"/>
  </r>
  <r>
    <n v="69"/>
    <n v="4580"/>
    <n v="35"/>
    <x v="1"/>
    <n v="86"/>
    <x v="4"/>
    <x v="3"/>
    <x v="1"/>
    <s v="AAA"/>
    <d v="2017-04-30T00:00:00"/>
    <x v="0"/>
  </r>
  <r>
    <n v="70"/>
    <n v="1241"/>
    <n v="48"/>
    <x v="1"/>
    <n v="126"/>
    <x v="6"/>
    <x v="3"/>
    <x v="1"/>
    <s v="BBB"/>
    <d v="2016-10-15T00:00:00"/>
    <x v="1"/>
  </r>
  <r>
    <n v="71"/>
    <n v="2346"/>
    <n v="15"/>
    <x v="1"/>
    <n v="178"/>
    <x v="4"/>
    <x v="3"/>
    <x v="1"/>
    <s v="AAA"/>
    <d v="2015-01-14T00:00:00"/>
    <x v="0"/>
  </r>
  <r>
    <n v="72"/>
    <n v="3392"/>
    <n v="29"/>
    <x v="1"/>
    <n v="169"/>
    <x v="4"/>
    <x v="3"/>
    <x v="1"/>
    <s v="XXX"/>
    <d v="2016-10-16T00:00:00"/>
    <x v="1"/>
  </r>
  <r>
    <n v="73"/>
    <n v="2731"/>
    <n v="23"/>
    <x v="1"/>
    <n v="77"/>
    <x v="4"/>
    <x v="3"/>
    <x v="1"/>
    <s v="AAA"/>
    <d v="2015-01-19T00:00:00"/>
    <x v="1"/>
  </r>
  <r>
    <n v="74"/>
    <n v="2829"/>
    <n v="43"/>
    <x v="1"/>
    <n v="107"/>
    <x v="4"/>
    <x v="3"/>
    <x v="1"/>
    <s v="XXX"/>
    <d v="2016-03-28T00:00:00"/>
    <x v="1"/>
  </r>
  <r>
    <n v="75"/>
    <n v="2910"/>
    <n v="29"/>
    <x v="1"/>
    <n v="56"/>
    <x v="5"/>
    <x v="3"/>
    <x v="1"/>
    <s v="PPP"/>
    <d v="2016-11-23T00:00:00"/>
    <x v="1"/>
  </r>
  <r>
    <n v="76"/>
    <n v="1151"/>
    <n v="45"/>
    <x v="2"/>
    <n v="108"/>
    <x v="7"/>
    <x v="0"/>
    <x v="1"/>
    <s v="YYY"/>
    <d v="2015-09-03T00:00:00"/>
    <x v="0"/>
  </r>
  <r>
    <n v="77"/>
    <n v="2000"/>
    <n v="23"/>
    <x v="2"/>
    <n v="46"/>
    <x v="7"/>
    <x v="0"/>
    <x v="1"/>
    <s v="ZZZ"/>
    <d v="2015-05-13T00:00:00"/>
    <x v="0"/>
  </r>
  <r>
    <n v="78"/>
    <n v="4266"/>
    <n v="50"/>
    <x v="2"/>
    <n v="166"/>
    <x v="7"/>
    <x v="0"/>
    <x v="1"/>
    <s v="TTT"/>
    <d v="2016-01-11T00:00:00"/>
    <x v="0"/>
  </r>
  <r>
    <n v="79"/>
    <n v="4536"/>
    <n v="28"/>
    <x v="2"/>
    <n v="167"/>
    <x v="8"/>
    <x v="0"/>
    <x v="1"/>
    <s v="NNN"/>
    <d v="2015-07-17T00:00:00"/>
    <x v="0"/>
  </r>
  <r>
    <n v="80"/>
    <n v="1799"/>
    <n v="46"/>
    <x v="2"/>
    <n v="104"/>
    <x v="8"/>
    <x v="0"/>
    <x v="1"/>
    <s v="OOO"/>
    <d v="2016-09-25T00:00:00"/>
    <x v="0"/>
  </r>
  <r>
    <n v="81"/>
    <n v="1863"/>
    <n v="31"/>
    <x v="2"/>
    <n v="70"/>
    <x v="7"/>
    <x v="0"/>
    <x v="0"/>
    <s v="ZZZ"/>
    <d v="2017-01-21T00:00:00"/>
    <x v="0"/>
  </r>
  <r>
    <n v="82"/>
    <n v="1336"/>
    <n v="16"/>
    <x v="2"/>
    <n v="24"/>
    <x v="7"/>
    <x v="0"/>
    <x v="0"/>
    <s v="UUU"/>
    <d v="2015-05-08T00:00:00"/>
    <x v="0"/>
  </r>
  <r>
    <n v="83"/>
    <n v="2029"/>
    <n v="25"/>
    <x v="2"/>
    <n v="167"/>
    <x v="8"/>
    <x v="3"/>
    <x v="0"/>
    <s v="AAA"/>
    <d v="2017-05-16T00:00:00"/>
    <x v="1"/>
  </r>
  <r>
    <n v="84"/>
    <n v="4913"/>
    <n v="42"/>
    <x v="2"/>
    <n v="102"/>
    <x v="7"/>
    <x v="3"/>
    <x v="0"/>
    <s v="rrr"/>
    <d v="2017-06-03T00:00:00"/>
    <x v="1"/>
  </r>
  <r>
    <n v="85"/>
    <n v="1544"/>
    <n v="28"/>
    <x v="2"/>
    <n v="105"/>
    <x v="7"/>
    <x v="3"/>
    <x v="0"/>
    <s v="lll"/>
    <d v="2017-03-07T00:00:00"/>
    <x v="1"/>
  </r>
  <r>
    <n v="86"/>
    <n v="1116"/>
    <n v="49"/>
    <x v="2"/>
    <n v="79"/>
    <x v="8"/>
    <x v="3"/>
    <x v="0"/>
    <s v="www"/>
    <d v="2015-09-21T00:00:00"/>
    <x v="0"/>
  </r>
  <r>
    <n v="87"/>
    <n v="1437"/>
    <n v="39"/>
    <x v="2"/>
    <n v="15"/>
    <x v="8"/>
    <x v="3"/>
    <x v="0"/>
    <s v="qqq"/>
    <d v="2016-12-22T00:00:00"/>
    <x v="1"/>
  </r>
  <r>
    <n v="88"/>
    <n v="1093"/>
    <n v="41"/>
    <x v="2"/>
    <n v="24"/>
    <x v="8"/>
    <x v="3"/>
    <x v="0"/>
    <s v="sss"/>
    <d v="2016-03-19T00:00:00"/>
    <x v="0"/>
  </r>
  <r>
    <n v="89"/>
    <n v="3644"/>
    <n v="32"/>
    <x v="2"/>
    <n v="37"/>
    <x v="9"/>
    <x v="3"/>
    <x v="0"/>
    <s v="plp"/>
    <d v="2016-05-21T00:00:00"/>
    <x v="1"/>
  </r>
  <r>
    <n v="90"/>
    <n v="1819"/>
    <n v="59"/>
    <x v="2"/>
    <n v="142"/>
    <x v="8"/>
    <x v="3"/>
    <x v="0"/>
    <s v="xvx"/>
    <d v="2017-03-23T00:00:00"/>
    <x v="1"/>
  </r>
  <r>
    <n v="91"/>
    <n v="2594"/>
    <n v="45"/>
    <x v="2"/>
    <n v="133"/>
    <x v="7"/>
    <x v="1"/>
    <x v="0"/>
    <s v="bhb"/>
    <d v="2016-08-20T00:00:00"/>
    <x v="1"/>
  </r>
  <r>
    <n v="92"/>
    <n v="4292"/>
    <n v="59"/>
    <x v="2"/>
    <n v="168"/>
    <x v="8"/>
    <x v="1"/>
    <x v="0"/>
    <s v="nmn"/>
    <d v="2015-09-28T00:00:00"/>
    <x v="1"/>
  </r>
  <r>
    <n v="93"/>
    <n v="4500"/>
    <n v="19"/>
    <x v="2"/>
    <n v="7"/>
    <x v="8"/>
    <x v="1"/>
    <x v="0"/>
    <s v="mkm"/>
    <d v="2017-03-13T00:00:00"/>
    <x v="0"/>
  </r>
  <r>
    <n v="94"/>
    <n v="2345"/>
    <n v="58"/>
    <x v="2"/>
    <n v="146"/>
    <x v="7"/>
    <x v="1"/>
    <x v="0"/>
    <s v="mkm"/>
    <d v="2016-12-26T00:00:00"/>
    <x v="0"/>
  </r>
  <r>
    <n v="95"/>
    <n v="3773"/>
    <n v="16"/>
    <x v="2"/>
    <n v="20"/>
    <x v="9"/>
    <x v="1"/>
    <x v="0"/>
    <s v="ZZZ"/>
    <d v="2017-07-02T00:00:00"/>
    <x v="0"/>
  </r>
  <r>
    <n v="96"/>
    <n v="1681"/>
    <n v="40"/>
    <x v="2"/>
    <n v="102"/>
    <x v="7"/>
    <x v="1"/>
    <x v="0"/>
    <s v="UUU"/>
    <d v="2016-08-30T00:00:00"/>
    <x v="0"/>
  </r>
  <r>
    <n v="97"/>
    <n v="1468"/>
    <n v="36"/>
    <x v="2"/>
    <n v="84"/>
    <x v="9"/>
    <x v="1"/>
    <x v="0"/>
    <s v="AAA"/>
    <d v="2016-06-25T00:00:00"/>
    <x v="0"/>
  </r>
  <r>
    <n v="98"/>
    <n v="3370"/>
    <n v="42"/>
    <x v="2"/>
    <n v="165"/>
    <x v="8"/>
    <x v="1"/>
    <x v="0"/>
    <s v="rrr"/>
    <d v="2017-08-23T00:00:00"/>
    <x v="0"/>
  </r>
  <r>
    <n v="99"/>
    <n v="3718"/>
    <n v="16"/>
    <x v="2"/>
    <n v="11"/>
    <x v="8"/>
    <x v="1"/>
    <x v="0"/>
    <s v="lll"/>
    <d v="2017-07-15T00:00:00"/>
    <x v="0"/>
  </r>
  <r>
    <n v="100"/>
    <n v="3705"/>
    <n v="36"/>
    <x v="2"/>
    <n v="35"/>
    <x v="8"/>
    <x v="1"/>
    <x v="1"/>
    <s v="AAA"/>
    <d v="2017-10-13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09373-D5A9-46CB-AA08-17B264AAA959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11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11">
        <item x="0"/>
        <item x="2"/>
        <item x="3"/>
        <item x="1"/>
        <item x="4"/>
        <item x="5"/>
        <item x="6"/>
        <item x="8"/>
        <item x="9"/>
        <item x="7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numFmtId="14" showAll="0"/>
    <pivotField showAll="0"/>
  </pivotFields>
  <rowFields count="3">
    <field x="6"/>
    <field x="3"/>
    <field x="5"/>
  </rowFields>
  <rowItems count="41">
    <i>
      <x/>
    </i>
    <i r="1">
      <x v="1"/>
    </i>
    <i r="2">
      <x v="4"/>
    </i>
    <i r="2">
      <x v="5"/>
    </i>
    <i r="2">
      <x v="6"/>
    </i>
    <i r="1">
      <x v="2"/>
    </i>
    <i r="2">
      <x v="1"/>
    </i>
    <i r="2">
      <x v="2"/>
    </i>
    <i r="2">
      <x v="3"/>
    </i>
    <i>
      <x v="1"/>
    </i>
    <i r="1">
      <x/>
    </i>
    <i r="2">
      <x v="7"/>
    </i>
    <i r="2">
      <x v="8"/>
    </i>
    <i r="2">
      <x v="9"/>
    </i>
    <i r="1">
      <x v="1"/>
    </i>
    <i r="2">
      <x v="4"/>
    </i>
    <i r="2">
      <x v="5"/>
    </i>
    <i r="2">
      <x v="6"/>
    </i>
    <i>
      <x v="2"/>
    </i>
    <i r="1">
      <x/>
    </i>
    <i r="2">
      <x v="7"/>
    </i>
    <i r="2">
      <x v="9"/>
    </i>
    <i r="1">
      <x v="2"/>
    </i>
    <i r="2">
      <x/>
    </i>
    <i r="2">
      <x v="1"/>
    </i>
    <i r="2">
      <x v="3"/>
    </i>
    <i>
      <x v="3"/>
    </i>
    <i r="1">
      <x/>
    </i>
    <i r="2">
      <x v="7"/>
    </i>
    <i r="2">
      <x v="8"/>
    </i>
    <i r="2">
      <x v="9"/>
    </i>
    <i r="1">
      <x v="1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UtilityW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B521-F672-45ED-9424-DD3D249198DC}">
  <dimension ref="A3:R44"/>
  <sheetViews>
    <sheetView tabSelected="1" workbookViewId="0">
      <selection activeCell="N28" sqref="N28"/>
    </sheetView>
  </sheetViews>
  <sheetFormatPr defaultRowHeight="14.5" x14ac:dyDescent="0.35"/>
  <cols>
    <col min="1" max="1" width="23.54296875" bestFit="1" customWidth="1"/>
    <col min="2" max="2" width="16" bestFit="1" customWidth="1"/>
    <col min="4" max="5" width="19.7265625" bestFit="1" customWidth="1"/>
    <col min="6" max="6" width="19.7265625" customWidth="1"/>
    <col min="7" max="7" width="10.1796875" bestFit="1" customWidth="1"/>
    <col min="8" max="8" width="12.54296875" bestFit="1" customWidth="1"/>
    <col min="9" max="9" width="18.90625" bestFit="1" customWidth="1"/>
    <col min="10" max="10" width="12" bestFit="1" customWidth="1"/>
    <col min="11" max="11" width="12" style="1" bestFit="1" customWidth="1"/>
    <col min="12" max="12" width="22.08984375" style="1" customWidth="1"/>
    <col min="13" max="13" width="21.26953125" style="1" bestFit="1" customWidth="1"/>
    <col min="14" max="14" width="26" style="1" bestFit="1" customWidth="1"/>
    <col min="15" max="15" width="9.1796875" style="1"/>
    <col min="16" max="16" width="12" style="1" bestFit="1" customWidth="1"/>
  </cols>
  <sheetData>
    <row r="3" spans="1:17" x14ac:dyDescent="0.35">
      <c r="A3" s="8" t="s">
        <v>41</v>
      </c>
      <c r="B3" t="s">
        <v>43</v>
      </c>
      <c r="D3" t="s">
        <v>8</v>
      </c>
      <c r="E3" s="2" t="s">
        <v>1</v>
      </c>
      <c r="F3" s="2" t="s">
        <v>44</v>
      </c>
      <c r="G3" s="2" t="s">
        <v>50</v>
      </c>
      <c r="H3" s="2" t="s">
        <v>51</v>
      </c>
      <c r="I3" s="2" t="s">
        <v>64</v>
      </c>
      <c r="J3" s="2" t="s">
        <v>45</v>
      </c>
      <c r="K3" s="3" t="s">
        <v>46</v>
      </c>
      <c r="L3" s="3" t="s">
        <v>65</v>
      </c>
      <c r="M3" s="3" t="s">
        <v>67</v>
      </c>
      <c r="N3" s="3" t="s">
        <v>66</v>
      </c>
      <c r="O3" s="3" t="s">
        <v>47</v>
      </c>
      <c r="P3" s="3" t="s">
        <v>48</v>
      </c>
      <c r="Q3" s="2" t="s">
        <v>49</v>
      </c>
    </row>
    <row r="4" spans="1:17" x14ac:dyDescent="0.35">
      <c r="A4" s="9" t="s">
        <v>11</v>
      </c>
      <c r="B4" s="11">
        <v>2821</v>
      </c>
      <c r="D4" s="15" t="s">
        <v>11</v>
      </c>
      <c r="E4" s="24" t="s">
        <v>2</v>
      </c>
      <c r="F4" s="13">
        <v>108.25</v>
      </c>
      <c r="G4">
        <v>1</v>
      </c>
      <c r="H4">
        <v>4</v>
      </c>
      <c r="I4" s="23">
        <v>0</v>
      </c>
      <c r="J4">
        <f>4/3</f>
        <v>1.3333333333333333</v>
      </c>
      <c r="K4" s="1">
        <f>((I4-F4)^2)*J4</f>
        <v>15624.083333333332</v>
      </c>
      <c r="L4" s="1">
        <f>SUM($K$4:K13)</f>
        <v>81833.999999999985</v>
      </c>
      <c r="M4" s="20">
        <f>SQRT(SUM(K4:K13))</f>
        <v>286.06642585245822</v>
      </c>
      <c r="N4" s="1">
        <v>2821</v>
      </c>
      <c r="O4" s="1">
        <f>N4-(M4*2.00099537808827)</f>
        <v>2248.5824040430002</v>
      </c>
      <c r="P4" s="1">
        <f>2821+(M4*2.00099537808827)</f>
        <v>3393.4175959569998</v>
      </c>
      <c r="Q4" s="29">
        <f>M4/N4</f>
        <v>0.10140603539612131</v>
      </c>
    </row>
    <row r="5" spans="1:17" x14ac:dyDescent="0.35">
      <c r="A5" s="10" t="s">
        <v>3</v>
      </c>
      <c r="B5" s="11">
        <v>2388</v>
      </c>
      <c r="D5" s="15" t="s">
        <v>11</v>
      </c>
      <c r="E5" s="24" t="s">
        <v>2</v>
      </c>
      <c r="F5" s="13">
        <v>108.25</v>
      </c>
      <c r="G5">
        <v>2</v>
      </c>
      <c r="H5">
        <v>4</v>
      </c>
      <c r="I5">
        <v>294</v>
      </c>
      <c r="J5">
        <f t="shared" ref="J5:J7" si="0">4/3</f>
        <v>1.3333333333333333</v>
      </c>
      <c r="K5" s="1">
        <f t="shared" ref="K5:K13" si="1">((I5-F5)^2)*J5</f>
        <v>46004.083333333328</v>
      </c>
      <c r="L5" s="1">
        <v>175975</v>
      </c>
      <c r="M5" s="20">
        <f>SQRT(SUM(K14:K23))</f>
        <v>419.49374256358107</v>
      </c>
      <c r="N5" s="1">
        <v>2867</v>
      </c>
      <c r="O5" s="1">
        <f t="shared" ref="O5:O7" si="2">N5-(M5*2.00099537808827)</f>
        <v>2027.5949599933238</v>
      </c>
      <c r="P5" s="1">
        <f>2867+(M5*2.00099537808827)</f>
        <v>3706.4050400066762</v>
      </c>
      <c r="Q5" s="29">
        <f>M5/N5</f>
        <v>0.14631801275325465</v>
      </c>
    </row>
    <row r="6" spans="1:17" x14ac:dyDescent="0.35">
      <c r="A6" s="12">
        <v>5</v>
      </c>
      <c r="B6" s="11">
        <v>843</v>
      </c>
      <c r="D6" s="15" t="s">
        <v>11</v>
      </c>
      <c r="E6" s="24" t="s">
        <v>2</v>
      </c>
      <c r="F6" s="13">
        <v>108.25</v>
      </c>
      <c r="G6">
        <v>3</v>
      </c>
      <c r="H6">
        <v>4</v>
      </c>
      <c r="I6">
        <v>40</v>
      </c>
      <c r="J6">
        <f t="shared" si="0"/>
        <v>1.3333333333333333</v>
      </c>
      <c r="K6" s="1">
        <f t="shared" si="1"/>
        <v>6210.75</v>
      </c>
      <c r="L6" s="1">
        <v>445615</v>
      </c>
      <c r="M6" s="20">
        <f>SQRT(SUM(K24:K33))</f>
        <v>667.54400604005502</v>
      </c>
      <c r="N6" s="1">
        <v>1475</v>
      </c>
      <c r="O6" s="1">
        <f t="shared" si="2"/>
        <v>139.24752924332165</v>
      </c>
      <c r="P6" s="1">
        <f>1475+(M6*2.00099537808827)</f>
        <v>2810.7524707566781</v>
      </c>
      <c r="Q6" s="29">
        <f>M6/N6</f>
        <v>0.45257220748478305</v>
      </c>
    </row>
    <row r="7" spans="1:17" x14ac:dyDescent="0.35">
      <c r="A7" s="12">
        <v>6</v>
      </c>
      <c r="B7" s="11">
        <v>718</v>
      </c>
      <c r="D7" s="15" t="s">
        <v>11</v>
      </c>
      <c r="E7" s="24" t="s">
        <v>2</v>
      </c>
      <c r="F7" s="13">
        <v>108.25</v>
      </c>
      <c r="G7">
        <v>4</v>
      </c>
      <c r="H7">
        <v>4</v>
      </c>
      <c r="I7">
        <v>99</v>
      </c>
      <c r="J7">
        <f t="shared" si="0"/>
        <v>1.3333333333333333</v>
      </c>
      <c r="K7" s="1">
        <f t="shared" si="1"/>
        <v>114.08333333333333</v>
      </c>
      <c r="L7" s="1">
        <v>581020</v>
      </c>
      <c r="M7" s="20">
        <f>SQRT(SUM(K34:K43))</f>
        <v>762.2464606127545</v>
      </c>
      <c r="N7" s="1">
        <v>3300</v>
      </c>
      <c r="O7" s="1">
        <f t="shared" si="2"/>
        <v>1774.7483553497357</v>
      </c>
      <c r="P7" s="1">
        <f>3300+(M7*2.00099537808827)</f>
        <v>4825.2516446502641</v>
      </c>
      <c r="Q7" s="29">
        <f>M7/N7</f>
        <v>0.23098377594325895</v>
      </c>
    </row>
    <row r="8" spans="1:17" x14ac:dyDescent="0.35">
      <c r="A8" s="12">
        <v>7</v>
      </c>
      <c r="B8" s="11">
        <v>827</v>
      </c>
      <c r="D8" s="15" t="s">
        <v>11</v>
      </c>
      <c r="E8" s="24" t="s">
        <v>3</v>
      </c>
      <c r="F8" s="13">
        <v>796</v>
      </c>
      <c r="G8">
        <v>5</v>
      </c>
      <c r="H8">
        <v>3</v>
      </c>
      <c r="I8">
        <v>843</v>
      </c>
      <c r="J8">
        <f>3/2</f>
        <v>1.5</v>
      </c>
      <c r="K8" s="1">
        <f t="shared" si="1"/>
        <v>3313.5</v>
      </c>
    </row>
    <row r="9" spans="1:17" x14ac:dyDescent="0.35">
      <c r="A9" s="10" t="s">
        <v>2</v>
      </c>
      <c r="B9" s="11">
        <v>433</v>
      </c>
      <c r="D9" s="15" t="s">
        <v>11</v>
      </c>
      <c r="E9" s="24" t="s">
        <v>3</v>
      </c>
      <c r="F9" s="13">
        <v>796</v>
      </c>
      <c r="G9">
        <v>6</v>
      </c>
      <c r="H9">
        <v>3</v>
      </c>
      <c r="I9">
        <v>718</v>
      </c>
      <c r="J9">
        <f t="shared" ref="J9:J13" si="3">3/2</f>
        <v>1.5</v>
      </c>
      <c r="K9" s="1">
        <f t="shared" si="1"/>
        <v>9126</v>
      </c>
    </row>
    <row r="10" spans="1:17" x14ac:dyDescent="0.35">
      <c r="A10" s="12">
        <v>2</v>
      </c>
      <c r="B10" s="11">
        <v>294</v>
      </c>
      <c r="D10" s="15" t="s">
        <v>11</v>
      </c>
      <c r="E10" s="24" t="s">
        <v>3</v>
      </c>
      <c r="F10" s="13">
        <v>796</v>
      </c>
      <c r="G10">
        <v>7</v>
      </c>
      <c r="H10">
        <v>3</v>
      </c>
      <c r="I10">
        <v>827</v>
      </c>
      <c r="J10">
        <f t="shared" si="3"/>
        <v>1.5</v>
      </c>
      <c r="K10" s="1">
        <f t="shared" si="1"/>
        <v>1441.5</v>
      </c>
    </row>
    <row r="11" spans="1:17" x14ac:dyDescent="0.35">
      <c r="A11" s="12">
        <v>3</v>
      </c>
      <c r="B11" s="11">
        <v>40</v>
      </c>
      <c r="D11" s="15" t="s">
        <v>11</v>
      </c>
      <c r="E11" s="24" t="s">
        <v>4</v>
      </c>
      <c r="F11" s="13">
        <v>0</v>
      </c>
      <c r="G11">
        <v>8</v>
      </c>
      <c r="H11">
        <v>3</v>
      </c>
      <c r="I11" s="23">
        <v>0</v>
      </c>
      <c r="J11">
        <f>3/2</f>
        <v>1.5</v>
      </c>
      <c r="K11" s="1">
        <f t="shared" si="1"/>
        <v>0</v>
      </c>
    </row>
    <row r="12" spans="1:17" x14ac:dyDescent="0.35">
      <c r="A12" s="12">
        <v>4</v>
      </c>
      <c r="B12" s="11">
        <v>99</v>
      </c>
      <c r="D12" s="15" t="s">
        <v>11</v>
      </c>
      <c r="E12" s="24" t="s">
        <v>4</v>
      </c>
      <c r="F12" s="13">
        <v>0</v>
      </c>
      <c r="G12">
        <v>9</v>
      </c>
      <c r="H12">
        <v>3</v>
      </c>
      <c r="I12" s="23">
        <v>0</v>
      </c>
      <c r="J12">
        <f t="shared" si="3"/>
        <v>1.5</v>
      </c>
      <c r="K12" s="1">
        <f t="shared" si="1"/>
        <v>0</v>
      </c>
    </row>
    <row r="13" spans="1:17" x14ac:dyDescent="0.35">
      <c r="A13" s="9" t="s">
        <v>12</v>
      </c>
      <c r="B13" s="11">
        <v>2867</v>
      </c>
      <c r="D13" s="15" t="s">
        <v>11</v>
      </c>
      <c r="E13" s="24" t="s">
        <v>4</v>
      </c>
      <c r="F13" s="13">
        <v>0</v>
      </c>
      <c r="G13">
        <v>10</v>
      </c>
      <c r="H13">
        <v>3</v>
      </c>
      <c r="I13" s="23">
        <v>0</v>
      </c>
      <c r="J13">
        <f t="shared" si="3"/>
        <v>1.5</v>
      </c>
      <c r="K13" s="1">
        <f t="shared" si="1"/>
        <v>0</v>
      </c>
    </row>
    <row r="14" spans="1:17" x14ac:dyDescent="0.35">
      <c r="A14" s="10" t="s">
        <v>4</v>
      </c>
      <c r="B14" s="11">
        <v>671</v>
      </c>
      <c r="D14" s="16" t="s">
        <v>12</v>
      </c>
      <c r="E14" s="25" t="s">
        <v>2</v>
      </c>
      <c r="F14" s="13">
        <v>0</v>
      </c>
      <c r="G14">
        <v>1</v>
      </c>
      <c r="H14">
        <v>4</v>
      </c>
      <c r="I14" s="23">
        <v>0</v>
      </c>
      <c r="J14">
        <v>1.3333333333333333</v>
      </c>
      <c r="K14" s="1">
        <f t="shared" ref="K14:K23" si="4">((I14-F14)^2)*J14</f>
        <v>0</v>
      </c>
    </row>
    <row r="15" spans="1:17" x14ac:dyDescent="0.35">
      <c r="A15" s="12">
        <v>8</v>
      </c>
      <c r="B15" s="11">
        <v>427</v>
      </c>
      <c r="D15" s="16" t="s">
        <v>12</v>
      </c>
      <c r="E15" s="25" t="s">
        <v>2</v>
      </c>
      <c r="F15" s="13">
        <v>0</v>
      </c>
      <c r="G15">
        <v>2</v>
      </c>
      <c r="H15">
        <v>4</v>
      </c>
      <c r="I15" s="23">
        <v>0</v>
      </c>
      <c r="J15">
        <v>1.3333333333333333</v>
      </c>
      <c r="K15" s="1">
        <f t="shared" si="4"/>
        <v>0</v>
      </c>
    </row>
    <row r="16" spans="1:17" x14ac:dyDescent="0.35">
      <c r="A16" s="12">
        <v>9</v>
      </c>
      <c r="B16" s="11">
        <v>37</v>
      </c>
      <c r="D16" s="16" t="s">
        <v>12</v>
      </c>
      <c r="E16" s="25" t="s">
        <v>2</v>
      </c>
      <c r="F16" s="13">
        <v>0</v>
      </c>
      <c r="G16">
        <v>3</v>
      </c>
      <c r="H16">
        <v>4</v>
      </c>
      <c r="I16" s="23">
        <v>0</v>
      </c>
      <c r="J16">
        <v>1.3333333333333333</v>
      </c>
      <c r="K16" s="1">
        <f t="shared" si="4"/>
        <v>0</v>
      </c>
    </row>
    <row r="17" spans="1:14" x14ac:dyDescent="0.35">
      <c r="A17" s="12">
        <v>10</v>
      </c>
      <c r="B17" s="11">
        <v>207</v>
      </c>
      <c r="D17" s="16" t="s">
        <v>12</v>
      </c>
      <c r="E17" s="25" t="s">
        <v>2</v>
      </c>
      <c r="F17" s="13">
        <v>0</v>
      </c>
      <c r="G17">
        <v>4</v>
      </c>
      <c r="H17">
        <v>4</v>
      </c>
      <c r="I17" s="23">
        <v>0</v>
      </c>
      <c r="J17">
        <v>1.3333333333333333</v>
      </c>
      <c r="K17" s="1">
        <f t="shared" si="4"/>
        <v>0</v>
      </c>
    </row>
    <row r="18" spans="1:14" x14ac:dyDescent="0.35">
      <c r="A18" s="10" t="s">
        <v>3</v>
      </c>
      <c r="B18" s="11">
        <v>2196</v>
      </c>
      <c r="D18" s="16" t="s">
        <v>12</v>
      </c>
      <c r="E18" s="25" t="s">
        <v>3</v>
      </c>
      <c r="F18" s="13">
        <v>732</v>
      </c>
      <c r="G18">
        <v>5</v>
      </c>
      <c r="H18">
        <v>3</v>
      </c>
      <c r="I18">
        <v>777</v>
      </c>
      <c r="J18">
        <v>1.5</v>
      </c>
      <c r="K18" s="1">
        <f t="shared" si="4"/>
        <v>3037.5</v>
      </c>
    </row>
    <row r="19" spans="1:14" x14ac:dyDescent="0.35">
      <c r="A19" s="12">
        <v>5</v>
      </c>
      <c r="B19" s="11">
        <v>777</v>
      </c>
      <c r="D19" s="16" t="s">
        <v>12</v>
      </c>
      <c r="E19" s="25" t="s">
        <v>3</v>
      </c>
      <c r="F19" s="13">
        <v>732</v>
      </c>
      <c r="G19">
        <v>6</v>
      </c>
      <c r="H19">
        <v>3</v>
      </c>
      <c r="I19">
        <v>847</v>
      </c>
      <c r="J19">
        <v>1.5</v>
      </c>
      <c r="K19" s="1">
        <f t="shared" si="4"/>
        <v>19837.5</v>
      </c>
    </row>
    <row r="20" spans="1:14" x14ac:dyDescent="0.35">
      <c r="A20" s="12">
        <v>6</v>
      </c>
      <c r="B20" s="11">
        <v>847</v>
      </c>
      <c r="D20" s="16" t="s">
        <v>12</v>
      </c>
      <c r="E20" s="25" t="s">
        <v>3</v>
      </c>
      <c r="F20" s="13">
        <v>732</v>
      </c>
      <c r="G20">
        <v>7</v>
      </c>
      <c r="H20">
        <v>3</v>
      </c>
      <c r="I20">
        <v>572</v>
      </c>
      <c r="J20">
        <v>1.5</v>
      </c>
      <c r="K20" s="1">
        <f t="shared" si="4"/>
        <v>38400</v>
      </c>
    </row>
    <row r="21" spans="1:14" x14ac:dyDescent="0.35">
      <c r="A21" s="12">
        <v>7</v>
      </c>
      <c r="B21" s="11">
        <v>572</v>
      </c>
      <c r="D21" s="16" t="s">
        <v>12</v>
      </c>
      <c r="E21" s="25" t="s">
        <v>4</v>
      </c>
      <c r="F21" s="13">
        <v>223.67</v>
      </c>
      <c r="G21">
        <v>8</v>
      </c>
      <c r="H21">
        <v>3</v>
      </c>
      <c r="I21">
        <v>427</v>
      </c>
      <c r="J21">
        <v>1.5</v>
      </c>
      <c r="K21" s="1">
        <f t="shared" si="4"/>
        <v>62014.633350000004</v>
      </c>
    </row>
    <row r="22" spans="1:14" x14ac:dyDescent="0.35">
      <c r="A22" s="9" t="s">
        <v>9</v>
      </c>
      <c r="B22" s="11">
        <v>1475</v>
      </c>
      <c r="D22" s="16" t="s">
        <v>12</v>
      </c>
      <c r="E22" s="25" t="s">
        <v>4</v>
      </c>
      <c r="F22" s="13">
        <v>223.67</v>
      </c>
      <c r="G22">
        <v>9</v>
      </c>
      <c r="H22">
        <v>3</v>
      </c>
      <c r="I22">
        <v>37</v>
      </c>
      <c r="J22">
        <v>1.5</v>
      </c>
      <c r="K22" s="1">
        <f t="shared" si="4"/>
        <v>52268.533349999991</v>
      </c>
    </row>
    <row r="23" spans="1:14" x14ac:dyDescent="0.35">
      <c r="A23" s="10" t="s">
        <v>4</v>
      </c>
      <c r="B23" s="11">
        <v>685</v>
      </c>
      <c r="D23" s="16" t="s">
        <v>12</v>
      </c>
      <c r="E23" s="25" t="s">
        <v>4</v>
      </c>
      <c r="F23" s="13">
        <v>223.67</v>
      </c>
      <c r="G23">
        <v>10</v>
      </c>
      <c r="H23">
        <v>3</v>
      </c>
      <c r="I23">
        <v>207</v>
      </c>
      <c r="J23">
        <v>1.5</v>
      </c>
      <c r="K23" s="1">
        <f t="shared" si="4"/>
        <v>416.83334999999937</v>
      </c>
    </row>
    <row r="24" spans="1:14" x14ac:dyDescent="0.35">
      <c r="A24" s="12">
        <v>8</v>
      </c>
      <c r="B24" s="11">
        <v>271</v>
      </c>
      <c r="D24" s="7" t="s">
        <v>9</v>
      </c>
      <c r="E24" s="26" t="s">
        <v>2</v>
      </c>
      <c r="F24" s="13">
        <v>197.5</v>
      </c>
      <c r="G24">
        <v>1</v>
      </c>
      <c r="H24">
        <v>4</v>
      </c>
      <c r="I24">
        <v>603</v>
      </c>
      <c r="J24">
        <v>1.3333333333333333</v>
      </c>
      <c r="K24" s="1">
        <f>((I24-F24)^2)*J24</f>
        <v>219240.33333333331</v>
      </c>
    </row>
    <row r="25" spans="1:14" x14ac:dyDescent="0.35">
      <c r="A25" s="12">
        <v>10</v>
      </c>
      <c r="B25" s="11">
        <v>414</v>
      </c>
      <c r="D25" s="7" t="s">
        <v>9</v>
      </c>
      <c r="E25" s="26" t="s">
        <v>2</v>
      </c>
      <c r="F25" s="13">
        <v>197.5</v>
      </c>
      <c r="G25">
        <v>2</v>
      </c>
      <c r="H25">
        <v>4</v>
      </c>
      <c r="I25">
        <v>163</v>
      </c>
      <c r="J25">
        <v>1.3333333333333333</v>
      </c>
      <c r="K25" s="1">
        <f t="shared" ref="K25:K33" si="5">((I25-F25)^2)*J25</f>
        <v>1587</v>
      </c>
    </row>
    <row r="26" spans="1:14" x14ac:dyDescent="0.35">
      <c r="A26" s="10" t="s">
        <v>2</v>
      </c>
      <c r="B26" s="11">
        <v>790</v>
      </c>
      <c r="D26" s="7" t="s">
        <v>9</v>
      </c>
      <c r="E26" s="26" t="s">
        <v>2</v>
      </c>
      <c r="F26" s="13">
        <v>197.5</v>
      </c>
      <c r="G26">
        <v>3</v>
      </c>
      <c r="H26">
        <v>4</v>
      </c>
      <c r="I26" s="23">
        <v>0</v>
      </c>
      <c r="J26">
        <v>1.3333333333333333</v>
      </c>
      <c r="K26" s="1">
        <f t="shared" si="5"/>
        <v>52008.333333333328</v>
      </c>
    </row>
    <row r="27" spans="1:14" x14ac:dyDescent="0.35">
      <c r="A27" s="12">
        <v>1</v>
      </c>
      <c r="B27" s="11">
        <v>603</v>
      </c>
      <c r="D27" s="7" t="s">
        <v>9</v>
      </c>
      <c r="E27" s="26" t="s">
        <v>2</v>
      </c>
      <c r="F27" s="13">
        <v>197.5</v>
      </c>
      <c r="G27">
        <v>4</v>
      </c>
      <c r="H27">
        <v>4</v>
      </c>
      <c r="I27">
        <v>24</v>
      </c>
      <c r="J27">
        <v>1.3333333333333333</v>
      </c>
      <c r="K27" s="1">
        <f t="shared" si="5"/>
        <v>40136.333333333328</v>
      </c>
    </row>
    <row r="28" spans="1:14" x14ac:dyDescent="0.35">
      <c r="A28" s="12">
        <v>2</v>
      </c>
      <c r="B28" s="11">
        <v>163</v>
      </c>
      <c r="D28" s="7" t="s">
        <v>9</v>
      </c>
      <c r="E28" s="26" t="s">
        <v>3</v>
      </c>
      <c r="F28" s="13">
        <v>0</v>
      </c>
      <c r="G28">
        <v>5</v>
      </c>
      <c r="H28">
        <v>3</v>
      </c>
      <c r="I28" s="23">
        <v>0</v>
      </c>
      <c r="J28">
        <v>1.5</v>
      </c>
      <c r="K28" s="1">
        <f t="shared" si="5"/>
        <v>0</v>
      </c>
    </row>
    <row r="29" spans="1:14" x14ac:dyDescent="0.35">
      <c r="A29" s="12">
        <v>4</v>
      </c>
      <c r="B29" s="11">
        <v>24</v>
      </c>
      <c r="D29" s="7" t="s">
        <v>9</v>
      </c>
      <c r="E29" s="26" t="s">
        <v>3</v>
      </c>
      <c r="F29" s="13">
        <v>0</v>
      </c>
      <c r="G29">
        <v>6</v>
      </c>
      <c r="H29">
        <v>3</v>
      </c>
      <c r="I29" s="23">
        <v>0</v>
      </c>
      <c r="J29">
        <v>1.5</v>
      </c>
      <c r="K29" s="1">
        <f t="shared" si="5"/>
        <v>0</v>
      </c>
    </row>
    <row r="30" spans="1:14" x14ac:dyDescent="0.35">
      <c r="A30" s="9" t="s">
        <v>10</v>
      </c>
      <c r="B30" s="11">
        <v>3300</v>
      </c>
      <c r="D30" s="7" t="s">
        <v>9</v>
      </c>
      <c r="E30" s="26" t="s">
        <v>3</v>
      </c>
      <c r="F30" s="13">
        <v>0</v>
      </c>
      <c r="G30">
        <v>7</v>
      </c>
      <c r="H30">
        <v>3</v>
      </c>
      <c r="I30" s="23">
        <v>0</v>
      </c>
      <c r="J30">
        <v>1.5</v>
      </c>
      <c r="K30" s="1">
        <f t="shared" si="5"/>
        <v>0</v>
      </c>
    </row>
    <row r="31" spans="1:14" x14ac:dyDescent="0.35">
      <c r="A31" s="10" t="s">
        <v>4</v>
      </c>
      <c r="B31" s="11">
        <v>871</v>
      </c>
      <c r="D31" s="7" t="s">
        <v>9</v>
      </c>
      <c r="E31" s="26" t="s">
        <v>4</v>
      </c>
      <c r="F31" s="13">
        <v>228.33330000000001</v>
      </c>
      <c r="G31">
        <v>8</v>
      </c>
      <c r="H31">
        <v>3</v>
      </c>
      <c r="I31">
        <v>271</v>
      </c>
      <c r="J31">
        <v>1.5</v>
      </c>
      <c r="K31" s="1">
        <f t="shared" si="5"/>
        <v>2730.6709333349991</v>
      </c>
      <c r="N31" s="32"/>
    </row>
    <row r="32" spans="1:14" x14ac:dyDescent="0.35">
      <c r="A32" s="12">
        <v>8</v>
      </c>
      <c r="B32" s="11">
        <v>386</v>
      </c>
      <c r="D32" s="7" t="s">
        <v>9</v>
      </c>
      <c r="E32" s="26" t="s">
        <v>4</v>
      </c>
      <c r="F32" s="13">
        <v>228.33330000000001</v>
      </c>
      <c r="G32">
        <v>9</v>
      </c>
      <c r="H32">
        <v>3</v>
      </c>
      <c r="I32" s="23">
        <v>0</v>
      </c>
      <c r="J32">
        <v>1.5</v>
      </c>
      <c r="K32" s="1">
        <f t="shared" si="5"/>
        <v>78204.143833335009</v>
      </c>
    </row>
    <row r="33" spans="1:18" x14ac:dyDescent="0.35">
      <c r="A33" s="12">
        <v>9</v>
      </c>
      <c r="B33" s="11">
        <v>104</v>
      </c>
      <c r="D33" s="7" t="s">
        <v>9</v>
      </c>
      <c r="E33" s="26" t="s">
        <v>4</v>
      </c>
      <c r="F33" s="13">
        <v>228.33330000000001</v>
      </c>
      <c r="G33">
        <v>10</v>
      </c>
      <c r="H33">
        <v>3</v>
      </c>
      <c r="I33">
        <v>414</v>
      </c>
      <c r="J33">
        <v>1.5</v>
      </c>
      <c r="K33" s="1">
        <f t="shared" si="5"/>
        <v>51708.185233334996</v>
      </c>
    </row>
    <row r="34" spans="1:18" x14ac:dyDescent="0.35">
      <c r="A34" s="12">
        <v>10</v>
      </c>
      <c r="B34" s="11">
        <v>381</v>
      </c>
      <c r="D34" s="18" t="s">
        <v>10</v>
      </c>
      <c r="E34" s="27" t="s">
        <v>2</v>
      </c>
      <c r="F34" s="14">
        <v>506.25</v>
      </c>
      <c r="G34">
        <v>1</v>
      </c>
      <c r="H34">
        <v>4</v>
      </c>
      <c r="I34" s="23">
        <v>553</v>
      </c>
      <c r="J34">
        <v>1.3333333333333333</v>
      </c>
      <c r="K34" s="1">
        <f>((I34-F34)^2)*J34</f>
        <v>2914.083333333333</v>
      </c>
    </row>
    <row r="35" spans="1:18" x14ac:dyDescent="0.35">
      <c r="A35" s="10" t="s">
        <v>3</v>
      </c>
      <c r="B35" s="11">
        <v>404</v>
      </c>
      <c r="D35" s="18" t="s">
        <v>10</v>
      </c>
      <c r="E35" s="27" t="s">
        <v>2</v>
      </c>
      <c r="F35" s="14">
        <v>506.25</v>
      </c>
      <c r="G35">
        <v>2</v>
      </c>
      <c r="H35">
        <v>4</v>
      </c>
      <c r="I35">
        <v>333</v>
      </c>
      <c r="J35">
        <v>1.3333333333333333</v>
      </c>
      <c r="K35" s="1">
        <f t="shared" ref="K35:K43" si="6">((I35-F35)^2)*J35</f>
        <v>40020.75</v>
      </c>
    </row>
    <row r="36" spans="1:18" x14ac:dyDescent="0.35">
      <c r="A36" s="12">
        <v>5</v>
      </c>
      <c r="B36" s="11">
        <v>321</v>
      </c>
      <c r="D36" s="18" t="s">
        <v>10</v>
      </c>
      <c r="E36" s="28" t="s">
        <v>2</v>
      </c>
      <c r="F36" s="14">
        <v>506.25</v>
      </c>
      <c r="G36" s="17">
        <v>3</v>
      </c>
      <c r="H36" s="17">
        <v>4</v>
      </c>
      <c r="I36" s="17">
        <v>197</v>
      </c>
      <c r="J36" s="17">
        <v>1.3333333333333333</v>
      </c>
      <c r="K36" s="1">
        <f t="shared" si="6"/>
        <v>127514.08333333333</v>
      </c>
      <c r="N36" s="30"/>
      <c r="O36" s="30"/>
      <c r="P36" s="30"/>
      <c r="Q36" s="31"/>
      <c r="R36" s="31"/>
    </row>
    <row r="37" spans="1:18" x14ac:dyDescent="0.35">
      <c r="A37" s="12">
        <v>6</v>
      </c>
      <c r="B37" s="11">
        <v>61</v>
      </c>
      <c r="D37" s="18" t="s">
        <v>10</v>
      </c>
      <c r="E37" s="27" t="s">
        <v>2</v>
      </c>
      <c r="F37" s="14">
        <v>506.25</v>
      </c>
      <c r="G37">
        <v>4</v>
      </c>
      <c r="H37">
        <v>4</v>
      </c>
      <c r="I37">
        <v>942</v>
      </c>
      <c r="J37">
        <v>1.3333333333333333</v>
      </c>
      <c r="K37" s="1">
        <f t="shared" si="6"/>
        <v>253170.75</v>
      </c>
    </row>
    <row r="38" spans="1:18" x14ac:dyDescent="0.35">
      <c r="A38" s="12">
        <v>7</v>
      </c>
      <c r="B38" s="11">
        <v>22</v>
      </c>
      <c r="D38" s="18" t="s">
        <v>10</v>
      </c>
      <c r="E38" s="27" t="s">
        <v>3</v>
      </c>
      <c r="F38" s="14">
        <v>134.66999999999999</v>
      </c>
      <c r="G38">
        <v>5</v>
      </c>
      <c r="H38">
        <v>3</v>
      </c>
      <c r="I38">
        <v>321</v>
      </c>
      <c r="J38">
        <v>1.5</v>
      </c>
      <c r="K38" s="1">
        <f t="shared" si="6"/>
        <v>52078.303350000002</v>
      </c>
    </row>
    <row r="39" spans="1:18" x14ac:dyDescent="0.35">
      <c r="A39" s="10" t="s">
        <v>2</v>
      </c>
      <c r="B39" s="11">
        <v>2025</v>
      </c>
      <c r="D39" s="18" t="s">
        <v>10</v>
      </c>
      <c r="E39" s="27" t="s">
        <v>3</v>
      </c>
      <c r="F39" s="14">
        <v>134.66999999999999</v>
      </c>
      <c r="G39">
        <v>6</v>
      </c>
      <c r="H39">
        <v>3</v>
      </c>
      <c r="I39">
        <v>61</v>
      </c>
      <c r="J39">
        <v>1.5</v>
      </c>
      <c r="K39" s="1">
        <f t="shared" si="6"/>
        <v>8140.9033499999969</v>
      </c>
    </row>
    <row r="40" spans="1:18" x14ac:dyDescent="0.35">
      <c r="A40" s="12">
        <v>1</v>
      </c>
      <c r="B40" s="11">
        <v>553</v>
      </c>
      <c r="D40" s="18" t="s">
        <v>10</v>
      </c>
      <c r="E40" s="27" t="s">
        <v>3</v>
      </c>
      <c r="F40" s="14">
        <v>134.66999999999999</v>
      </c>
      <c r="G40">
        <v>7</v>
      </c>
      <c r="H40">
        <v>3</v>
      </c>
      <c r="I40">
        <v>22</v>
      </c>
      <c r="J40">
        <v>1.5</v>
      </c>
      <c r="K40" s="1">
        <f t="shared" si="6"/>
        <v>19041.793349999996</v>
      </c>
    </row>
    <row r="41" spans="1:18" x14ac:dyDescent="0.35">
      <c r="A41" s="12">
        <v>2</v>
      </c>
      <c r="B41" s="11">
        <v>333</v>
      </c>
      <c r="D41" s="18" t="s">
        <v>10</v>
      </c>
      <c r="E41" s="27" t="s">
        <v>4</v>
      </c>
      <c r="F41" s="14">
        <v>290.33330000000001</v>
      </c>
      <c r="G41">
        <v>8</v>
      </c>
      <c r="H41">
        <v>3</v>
      </c>
      <c r="I41">
        <v>386</v>
      </c>
      <c r="J41">
        <v>1.5</v>
      </c>
      <c r="K41" s="1">
        <f t="shared" si="6"/>
        <v>13728.176233334998</v>
      </c>
    </row>
    <row r="42" spans="1:18" x14ac:dyDescent="0.35">
      <c r="A42" s="12">
        <v>3</v>
      </c>
      <c r="B42" s="11">
        <v>197</v>
      </c>
      <c r="D42" s="18" t="s">
        <v>10</v>
      </c>
      <c r="E42" s="27" t="s">
        <v>4</v>
      </c>
      <c r="F42" s="14">
        <v>290.33330000000001</v>
      </c>
      <c r="G42">
        <v>9</v>
      </c>
      <c r="H42">
        <v>3</v>
      </c>
      <c r="I42">
        <v>104</v>
      </c>
      <c r="J42">
        <v>1.5</v>
      </c>
      <c r="K42" s="1">
        <f t="shared" si="6"/>
        <v>52080.148033335005</v>
      </c>
    </row>
    <row r="43" spans="1:18" x14ac:dyDescent="0.35">
      <c r="A43" s="12">
        <v>4</v>
      </c>
      <c r="B43" s="11">
        <v>942</v>
      </c>
      <c r="D43" s="18" t="s">
        <v>10</v>
      </c>
      <c r="E43" s="27" t="s">
        <v>4</v>
      </c>
      <c r="F43" s="14">
        <v>290.33330000000001</v>
      </c>
      <c r="G43">
        <v>10</v>
      </c>
      <c r="H43">
        <v>3</v>
      </c>
      <c r="I43">
        <v>381</v>
      </c>
      <c r="J43">
        <v>1.5</v>
      </c>
      <c r="K43" s="1">
        <f t="shared" si="6"/>
        <v>12330.675733335</v>
      </c>
    </row>
    <row r="44" spans="1:18" x14ac:dyDescent="0.35">
      <c r="A44" s="9" t="s">
        <v>42</v>
      </c>
      <c r="B44" s="11">
        <v>10463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A083-422A-40D2-8552-C2926F5DD185}">
  <dimension ref="A1:R101"/>
  <sheetViews>
    <sheetView workbookViewId="0">
      <selection activeCell="F1" sqref="F1"/>
    </sheetView>
  </sheetViews>
  <sheetFormatPr defaultRowHeight="14.5" x14ac:dyDescent="0.35"/>
  <cols>
    <col min="2" max="2" width="9.54296875" customWidth="1"/>
    <col min="4" max="4" width="19" style="6" customWidth="1"/>
    <col min="5" max="5" width="8.81640625" style="7"/>
    <col min="6" max="6" width="10.7265625" style="6" bestFit="1" customWidth="1"/>
    <col min="7" max="7" width="19" style="1" customWidth="1"/>
    <col min="8" max="8" width="8.81640625" style="1"/>
    <col min="9" max="11" width="9.1796875" style="1"/>
    <col min="13" max="13" width="11.1796875" style="1" customWidth="1"/>
    <col min="15" max="15" width="10.81640625" bestFit="1" customWidth="1"/>
    <col min="16" max="16" width="10.26953125" bestFit="1" customWidth="1"/>
    <col min="17" max="17" width="11.54296875" customWidth="1"/>
  </cols>
  <sheetData>
    <row r="1" spans="1:18" x14ac:dyDescent="0.35">
      <c r="A1" s="2" t="s">
        <v>0</v>
      </c>
      <c r="B1" s="2" t="s">
        <v>5</v>
      </c>
      <c r="C1" s="3" t="s">
        <v>6</v>
      </c>
      <c r="D1" s="5" t="s">
        <v>1</v>
      </c>
      <c r="E1" s="5" t="s">
        <v>7</v>
      </c>
      <c r="F1" s="5" t="s">
        <v>13</v>
      </c>
      <c r="G1" s="3" t="s">
        <v>8</v>
      </c>
      <c r="H1" s="3" t="s">
        <v>14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38</v>
      </c>
      <c r="N1" s="2" t="s">
        <v>52</v>
      </c>
      <c r="O1" s="3"/>
      <c r="P1" s="3"/>
      <c r="Q1" s="3"/>
      <c r="R1" s="3"/>
    </row>
    <row r="2" spans="1:18" x14ac:dyDescent="0.35">
      <c r="A2" s="1">
        <v>1</v>
      </c>
      <c r="B2">
        <v>2251</v>
      </c>
      <c r="C2" s="1">
        <v>20</v>
      </c>
      <c r="D2" s="6" t="s">
        <v>2</v>
      </c>
      <c r="E2" s="6">
        <v>185</v>
      </c>
      <c r="F2" s="6">
        <v>1</v>
      </c>
      <c r="G2" s="1" t="s">
        <v>9</v>
      </c>
      <c r="H2" s="1" t="s">
        <v>15</v>
      </c>
      <c r="I2" s="19" t="s">
        <v>18</v>
      </c>
      <c r="J2" s="1" t="s">
        <v>57</v>
      </c>
      <c r="K2" s="1" t="s">
        <v>58</v>
      </c>
      <c r="L2" s="21" t="s">
        <v>17</v>
      </c>
      <c r="M2" s="4">
        <f t="shared" ref="M2:M33" ca="1" si="0">RANDBETWEEN(DATE(2015,1,1),DATE(2017,12,31))</f>
        <v>42899</v>
      </c>
      <c r="N2" t="s">
        <v>39</v>
      </c>
    </row>
    <row r="3" spans="1:18" x14ac:dyDescent="0.35">
      <c r="A3" s="1">
        <v>2</v>
      </c>
      <c r="B3">
        <v>2246</v>
      </c>
      <c r="C3" s="1">
        <v>29</v>
      </c>
      <c r="D3" s="6" t="s">
        <v>2</v>
      </c>
      <c r="E3" s="6">
        <v>153</v>
      </c>
      <c r="F3" s="6">
        <v>1</v>
      </c>
      <c r="G3" s="1" t="s">
        <v>9</v>
      </c>
      <c r="H3" s="1" t="s">
        <v>15</v>
      </c>
      <c r="I3" s="21" t="s">
        <v>61</v>
      </c>
      <c r="L3" s="1" t="s">
        <v>18</v>
      </c>
      <c r="M3" s="4">
        <f t="shared" ca="1" si="0"/>
        <v>42038</v>
      </c>
      <c r="N3" t="s">
        <v>40</v>
      </c>
    </row>
    <row r="4" spans="1:18" x14ac:dyDescent="0.35">
      <c r="A4" s="1">
        <v>3</v>
      </c>
      <c r="B4">
        <v>2642</v>
      </c>
      <c r="C4" s="1">
        <v>21</v>
      </c>
      <c r="D4" s="6" t="s">
        <v>2</v>
      </c>
      <c r="E4" s="6">
        <v>151</v>
      </c>
      <c r="F4" s="6">
        <v>1</v>
      </c>
      <c r="G4" s="1" t="s">
        <v>9</v>
      </c>
      <c r="H4" s="1" t="s">
        <v>15</v>
      </c>
      <c r="I4" s="1" t="s">
        <v>59</v>
      </c>
      <c r="J4" s="1" t="s">
        <v>60</v>
      </c>
      <c r="L4" s="21" t="s">
        <v>17</v>
      </c>
      <c r="M4" s="4">
        <f t="shared" ca="1" si="0"/>
        <v>43045</v>
      </c>
      <c r="N4" t="s">
        <v>39</v>
      </c>
    </row>
    <row r="5" spans="1:18" x14ac:dyDescent="0.35">
      <c r="A5" s="1">
        <v>4</v>
      </c>
      <c r="B5">
        <v>3547</v>
      </c>
      <c r="C5" s="1">
        <v>34</v>
      </c>
      <c r="D5" s="6" t="s">
        <v>2</v>
      </c>
      <c r="E5" s="6">
        <v>24</v>
      </c>
      <c r="F5" s="6">
        <v>4</v>
      </c>
      <c r="G5" s="1" t="s">
        <v>9</v>
      </c>
      <c r="H5" s="1" t="s">
        <v>15</v>
      </c>
      <c r="I5" s="1" t="s">
        <v>22</v>
      </c>
      <c r="J5" s="1" t="s">
        <v>62</v>
      </c>
      <c r="L5" s="1" t="s">
        <v>19</v>
      </c>
      <c r="M5" s="4">
        <f t="shared" ca="1" si="0"/>
        <v>42117</v>
      </c>
      <c r="N5" t="s">
        <v>40</v>
      </c>
    </row>
    <row r="6" spans="1:18" x14ac:dyDescent="0.35">
      <c r="A6" s="1">
        <v>5</v>
      </c>
      <c r="B6">
        <v>3674</v>
      </c>
      <c r="C6" s="1">
        <v>33</v>
      </c>
      <c r="D6" s="6" t="s">
        <v>2</v>
      </c>
      <c r="E6" s="6">
        <v>163</v>
      </c>
      <c r="F6" s="6">
        <v>2</v>
      </c>
      <c r="G6" s="1" t="s">
        <v>9</v>
      </c>
      <c r="H6" s="1" t="s">
        <v>15</v>
      </c>
      <c r="I6" s="1" t="s">
        <v>30</v>
      </c>
      <c r="J6" s="21" t="s">
        <v>17</v>
      </c>
      <c r="L6" s="1"/>
      <c r="M6" s="4">
        <f t="shared" ca="1" si="0"/>
        <v>42907</v>
      </c>
      <c r="N6" t="s">
        <v>40</v>
      </c>
    </row>
    <row r="7" spans="1:18" x14ac:dyDescent="0.35">
      <c r="A7" s="1">
        <v>6</v>
      </c>
      <c r="B7">
        <v>3072</v>
      </c>
      <c r="C7" s="1">
        <v>43</v>
      </c>
      <c r="D7" s="6" t="s">
        <v>2</v>
      </c>
      <c r="E7" s="6">
        <v>114</v>
      </c>
      <c r="F7" s="6">
        <v>1</v>
      </c>
      <c r="G7" s="1" t="s">
        <v>9</v>
      </c>
      <c r="H7" s="1" t="s">
        <v>15</v>
      </c>
      <c r="I7" s="1" t="s">
        <v>63</v>
      </c>
      <c r="J7" s="21" t="s">
        <v>17</v>
      </c>
      <c r="L7" s="1"/>
      <c r="M7" s="4">
        <f t="shared" ca="1" si="0"/>
        <v>42870</v>
      </c>
      <c r="N7" t="s">
        <v>40</v>
      </c>
    </row>
    <row r="8" spans="1:18" x14ac:dyDescent="0.35">
      <c r="A8" s="1">
        <v>7</v>
      </c>
      <c r="B8">
        <v>4716</v>
      </c>
      <c r="C8" s="1">
        <v>60</v>
      </c>
      <c r="D8" s="6" t="s">
        <v>2</v>
      </c>
      <c r="E8" s="6">
        <v>125</v>
      </c>
      <c r="F8" s="6">
        <v>1</v>
      </c>
      <c r="G8" s="1" t="s">
        <v>10</v>
      </c>
      <c r="H8" s="1" t="s">
        <v>15</v>
      </c>
      <c r="I8" s="1" t="s">
        <v>25</v>
      </c>
      <c r="L8" s="1" t="s">
        <v>20</v>
      </c>
      <c r="M8" s="4">
        <f t="shared" ca="1" si="0"/>
        <v>42489</v>
      </c>
      <c r="N8" t="s">
        <v>40</v>
      </c>
    </row>
    <row r="9" spans="1:18" x14ac:dyDescent="0.35">
      <c r="A9" s="1">
        <v>8</v>
      </c>
      <c r="B9">
        <v>3555</v>
      </c>
      <c r="C9" s="1">
        <v>23</v>
      </c>
      <c r="D9" s="6" t="s">
        <v>2</v>
      </c>
      <c r="E9" s="6">
        <v>34</v>
      </c>
      <c r="F9" s="6">
        <v>1</v>
      </c>
      <c r="G9" s="1" t="s">
        <v>10</v>
      </c>
      <c r="H9" s="1" t="s">
        <v>15</v>
      </c>
      <c r="I9" s="1" t="s">
        <v>22</v>
      </c>
      <c r="K9" s="21" t="s">
        <v>17</v>
      </c>
      <c r="L9" s="1" t="s">
        <v>21</v>
      </c>
      <c r="M9" s="4">
        <f t="shared" ca="1" si="0"/>
        <v>43016</v>
      </c>
      <c r="N9" t="s">
        <v>39</v>
      </c>
    </row>
    <row r="10" spans="1:18" x14ac:dyDescent="0.35">
      <c r="A10" s="1">
        <v>9</v>
      </c>
      <c r="B10">
        <v>1208</v>
      </c>
      <c r="C10" s="1">
        <v>17</v>
      </c>
      <c r="D10" s="6" t="s">
        <v>2</v>
      </c>
      <c r="E10" s="6">
        <v>99</v>
      </c>
      <c r="F10" s="6">
        <v>2</v>
      </c>
      <c r="G10" s="1" t="s">
        <v>10</v>
      </c>
      <c r="H10" s="1" t="s">
        <v>15</v>
      </c>
      <c r="I10" s="1" t="s">
        <v>26</v>
      </c>
      <c r="K10" s="1" t="s">
        <v>27</v>
      </c>
      <c r="L10" s="1" t="s">
        <v>22</v>
      </c>
      <c r="M10" s="4">
        <f t="shared" ca="1" si="0"/>
        <v>42323</v>
      </c>
      <c r="N10" t="s">
        <v>39</v>
      </c>
    </row>
    <row r="11" spans="1:18" x14ac:dyDescent="0.35">
      <c r="A11" s="1">
        <v>10</v>
      </c>
      <c r="B11">
        <v>4332</v>
      </c>
      <c r="C11" s="1">
        <v>21</v>
      </c>
      <c r="D11" s="6" t="s">
        <v>2</v>
      </c>
      <c r="E11" s="6">
        <v>161</v>
      </c>
      <c r="F11" s="6">
        <v>4</v>
      </c>
      <c r="G11" s="1" t="s">
        <v>10</v>
      </c>
      <c r="H11" s="1" t="s">
        <v>15</v>
      </c>
      <c r="I11" s="22" t="s">
        <v>17</v>
      </c>
      <c r="K11" s="1" t="s">
        <v>28</v>
      </c>
      <c r="L11" s="1" t="s">
        <v>23</v>
      </c>
      <c r="M11" s="4">
        <f t="shared" ca="1" si="0"/>
        <v>42688</v>
      </c>
      <c r="N11" t="s">
        <v>39</v>
      </c>
    </row>
    <row r="12" spans="1:18" x14ac:dyDescent="0.35">
      <c r="A12" s="1">
        <v>11</v>
      </c>
      <c r="B12">
        <v>1700</v>
      </c>
      <c r="C12" s="1">
        <v>38</v>
      </c>
      <c r="D12" s="6" t="s">
        <v>2</v>
      </c>
      <c r="E12" s="6">
        <v>181</v>
      </c>
      <c r="F12" s="6">
        <v>4</v>
      </c>
      <c r="G12" s="1" t="s">
        <v>10</v>
      </c>
      <c r="H12" s="1" t="s">
        <v>15</v>
      </c>
      <c r="I12" s="1" t="s">
        <v>18</v>
      </c>
      <c r="K12" s="1" t="s">
        <v>29</v>
      </c>
      <c r="L12" s="1" t="s">
        <v>24</v>
      </c>
      <c r="M12" s="4">
        <f t="shared" ca="1" si="0"/>
        <v>42357</v>
      </c>
      <c r="N12" t="s">
        <v>39</v>
      </c>
    </row>
    <row r="13" spans="1:18" x14ac:dyDescent="0.35">
      <c r="A13" s="1">
        <v>12</v>
      </c>
      <c r="B13">
        <v>4622</v>
      </c>
      <c r="C13" s="1">
        <v>43</v>
      </c>
      <c r="D13" s="6" t="s">
        <v>2</v>
      </c>
      <c r="E13" s="6">
        <v>122</v>
      </c>
      <c r="F13" s="6">
        <v>4</v>
      </c>
      <c r="G13" s="1" t="s">
        <v>10</v>
      </c>
      <c r="H13" s="1" t="s">
        <v>16</v>
      </c>
      <c r="I13" s="21" t="s">
        <v>17</v>
      </c>
      <c r="K13" s="1" t="s">
        <v>30</v>
      </c>
      <c r="M13" s="4">
        <f t="shared" ca="1" si="0"/>
        <v>42301</v>
      </c>
      <c r="N13" t="s">
        <v>39</v>
      </c>
    </row>
    <row r="14" spans="1:18" x14ac:dyDescent="0.35">
      <c r="A14" s="1">
        <v>13</v>
      </c>
      <c r="B14">
        <v>2500</v>
      </c>
      <c r="C14" s="1">
        <v>15</v>
      </c>
      <c r="D14" s="6" t="s">
        <v>2</v>
      </c>
      <c r="E14" s="6">
        <v>100</v>
      </c>
      <c r="F14" s="6">
        <v>1</v>
      </c>
      <c r="G14" s="1" t="s">
        <v>10</v>
      </c>
      <c r="H14" s="1" t="s">
        <v>16</v>
      </c>
      <c r="I14" s="1" t="s">
        <v>19</v>
      </c>
      <c r="K14" s="1" t="s">
        <v>31</v>
      </c>
      <c r="M14" s="4">
        <f t="shared" ca="1" si="0"/>
        <v>42093</v>
      </c>
      <c r="N14" t="s">
        <v>39</v>
      </c>
    </row>
    <row r="15" spans="1:18" x14ac:dyDescent="0.35">
      <c r="A15" s="1">
        <v>14</v>
      </c>
      <c r="B15">
        <v>4174</v>
      </c>
      <c r="C15" s="1">
        <v>30</v>
      </c>
      <c r="D15" s="6" t="s">
        <v>2</v>
      </c>
      <c r="E15" s="6">
        <v>12</v>
      </c>
      <c r="F15" s="6">
        <v>1</v>
      </c>
      <c r="G15" s="1" t="s">
        <v>10</v>
      </c>
      <c r="H15" s="1" t="s">
        <v>16</v>
      </c>
      <c r="I15" s="21" t="s">
        <v>17</v>
      </c>
      <c r="K15" s="1" t="s">
        <v>32</v>
      </c>
      <c r="M15" s="4">
        <f t="shared" ca="1" si="0"/>
        <v>42767</v>
      </c>
      <c r="N15" t="s">
        <v>39</v>
      </c>
    </row>
    <row r="16" spans="1:18" x14ac:dyDescent="0.35">
      <c r="A16" s="1">
        <v>15</v>
      </c>
      <c r="B16">
        <v>3414</v>
      </c>
      <c r="C16" s="1">
        <v>56</v>
      </c>
      <c r="D16" s="6" t="s">
        <v>2</v>
      </c>
      <c r="E16" s="6">
        <v>85</v>
      </c>
      <c r="F16" s="6">
        <v>1</v>
      </c>
      <c r="G16" s="1" t="s">
        <v>10</v>
      </c>
      <c r="H16" s="1" t="s">
        <v>16</v>
      </c>
      <c r="I16" s="1" t="s">
        <v>19</v>
      </c>
      <c r="K16" s="1" t="s">
        <v>33</v>
      </c>
      <c r="M16" s="4">
        <f t="shared" ca="1" si="0"/>
        <v>42627</v>
      </c>
      <c r="N16" t="s">
        <v>40</v>
      </c>
    </row>
    <row r="17" spans="1:14" x14ac:dyDescent="0.35">
      <c r="A17" s="1">
        <v>16</v>
      </c>
      <c r="B17">
        <v>4588</v>
      </c>
      <c r="C17" s="1">
        <v>35</v>
      </c>
      <c r="D17" s="6" t="s">
        <v>2</v>
      </c>
      <c r="E17" s="6">
        <v>8</v>
      </c>
      <c r="F17" s="6">
        <v>3</v>
      </c>
      <c r="G17" s="1" t="s">
        <v>10</v>
      </c>
      <c r="H17" s="1" t="s">
        <v>16</v>
      </c>
      <c r="I17" s="1" t="s">
        <v>20</v>
      </c>
      <c r="K17" s="1" t="s">
        <v>34</v>
      </c>
      <c r="M17" s="4">
        <f t="shared" ca="1" si="0"/>
        <v>42527</v>
      </c>
      <c r="N17" t="s">
        <v>40</v>
      </c>
    </row>
    <row r="18" spans="1:14" x14ac:dyDescent="0.35">
      <c r="A18" s="1">
        <v>17</v>
      </c>
      <c r="B18">
        <v>1955</v>
      </c>
      <c r="C18" s="1">
        <v>33</v>
      </c>
      <c r="D18" s="6" t="s">
        <v>2</v>
      </c>
      <c r="E18" s="6">
        <v>151</v>
      </c>
      <c r="F18" s="6">
        <v>2</v>
      </c>
      <c r="G18" s="1" t="s">
        <v>10</v>
      </c>
      <c r="H18" s="1" t="s">
        <v>16</v>
      </c>
      <c r="I18" s="1" t="s">
        <v>21</v>
      </c>
      <c r="M18" s="4">
        <f t="shared" ca="1" si="0"/>
        <v>43095</v>
      </c>
      <c r="N18" t="s">
        <v>40</v>
      </c>
    </row>
    <row r="19" spans="1:14" x14ac:dyDescent="0.35">
      <c r="A19" s="1">
        <v>18</v>
      </c>
      <c r="B19">
        <v>1483</v>
      </c>
      <c r="C19" s="1">
        <v>58</v>
      </c>
      <c r="D19" s="6" t="s">
        <v>2</v>
      </c>
      <c r="E19" s="6">
        <v>48</v>
      </c>
      <c r="F19" s="6">
        <v>3</v>
      </c>
      <c r="G19" s="1" t="s">
        <v>10</v>
      </c>
      <c r="H19" s="1" t="s">
        <v>16</v>
      </c>
      <c r="I19" s="1" t="s">
        <v>22</v>
      </c>
      <c r="M19" s="4">
        <f t="shared" ca="1" si="0"/>
        <v>42769</v>
      </c>
      <c r="N19" t="s">
        <v>39</v>
      </c>
    </row>
    <row r="20" spans="1:14" x14ac:dyDescent="0.35">
      <c r="A20" s="1">
        <v>19</v>
      </c>
      <c r="B20">
        <v>1631</v>
      </c>
      <c r="C20" s="1">
        <v>54</v>
      </c>
      <c r="D20" s="6" t="s">
        <v>2</v>
      </c>
      <c r="E20" s="6">
        <v>111</v>
      </c>
      <c r="F20" s="6">
        <v>4</v>
      </c>
      <c r="G20" s="1" t="s">
        <v>10</v>
      </c>
      <c r="H20" s="1" t="s">
        <v>16</v>
      </c>
      <c r="I20" s="1" t="s">
        <v>23</v>
      </c>
      <c r="M20" s="4">
        <f t="shared" ca="1" si="0"/>
        <v>42619</v>
      </c>
      <c r="N20" t="s">
        <v>40</v>
      </c>
    </row>
    <row r="21" spans="1:14" x14ac:dyDescent="0.35">
      <c r="A21" s="1">
        <v>20</v>
      </c>
      <c r="B21">
        <v>3780</v>
      </c>
      <c r="C21" s="1">
        <v>55</v>
      </c>
      <c r="D21" s="6" t="s">
        <v>2</v>
      </c>
      <c r="E21" s="6">
        <v>53</v>
      </c>
      <c r="F21" s="6">
        <v>1</v>
      </c>
      <c r="G21" s="1" t="s">
        <v>10</v>
      </c>
      <c r="H21" s="1" t="s">
        <v>15</v>
      </c>
      <c r="I21" s="1" t="s">
        <v>18</v>
      </c>
      <c r="M21" s="4">
        <f t="shared" ca="1" si="0"/>
        <v>42337</v>
      </c>
      <c r="N21" t="s">
        <v>39</v>
      </c>
    </row>
    <row r="22" spans="1:14" x14ac:dyDescent="0.35">
      <c r="A22" s="1">
        <v>21</v>
      </c>
      <c r="B22">
        <v>1433</v>
      </c>
      <c r="C22" s="1">
        <v>14</v>
      </c>
      <c r="D22" s="6" t="s">
        <v>2</v>
      </c>
      <c r="E22" s="6">
        <v>83</v>
      </c>
      <c r="F22" s="6">
        <v>2</v>
      </c>
      <c r="G22" s="1" t="s">
        <v>10</v>
      </c>
      <c r="H22" s="1" t="s">
        <v>15</v>
      </c>
      <c r="I22" s="21" t="s">
        <v>61</v>
      </c>
      <c r="M22" s="4">
        <f t="shared" ca="1" si="0"/>
        <v>42148</v>
      </c>
      <c r="N22" t="s">
        <v>40</v>
      </c>
    </row>
    <row r="23" spans="1:14" x14ac:dyDescent="0.35">
      <c r="A23" s="1">
        <v>22</v>
      </c>
      <c r="B23">
        <v>2035</v>
      </c>
      <c r="C23" s="1">
        <v>47</v>
      </c>
      <c r="D23" s="6" t="s">
        <v>2</v>
      </c>
      <c r="E23" s="6">
        <v>141</v>
      </c>
      <c r="F23" s="6">
        <v>3</v>
      </c>
      <c r="G23" s="1" t="s">
        <v>10</v>
      </c>
      <c r="H23" s="1" t="s">
        <v>15</v>
      </c>
      <c r="I23" s="1" t="s">
        <v>59</v>
      </c>
      <c r="M23" s="4">
        <f t="shared" ca="1" si="0"/>
        <v>42031</v>
      </c>
      <c r="N23" t="s">
        <v>40</v>
      </c>
    </row>
    <row r="24" spans="1:14" x14ac:dyDescent="0.35">
      <c r="A24" s="1">
        <v>23</v>
      </c>
      <c r="B24">
        <v>2986</v>
      </c>
      <c r="C24" s="1">
        <v>54</v>
      </c>
      <c r="D24" s="6" t="s">
        <v>2</v>
      </c>
      <c r="E24" s="6">
        <v>193</v>
      </c>
      <c r="F24" s="6">
        <v>4</v>
      </c>
      <c r="G24" s="1" t="s">
        <v>10</v>
      </c>
      <c r="H24" s="1" t="s">
        <v>15</v>
      </c>
      <c r="I24" s="1" t="s">
        <v>22</v>
      </c>
      <c r="M24" s="4">
        <f t="shared" ca="1" si="0"/>
        <v>42181</v>
      </c>
      <c r="N24" t="s">
        <v>40</v>
      </c>
    </row>
    <row r="25" spans="1:14" x14ac:dyDescent="0.35">
      <c r="A25" s="1">
        <v>24</v>
      </c>
      <c r="B25">
        <v>4349</v>
      </c>
      <c r="C25" s="1">
        <v>30</v>
      </c>
      <c r="D25" s="6" t="s">
        <v>2</v>
      </c>
      <c r="E25" s="6">
        <v>174</v>
      </c>
      <c r="F25" s="6">
        <v>4</v>
      </c>
      <c r="G25" s="1" t="s">
        <v>10</v>
      </c>
      <c r="H25" s="1" t="s">
        <v>15</v>
      </c>
      <c r="I25" s="1" t="s">
        <v>30</v>
      </c>
      <c r="M25" s="4">
        <f t="shared" ca="1" si="0"/>
        <v>42145</v>
      </c>
      <c r="N25" t="s">
        <v>40</v>
      </c>
    </row>
    <row r="26" spans="1:14" x14ac:dyDescent="0.35">
      <c r="A26" s="1">
        <v>25</v>
      </c>
      <c r="B26">
        <v>1329</v>
      </c>
      <c r="C26" s="1">
        <v>25</v>
      </c>
      <c r="D26" s="6" t="s">
        <v>2</v>
      </c>
      <c r="E26" s="6">
        <v>144</v>
      </c>
      <c r="F26" s="6">
        <v>1</v>
      </c>
      <c r="G26" s="1" t="s">
        <v>10</v>
      </c>
      <c r="H26" s="1" t="s">
        <v>15</v>
      </c>
      <c r="I26" s="1" t="s">
        <v>63</v>
      </c>
      <c r="L26" s="1" t="s">
        <v>24</v>
      </c>
      <c r="M26" s="4">
        <f t="shared" ca="1" si="0"/>
        <v>42908</v>
      </c>
      <c r="N26" t="s">
        <v>39</v>
      </c>
    </row>
    <row r="27" spans="1:14" x14ac:dyDescent="0.35">
      <c r="A27" s="1">
        <v>26</v>
      </c>
      <c r="B27">
        <v>4855</v>
      </c>
      <c r="C27" s="1">
        <v>16</v>
      </c>
      <c r="D27" s="6" t="s">
        <v>2</v>
      </c>
      <c r="E27" s="6">
        <v>40</v>
      </c>
      <c r="F27" s="6">
        <v>3</v>
      </c>
      <c r="G27" s="1" t="s">
        <v>11</v>
      </c>
      <c r="H27" s="1" t="s">
        <v>15</v>
      </c>
      <c r="I27" s="1" t="s">
        <v>24</v>
      </c>
      <c r="J27" s="1" t="s">
        <v>18</v>
      </c>
      <c r="L27" s="1" t="s">
        <v>25</v>
      </c>
      <c r="M27" s="4">
        <f t="shared" ca="1" si="0"/>
        <v>42108</v>
      </c>
      <c r="N27" t="s">
        <v>39</v>
      </c>
    </row>
    <row r="28" spans="1:14" x14ac:dyDescent="0.35">
      <c r="A28" s="1">
        <v>27</v>
      </c>
      <c r="B28">
        <v>4043</v>
      </c>
      <c r="C28" s="1">
        <v>14</v>
      </c>
      <c r="D28" s="6" t="s">
        <v>2</v>
      </c>
      <c r="E28" s="6">
        <v>99</v>
      </c>
      <c r="F28" s="6">
        <v>4</v>
      </c>
      <c r="G28" s="1" t="s">
        <v>11</v>
      </c>
      <c r="H28" s="1" t="s">
        <v>15</v>
      </c>
      <c r="I28" s="1" t="s">
        <v>25</v>
      </c>
      <c r="J28" s="21" t="s">
        <v>61</v>
      </c>
      <c r="L28" s="1" t="s">
        <v>22</v>
      </c>
      <c r="M28" s="4">
        <f t="shared" ca="1" si="0"/>
        <v>42972</v>
      </c>
      <c r="N28" t="s">
        <v>39</v>
      </c>
    </row>
    <row r="29" spans="1:14" x14ac:dyDescent="0.35">
      <c r="A29" s="1">
        <v>28</v>
      </c>
      <c r="B29">
        <v>4846</v>
      </c>
      <c r="C29" s="1">
        <v>29</v>
      </c>
      <c r="D29" s="6" t="s">
        <v>2</v>
      </c>
      <c r="E29" s="6">
        <v>193</v>
      </c>
      <c r="F29" s="6">
        <v>2</v>
      </c>
      <c r="G29" s="1" t="s">
        <v>11</v>
      </c>
      <c r="H29" s="1" t="s">
        <v>15</v>
      </c>
      <c r="I29" s="1" t="s">
        <v>22</v>
      </c>
      <c r="J29" s="1" t="s">
        <v>59</v>
      </c>
      <c r="L29" s="1" t="s">
        <v>26</v>
      </c>
      <c r="M29" s="4">
        <f t="shared" ca="1" si="0"/>
        <v>42373</v>
      </c>
      <c r="N29" t="s">
        <v>39</v>
      </c>
    </row>
    <row r="30" spans="1:14" x14ac:dyDescent="0.35">
      <c r="A30" s="1">
        <v>29</v>
      </c>
      <c r="B30">
        <v>4747</v>
      </c>
      <c r="C30" s="1">
        <v>45</v>
      </c>
      <c r="D30" s="6" t="s">
        <v>2</v>
      </c>
      <c r="E30" s="6">
        <v>101</v>
      </c>
      <c r="F30" s="6">
        <v>2</v>
      </c>
      <c r="G30" s="1" t="s">
        <v>11</v>
      </c>
      <c r="H30" s="1" t="s">
        <v>15</v>
      </c>
      <c r="I30" s="1" t="s">
        <v>26</v>
      </c>
      <c r="J30" s="1" t="s">
        <v>22</v>
      </c>
      <c r="M30" s="4">
        <f t="shared" ca="1" si="0"/>
        <v>42520</v>
      </c>
      <c r="N30" t="s">
        <v>39</v>
      </c>
    </row>
    <row r="31" spans="1:14" x14ac:dyDescent="0.35">
      <c r="A31" s="1">
        <v>30</v>
      </c>
      <c r="B31">
        <v>4315</v>
      </c>
      <c r="C31" s="1">
        <v>43</v>
      </c>
      <c r="D31" s="6" t="s">
        <v>3</v>
      </c>
      <c r="E31" s="6">
        <v>28</v>
      </c>
      <c r="F31" s="6">
        <v>5</v>
      </c>
      <c r="G31" s="1" t="s">
        <v>11</v>
      </c>
      <c r="H31" s="1" t="s">
        <v>15</v>
      </c>
      <c r="J31" s="1" t="s">
        <v>30</v>
      </c>
      <c r="M31" s="4">
        <f t="shared" ca="1" si="0"/>
        <v>42388</v>
      </c>
      <c r="N31" t="s">
        <v>39</v>
      </c>
    </row>
    <row r="32" spans="1:14" x14ac:dyDescent="0.35">
      <c r="A32" s="1">
        <v>31</v>
      </c>
      <c r="B32">
        <v>2440</v>
      </c>
      <c r="C32" s="1">
        <v>14</v>
      </c>
      <c r="D32" s="6" t="s">
        <v>3</v>
      </c>
      <c r="E32" s="6">
        <v>82</v>
      </c>
      <c r="F32" s="6">
        <v>6</v>
      </c>
      <c r="G32" s="1" t="s">
        <v>11</v>
      </c>
      <c r="H32" s="1" t="s">
        <v>15</v>
      </c>
      <c r="J32" s="1" t="s">
        <v>63</v>
      </c>
      <c r="M32" s="4">
        <f t="shared" ca="1" si="0"/>
        <v>42326</v>
      </c>
      <c r="N32" t="s">
        <v>39</v>
      </c>
    </row>
    <row r="33" spans="1:14" x14ac:dyDescent="0.35">
      <c r="A33" s="1">
        <v>32</v>
      </c>
      <c r="B33">
        <v>4975</v>
      </c>
      <c r="C33" s="1">
        <v>26</v>
      </c>
      <c r="D33" s="6" t="s">
        <v>3</v>
      </c>
      <c r="E33" s="6">
        <v>161</v>
      </c>
      <c r="F33" s="6">
        <v>7</v>
      </c>
      <c r="G33" s="1" t="s">
        <v>11</v>
      </c>
      <c r="H33" s="1" t="s">
        <v>15</v>
      </c>
      <c r="I33" s="1" t="s">
        <v>24</v>
      </c>
      <c r="M33" s="4">
        <f t="shared" ca="1" si="0"/>
        <v>42683</v>
      </c>
      <c r="N33" t="s">
        <v>40</v>
      </c>
    </row>
    <row r="34" spans="1:14" x14ac:dyDescent="0.35">
      <c r="A34" s="1">
        <v>33</v>
      </c>
      <c r="B34">
        <v>3054</v>
      </c>
      <c r="C34" s="1">
        <v>17</v>
      </c>
      <c r="D34" s="6" t="s">
        <v>3</v>
      </c>
      <c r="E34" s="6">
        <v>128</v>
      </c>
      <c r="F34" s="6">
        <v>5</v>
      </c>
      <c r="G34" s="1" t="s">
        <v>11</v>
      </c>
      <c r="H34" s="1" t="s">
        <v>16</v>
      </c>
      <c r="I34" s="1" t="s">
        <v>25</v>
      </c>
      <c r="M34" s="4">
        <f t="shared" ref="M34:M65" ca="1" si="1">RANDBETWEEN(DATE(2015,1,1),DATE(2017,12,31))</f>
        <v>42362</v>
      </c>
      <c r="N34" t="s">
        <v>40</v>
      </c>
    </row>
    <row r="35" spans="1:14" x14ac:dyDescent="0.35">
      <c r="A35" s="1">
        <v>34</v>
      </c>
      <c r="B35">
        <v>2316</v>
      </c>
      <c r="C35" s="1">
        <v>14</v>
      </c>
      <c r="D35" s="6" t="s">
        <v>3</v>
      </c>
      <c r="E35" s="6">
        <v>190</v>
      </c>
      <c r="F35" s="6">
        <v>5</v>
      </c>
      <c r="G35" s="1" t="s">
        <v>11</v>
      </c>
      <c r="H35" s="1" t="s">
        <v>16</v>
      </c>
      <c r="I35" s="1" t="s">
        <v>22</v>
      </c>
      <c r="M35" s="4">
        <f t="shared" ca="1" si="1"/>
        <v>42148</v>
      </c>
      <c r="N35" t="s">
        <v>40</v>
      </c>
    </row>
    <row r="36" spans="1:14" x14ac:dyDescent="0.35">
      <c r="A36" s="1">
        <v>35</v>
      </c>
      <c r="B36">
        <v>4466</v>
      </c>
      <c r="C36" s="1">
        <v>22</v>
      </c>
      <c r="D36" s="6" t="s">
        <v>3</v>
      </c>
      <c r="E36" s="6">
        <v>35</v>
      </c>
      <c r="F36" s="6">
        <v>5</v>
      </c>
      <c r="G36" s="1" t="s">
        <v>11</v>
      </c>
      <c r="H36" s="1" t="s">
        <v>16</v>
      </c>
      <c r="J36" s="1" t="s">
        <v>18</v>
      </c>
      <c r="K36" s="1" t="s">
        <v>36</v>
      </c>
      <c r="M36" s="4">
        <f t="shared" ca="1" si="1"/>
        <v>43003</v>
      </c>
      <c r="N36" t="s">
        <v>39</v>
      </c>
    </row>
    <row r="37" spans="1:14" x14ac:dyDescent="0.35">
      <c r="A37" s="1">
        <v>36</v>
      </c>
      <c r="B37">
        <v>4740</v>
      </c>
      <c r="C37" s="1">
        <v>33</v>
      </c>
      <c r="D37" s="6" t="s">
        <v>3</v>
      </c>
      <c r="E37" s="6">
        <v>47</v>
      </c>
      <c r="F37" s="6">
        <v>7</v>
      </c>
      <c r="G37" s="1" t="s">
        <v>11</v>
      </c>
      <c r="H37" s="1" t="s">
        <v>16</v>
      </c>
      <c r="J37" s="21" t="s">
        <v>61</v>
      </c>
      <c r="K37" s="1" t="s">
        <v>36</v>
      </c>
      <c r="M37" s="4">
        <f t="shared" ca="1" si="1"/>
        <v>42323</v>
      </c>
      <c r="N37" t="s">
        <v>40</v>
      </c>
    </row>
    <row r="38" spans="1:14" x14ac:dyDescent="0.35">
      <c r="A38" s="1">
        <v>37</v>
      </c>
      <c r="B38">
        <v>1729</v>
      </c>
      <c r="C38" s="1">
        <v>58</v>
      </c>
      <c r="D38" s="6" t="s">
        <v>3</v>
      </c>
      <c r="E38" s="6">
        <v>196</v>
      </c>
      <c r="F38" s="6">
        <v>7</v>
      </c>
      <c r="G38" s="1" t="s">
        <v>11</v>
      </c>
      <c r="H38" s="1" t="s">
        <v>16</v>
      </c>
      <c r="J38" s="1" t="s">
        <v>59</v>
      </c>
      <c r="K38" s="1" t="s">
        <v>37</v>
      </c>
      <c r="M38" s="4">
        <f t="shared" ca="1" si="1"/>
        <v>42548</v>
      </c>
      <c r="N38" t="s">
        <v>39</v>
      </c>
    </row>
    <row r="39" spans="1:14" x14ac:dyDescent="0.35">
      <c r="A39" s="1">
        <v>38</v>
      </c>
      <c r="B39">
        <v>3903</v>
      </c>
      <c r="C39" s="1">
        <v>45</v>
      </c>
      <c r="D39" s="6" t="s">
        <v>3</v>
      </c>
      <c r="E39" s="6">
        <v>45</v>
      </c>
      <c r="F39" s="6">
        <v>6</v>
      </c>
      <c r="G39" s="1" t="s">
        <v>11</v>
      </c>
      <c r="H39" s="1" t="s">
        <v>16</v>
      </c>
      <c r="J39" s="1" t="s">
        <v>22</v>
      </c>
      <c r="K39" s="21" t="s">
        <v>17</v>
      </c>
      <c r="L39" s="1" t="s">
        <v>35</v>
      </c>
      <c r="M39" s="4">
        <f t="shared" ca="1" si="1"/>
        <v>42642</v>
      </c>
      <c r="N39" t="s">
        <v>40</v>
      </c>
    </row>
    <row r="40" spans="1:14" x14ac:dyDescent="0.35">
      <c r="A40" s="1">
        <v>39</v>
      </c>
      <c r="B40">
        <v>4312</v>
      </c>
      <c r="C40" s="1">
        <v>30</v>
      </c>
      <c r="D40" s="6" t="s">
        <v>3</v>
      </c>
      <c r="E40" s="6">
        <v>198</v>
      </c>
      <c r="F40" s="6">
        <v>5</v>
      </c>
      <c r="G40" s="1" t="s">
        <v>11</v>
      </c>
      <c r="H40" s="1" t="s">
        <v>16</v>
      </c>
      <c r="J40" s="1" t="s">
        <v>30</v>
      </c>
      <c r="K40" s="1" t="s">
        <v>18</v>
      </c>
      <c r="L40" s="1" t="s">
        <v>36</v>
      </c>
      <c r="M40" s="4">
        <f t="shared" ca="1" si="1"/>
        <v>42807</v>
      </c>
      <c r="N40" t="s">
        <v>40</v>
      </c>
    </row>
    <row r="41" spans="1:14" x14ac:dyDescent="0.35">
      <c r="A41" s="1">
        <v>40</v>
      </c>
      <c r="B41">
        <v>1982</v>
      </c>
      <c r="C41" s="1">
        <v>30</v>
      </c>
      <c r="D41" s="6" t="s">
        <v>3</v>
      </c>
      <c r="E41" s="6">
        <v>117</v>
      </c>
      <c r="F41" s="6">
        <v>5</v>
      </c>
      <c r="G41" s="1" t="s">
        <v>11</v>
      </c>
      <c r="H41" s="1" t="s">
        <v>16</v>
      </c>
      <c r="J41" s="1" t="s">
        <v>63</v>
      </c>
      <c r="K41" s="21" t="s">
        <v>17</v>
      </c>
      <c r="L41" s="1" t="s">
        <v>36</v>
      </c>
      <c r="M41" s="4">
        <f t="shared" ca="1" si="1"/>
        <v>42943</v>
      </c>
      <c r="N41" t="s">
        <v>40</v>
      </c>
    </row>
    <row r="42" spans="1:14" x14ac:dyDescent="0.35">
      <c r="A42" s="1">
        <v>41</v>
      </c>
      <c r="B42">
        <v>4735</v>
      </c>
      <c r="C42" s="1">
        <v>25</v>
      </c>
      <c r="D42" s="6" t="s">
        <v>3</v>
      </c>
      <c r="E42" s="6">
        <v>195</v>
      </c>
      <c r="F42" s="6">
        <v>6</v>
      </c>
      <c r="G42" s="1" t="s">
        <v>11</v>
      </c>
      <c r="H42" s="1" t="s">
        <v>16</v>
      </c>
      <c r="I42" s="21" t="s">
        <v>17</v>
      </c>
      <c r="K42" s="1" t="s">
        <v>19</v>
      </c>
      <c r="L42" s="1" t="s">
        <v>37</v>
      </c>
      <c r="M42" s="4">
        <f t="shared" ca="1" si="1"/>
        <v>42089</v>
      </c>
      <c r="N42" t="s">
        <v>40</v>
      </c>
    </row>
    <row r="43" spans="1:14" x14ac:dyDescent="0.35">
      <c r="A43" s="1">
        <v>42</v>
      </c>
      <c r="B43">
        <v>3357</v>
      </c>
      <c r="C43" s="1">
        <v>47</v>
      </c>
      <c r="D43" s="6" t="s">
        <v>3</v>
      </c>
      <c r="E43" s="6">
        <v>54</v>
      </c>
      <c r="F43" s="6">
        <v>7</v>
      </c>
      <c r="G43" s="1" t="s">
        <v>11</v>
      </c>
      <c r="H43" s="1" t="s">
        <v>16</v>
      </c>
      <c r="I43" s="1" t="s">
        <v>19</v>
      </c>
      <c r="K43" s="21" t="s">
        <v>17</v>
      </c>
      <c r="L43" s="21" t="s">
        <v>17</v>
      </c>
      <c r="M43" s="4">
        <f t="shared" ca="1" si="1"/>
        <v>42901</v>
      </c>
      <c r="N43" t="s">
        <v>39</v>
      </c>
    </row>
    <row r="44" spans="1:14" x14ac:dyDescent="0.35">
      <c r="A44" s="1">
        <v>43</v>
      </c>
      <c r="B44">
        <v>3880</v>
      </c>
      <c r="C44" s="1">
        <v>15</v>
      </c>
      <c r="D44" s="6" t="s">
        <v>3</v>
      </c>
      <c r="E44" s="6">
        <v>122</v>
      </c>
      <c r="F44" s="6">
        <v>6</v>
      </c>
      <c r="G44" s="1" t="s">
        <v>11</v>
      </c>
      <c r="H44" s="1" t="s">
        <v>15</v>
      </c>
      <c r="I44" s="21" t="s">
        <v>17</v>
      </c>
      <c r="K44" s="1" t="s">
        <v>19</v>
      </c>
      <c r="L44" s="1" t="s">
        <v>27</v>
      </c>
      <c r="M44" s="4">
        <f t="shared" ca="1" si="1"/>
        <v>42089</v>
      </c>
      <c r="N44" t="s">
        <v>39</v>
      </c>
    </row>
    <row r="45" spans="1:14" x14ac:dyDescent="0.35">
      <c r="A45" s="1">
        <v>44</v>
      </c>
      <c r="B45">
        <v>2660</v>
      </c>
      <c r="C45" s="1">
        <v>53</v>
      </c>
      <c r="D45" s="6" t="s">
        <v>3</v>
      </c>
      <c r="E45" s="6">
        <v>108</v>
      </c>
      <c r="F45" s="6">
        <v>5</v>
      </c>
      <c r="G45" s="1" t="s">
        <v>11</v>
      </c>
      <c r="H45" s="1" t="s">
        <v>15</v>
      </c>
      <c r="I45" s="1" t="s">
        <v>19</v>
      </c>
      <c r="K45" s="1" t="s">
        <v>20</v>
      </c>
      <c r="L45" s="1" t="s">
        <v>28</v>
      </c>
      <c r="M45" s="4">
        <f t="shared" ca="1" si="1"/>
        <v>42594</v>
      </c>
      <c r="N45" t="s">
        <v>39</v>
      </c>
    </row>
    <row r="46" spans="1:14" x14ac:dyDescent="0.35">
      <c r="A46" s="1">
        <v>45</v>
      </c>
      <c r="B46">
        <v>1655</v>
      </c>
      <c r="C46" s="1">
        <v>54</v>
      </c>
      <c r="D46" s="6" t="s">
        <v>3</v>
      </c>
      <c r="E46" s="6">
        <v>94</v>
      </c>
      <c r="F46" s="6">
        <v>6</v>
      </c>
      <c r="G46" s="1" t="s">
        <v>11</v>
      </c>
      <c r="H46" s="1" t="s">
        <v>15</v>
      </c>
      <c r="I46" s="1" t="s">
        <v>20</v>
      </c>
      <c r="K46" s="1" t="s">
        <v>21</v>
      </c>
      <c r="L46" s="1" t="s">
        <v>29</v>
      </c>
      <c r="M46" s="4">
        <f t="shared" ca="1" si="1"/>
        <v>43033</v>
      </c>
      <c r="N46" t="s">
        <v>39</v>
      </c>
    </row>
    <row r="47" spans="1:14" x14ac:dyDescent="0.35">
      <c r="A47" s="1">
        <v>46</v>
      </c>
      <c r="B47">
        <v>4876</v>
      </c>
      <c r="C47" s="1">
        <v>49</v>
      </c>
      <c r="D47" s="6" t="s">
        <v>3</v>
      </c>
      <c r="E47" s="6">
        <v>136</v>
      </c>
      <c r="F47" s="6">
        <v>6</v>
      </c>
      <c r="G47" s="1" t="s">
        <v>11</v>
      </c>
      <c r="H47" s="1" t="s">
        <v>15</v>
      </c>
      <c r="I47" s="1" t="s">
        <v>21</v>
      </c>
      <c r="K47" s="1" t="s">
        <v>22</v>
      </c>
      <c r="L47" s="1" t="s">
        <v>30</v>
      </c>
      <c r="M47" s="4">
        <f t="shared" ca="1" si="1"/>
        <v>42418</v>
      </c>
      <c r="N47" t="s">
        <v>39</v>
      </c>
    </row>
    <row r="48" spans="1:14" x14ac:dyDescent="0.35">
      <c r="A48" s="1">
        <v>47</v>
      </c>
      <c r="B48">
        <v>4155</v>
      </c>
      <c r="C48" s="1">
        <v>42</v>
      </c>
      <c r="D48" s="6" t="s">
        <v>3</v>
      </c>
      <c r="E48" s="6">
        <v>39</v>
      </c>
      <c r="F48" s="6">
        <v>5</v>
      </c>
      <c r="G48" s="1" t="s">
        <v>11</v>
      </c>
      <c r="H48" s="1" t="s">
        <v>15</v>
      </c>
      <c r="J48" s="1" t="s">
        <v>22</v>
      </c>
      <c r="L48" s="1" t="s">
        <v>31</v>
      </c>
      <c r="M48" s="4">
        <f t="shared" ca="1" si="1"/>
        <v>42771</v>
      </c>
      <c r="N48" t="s">
        <v>39</v>
      </c>
    </row>
    <row r="49" spans="1:14" x14ac:dyDescent="0.35">
      <c r="A49" s="1">
        <v>48</v>
      </c>
      <c r="B49">
        <v>1625</v>
      </c>
      <c r="C49" s="1">
        <v>55</v>
      </c>
      <c r="D49" s="6" t="s">
        <v>3</v>
      </c>
      <c r="E49" s="6">
        <v>44</v>
      </c>
      <c r="F49" s="6">
        <v>6</v>
      </c>
      <c r="G49" s="1" t="s">
        <v>11</v>
      </c>
      <c r="H49" s="1" t="s">
        <v>15</v>
      </c>
      <c r="J49" s="1" t="s">
        <v>23</v>
      </c>
      <c r="L49" s="1" t="s">
        <v>32</v>
      </c>
      <c r="M49" s="4">
        <f t="shared" ca="1" si="1"/>
        <v>42807</v>
      </c>
      <c r="N49" t="s">
        <v>39</v>
      </c>
    </row>
    <row r="50" spans="1:14" x14ac:dyDescent="0.35">
      <c r="A50" s="1">
        <v>49</v>
      </c>
      <c r="B50">
        <v>4076</v>
      </c>
      <c r="C50" s="1">
        <v>14</v>
      </c>
      <c r="D50" s="6" t="s">
        <v>3</v>
      </c>
      <c r="E50" s="6">
        <v>128</v>
      </c>
      <c r="F50" s="6">
        <v>7</v>
      </c>
      <c r="G50" s="1" t="s">
        <v>11</v>
      </c>
      <c r="H50" s="1" t="s">
        <v>15</v>
      </c>
      <c r="J50" s="1" t="s">
        <v>24</v>
      </c>
      <c r="L50" s="1" t="s">
        <v>33</v>
      </c>
      <c r="M50" s="4">
        <f t="shared" ca="1" si="1"/>
        <v>42781</v>
      </c>
      <c r="N50" t="s">
        <v>40</v>
      </c>
    </row>
    <row r="51" spans="1:14" x14ac:dyDescent="0.35">
      <c r="A51" s="1">
        <v>50</v>
      </c>
      <c r="B51">
        <v>4048</v>
      </c>
      <c r="C51" s="1">
        <v>41</v>
      </c>
      <c r="D51" s="6" t="s">
        <v>3</v>
      </c>
      <c r="E51" s="6">
        <v>130</v>
      </c>
      <c r="F51" s="6">
        <v>7</v>
      </c>
      <c r="G51" s="1" t="s">
        <v>11</v>
      </c>
      <c r="H51" s="1" t="s">
        <v>15</v>
      </c>
      <c r="J51" s="1" t="s">
        <v>25</v>
      </c>
      <c r="L51" s="1" t="s">
        <v>34</v>
      </c>
      <c r="M51" s="4">
        <f t="shared" ca="1" si="1"/>
        <v>42685</v>
      </c>
      <c r="N51" t="s">
        <v>40</v>
      </c>
    </row>
    <row r="52" spans="1:14" x14ac:dyDescent="0.35">
      <c r="A52" s="1">
        <v>51</v>
      </c>
      <c r="B52">
        <v>1059</v>
      </c>
      <c r="C52" s="1">
        <v>39</v>
      </c>
      <c r="D52" s="6" t="s">
        <v>3</v>
      </c>
      <c r="E52" s="6">
        <v>67</v>
      </c>
      <c r="F52" s="6">
        <v>7</v>
      </c>
      <c r="G52" s="1" t="s">
        <v>11</v>
      </c>
      <c r="H52" s="1" t="s">
        <v>15</v>
      </c>
      <c r="J52" s="1" t="s">
        <v>22</v>
      </c>
      <c r="L52" s="1" t="s">
        <v>35</v>
      </c>
      <c r="M52" s="4">
        <f t="shared" ca="1" si="1"/>
        <v>42281</v>
      </c>
      <c r="N52" t="s">
        <v>40</v>
      </c>
    </row>
    <row r="53" spans="1:14" x14ac:dyDescent="0.35">
      <c r="A53" s="1">
        <v>52</v>
      </c>
      <c r="B53">
        <v>4189</v>
      </c>
      <c r="C53" s="1">
        <v>50</v>
      </c>
      <c r="D53" s="6" t="s">
        <v>3</v>
      </c>
      <c r="E53" s="6">
        <v>44</v>
      </c>
      <c r="F53" s="6">
        <v>7</v>
      </c>
      <c r="G53" s="1" t="s">
        <v>11</v>
      </c>
      <c r="H53" s="1" t="s">
        <v>15</v>
      </c>
      <c r="J53" s="1" t="s">
        <v>26</v>
      </c>
      <c r="L53" s="1" t="s">
        <v>36</v>
      </c>
      <c r="M53" s="4">
        <f t="shared" ca="1" si="1"/>
        <v>42629</v>
      </c>
      <c r="N53" t="s">
        <v>39</v>
      </c>
    </row>
    <row r="54" spans="1:14" x14ac:dyDescent="0.35">
      <c r="A54" s="1">
        <v>53</v>
      </c>
      <c r="B54">
        <v>3795</v>
      </c>
      <c r="C54" s="1">
        <v>39</v>
      </c>
      <c r="D54" s="6" t="s">
        <v>3</v>
      </c>
      <c r="E54" s="6">
        <v>176</v>
      </c>
      <c r="F54" s="6">
        <v>5</v>
      </c>
      <c r="G54" s="1" t="s">
        <v>10</v>
      </c>
      <c r="H54" s="1" t="s">
        <v>15</v>
      </c>
      <c r="J54" s="21" t="s">
        <v>17</v>
      </c>
      <c r="L54" s="1" t="s">
        <v>36</v>
      </c>
      <c r="M54" s="4">
        <f t="shared" ca="1" si="1"/>
        <v>42214</v>
      </c>
      <c r="N54" t="s">
        <v>40</v>
      </c>
    </row>
    <row r="55" spans="1:14" x14ac:dyDescent="0.35">
      <c r="A55" s="1">
        <v>54</v>
      </c>
      <c r="B55">
        <v>3642</v>
      </c>
      <c r="C55" s="1">
        <v>48</v>
      </c>
      <c r="D55" s="6" t="s">
        <v>3</v>
      </c>
      <c r="E55" s="6">
        <v>145</v>
      </c>
      <c r="F55" s="6">
        <v>5</v>
      </c>
      <c r="G55" s="1" t="s">
        <v>10</v>
      </c>
      <c r="H55" s="1" t="s">
        <v>15</v>
      </c>
      <c r="J55" s="1" t="s">
        <v>27</v>
      </c>
      <c r="L55" s="1" t="s">
        <v>37</v>
      </c>
      <c r="M55" s="4">
        <f t="shared" ca="1" si="1"/>
        <v>42730</v>
      </c>
      <c r="N55" t="s">
        <v>39</v>
      </c>
    </row>
    <row r="56" spans="1:14" x14ac:dyDescent="0.35">
      <c r="A56" s="1">
        <v>55</v>
      </c>
      <c r="B56">
        <v>3169</v>
      </c>
      <c r="C56" s="1">
        <v>16</v>
      </c>
      <c r="D56" s="6" t="s">
        <v>3</v>
      </c>
      <c r="E56" s="6">
        <v>22</v>
      </c>
      <c r="F56" s="6">
        <v>7</v>
      </c>
      <c r="G56" s="1" t="s">
        <v>10</v>
      </c>
      <c r="H56" s="1" t="s">
        <v>15</v>
      </c>
      <c r="J56" s="1" t="s">
        <v>28</v>
      </c>
      <c r="L56" s="21" t="s">
        <v>17</v>
      </c>
      <c r="M56" s="4">
        <f t="shared" ca="1" si="1"/>
        <v>42043</v>
      </c>
      <c r="N56" t="s">
        <v>40</v>
      </c>
    </row>
    <row r="57" spans="1:14" x14ac:dyDescent="0.35">
      <c r="A57" s="1">
        <v>56</v>
      </c>
      <c r="B57">
        <v>4927</v>
      </c>
      <c r="C57" s="1">
        <v>16</v>
      </c>
      <c r="D57" s="6" t="s">
        <v>3</v>
      </c>
      <c r="E57" s="6">
        <v>61</v>
      </c>
      <c r="F57" s="6">
        <v>6</v>
      </c>
      <c r="G57" s="1" t="s">
        <v>10</v>
      </c>
      <c r="H57" s="1" t="s">
        <v>15</v>
      </c>
      <c r="J57" s="1" t="s">
        <v>29</v>
      </c>
      <c r="L57" s="1" t="s">
        <v>18</v>
      </c>
      <c r="M57" s="4">
        <f t="shared" ca="1" si="1"/>
        <v>42313</v>
      </c>
      <c r="N57" t="s">
        <v>40</v>
      </c>
    </row>
    <row r="58" spans="1:14" x14ac:dyDescent="0.35">
      <c r="A58" s="1">
        <v>57</v>
      </c>
      <c r="B58">
        <v>2806</v>
      </c>
      <c r="C58" s="1">
        <v>50</v>
      </c>
      <c r="D58" s="6" t="s">
        <v>3</v>
      </c>
      <c r="E58" s="6">
        <v>192</v>
      </c>
      <c r="F58" s="6">
        <v>6</v>
      </c>
      <c r="G58" s="1" t="s">
        <v>12</v>
      </c>
      <c r="H58" s="1" t="s">
        <v>15</v>
      </c>
      <c r="J58" s="1" t="s">
        <v>30</v>
      </c>
      <c r="L58" s="21" t="s">
        <v>17</v>
      </c>
      <c r="M58" s="4">
        <f t="shared" ca="1" si="1"/>
        <v>43038</v>
      </c>
      <c r="N58" t="s">
        <v>40</v>
      </c>
    </row>
    <row r="59" spans="1:14" x14ac:dyDescent="0.35">
      <c r="A59" s="1">
        <v>58</v>
      </c>
      <c r="B59">
        <v>3826</v>
      </c>
      <c r="C59" s="1">
        <v>25</v>
      </c>
      <c r="D59" s="6" t="s">
        <v>3</v>
      </c>
      <c r="E59" s="6">
        <v>18</v>
      </c>
      <c r="F59" s="6">
        <v>6</v>
      </c>
      <c r="G59" s="1" t="s">
        <v>12</v>
      </c>
      <c r="H59" s="1" t="s">
        <v>15</v>
      </c>
      <c r="J59" s="1" t="s">
        <v>31</v>
      </c>
      <c r="L59" s="1" t="s">
        <v>19</v>
      </c>
      <c r="M59" s="4">
        <f t="shared" ca="1" si="1"/>
        <v>42981</v>
      </c>
      <c r="N59" t="s">
        <v>40</v>
      </c>
    </row>
    <row r="60" spans="1:14" x14ac:dyDescent="0.35">
      <c r="A60" s="1">
        <v>59</v>
      </c>
      <c r="B60">
        <v>3305</v>
      </c>
      <c r="C60" s="1">
        <v>34</v>
      </c>
      <c r="D60" s="6" t="s">
        <v>3</v>
      </c>
      <c r="E60" s="6">
        <v>72</v>
      </c>
      <c r="F60" s="6">
        <v>6</v>
      </c>
      <c r="G60" s="1" t="s">
        <v>12</v>
      </c>
      <c r="H60" s="1" t="s">
        <v>15</v>
      </c>
      <c r="J60" s="1" t="s">
        <v>32</v>
      </c>
      <c r="K60" s="21" t="s">
        <v>17</v>
      </c>
      <c r="L60" s="21" t="s">
        <v>17</v>
      </c>
      <c r="M60" s="4">
        <f t="shared" ca="1" si="1"/>
        <v>42157</v>
      </c>
      <c r="N60" t="s">
        <v>39</v>
      </c>
    </row>
    <row r="61" spans="1:14" x14ac:dyDescent="0.35">
      <c r="A61" s="1">
        <v>60</v>
      </c>
      <c r="B61">
        <v>1563</v>
      </c>
      <c r="C61" s="1">
        <v>42</v>
      </c>
      <c r="D61" s="6" t="s">
        <v>3</v>
      </c>
      <c r="E61" s="6">
        <v>66</v>
      </c>
      <c r="F61" s="6">
        <v>7</v>
      </c>
      <c r="G61" s="1" t="s">
        <v>12</v>
      </c>
      <c r="H61" s="1" t="s">
        <v>16</v>
      </c>
      <c r="J61" s="1" t="s">
        <v>33</v>
      </c>
      <c r="K61" s="1" t="s">
        <v>19</v>
      </c>
      <c r="L61" s="1" t="s">
        <v>19</v>
      </c>
      <c r="M61" s="4">
        <f t="shared" ca="1" si="1"/>
        <v>42891</v>
      </c>
      <c r="N61" t="s">
        <v>39</v>
      </c>
    </row>
    <row r="62" spans="1:14" x14ac:dyDescent="0.35">
      <c r="A62" s="1">
        <v>61</v>
      </c>
      <c r="B62">
        <v>3185</v>
      </c>
      <c r="C62" s="1">
        <v>51</v>
      </c>
      <c r="D62" s="6" t="s">
        <v>3</v>
      </c>
      <c r="E62" s="6">
        <v>187</v>
      </c>
      <c r="F62" s="6">
        <v>6</v>
      </c>
      <c r="G62" s="1" t="s">
        <v>12</v>
      </c>
      <c r="H62" s="1" t="s">
        <v>16</v>
      </c>
      <c r="I62" s="1" t="s">
        <v>27</v>
      </c>
      <c r="J62" s="1" t="s">
        <v>34</v>
      </c>
      <c r="K62" s="21" t="s">
        <v>17</v>
      </c>
      <c r="L62" s="1" t="s">
        <v>20</v>
      </c>
      <c r="M62" s="4">
        <f t="shared" ca="1" si="1"/>
        <v>42840</v>
      </c>
      <c r="N62" t="s">
        <v>39</v>
      </c>
    </row>
    <row r="63" spans="1:14" x14ac:dyDescent="0.35">
      <c r="A63" s="1">
        <v>62</v>
      </c>
      <c r="B63">
        <v>4176</v>
      </c>
      <c r="C63" s="1">
        <v>26</v>
      </c>
      <c r="D63" s="6" t="s">
        <v>3</v>
      </c>
      <c r="E63" s="6">
        <v>133</v>
      </c>
      <c r="F63" s="6">
        <v>7</v>
      </c>
      <c r="G63" s="1" t="s">
        <v>12</v>
      </c>
      <c r="H63" s="1" t="s">
        <v>16</v>
      </c>
      <c r="I63" s="1" t="s">
        <v>28</v>
      </c>
      <c r="J63" s="1" t="s">
        <v>35</v>
      </c>
      <c r="K63" s="1" t="s">
        <v>19</v>
      </c>
      <c r="L63" s="1" t="s">
        <v>21</v>
      </c>
      <c r="M63" s="4">
        <f t="shared" ca="1" si="1"/>
        <v>42259</v>
      </c>
      <c r="N63" t="s">
        <v>39</v>
      </c>
    </row>
    <row r="64" spans="1:14" x14ac:dyDescent="0.35">
      <c r="A64" s="1">
        <v>63</v>
      </c>
      <c r="B64">
        <v>4547</v>
      </c>
      <c r="C64" s="1">
        <v>57</v>
      </c>
      <c r="D64" s="6" t="s">
        <v>3</v>
      </c>
      <c r="E64" s="6">
        <v>104</v>
      </c>
      <c r="F64" s="6">
        <v>6</v>
      </c>
      <c r="G64" s="1" t="s">
        <v>12</v>
      </c>
      <c r="H64" s="1" t="s">
        <v>16</v>
      </c>
      <c r="I64" s="1" t="s">
        <v>29</v>
      </c>
      <c r="J64" s="1" t="s">
        <v>36</v>
      </c>
      <c r="K64" s="1" t="s">
        <v>20</v>
      </c>
      <c r="L64" s="1" t="s">
        <v>22</v>
      </c>
      <c r="M64" s="4">
        <f t="shared" ca="1" si="1"/>
        <v>42397</v>
      </c>
      <c r="N64" t="s">
        <v>39</v>
      </c>
    </row>
    <row r="65" spans="1:14" x14ac:dyDescent="0.35">
      <c r="A65" s="1">
        <v>64</v>
      </c>
      <c r="B65">
        <v>3373</v>
      </c>
      <c r="C65" s="1">
        <v>14</v>
      </c>
      <c r="D65" s="6" t="s">
        <v>3</v>
      </c>
      <c r="E65" s="6">
        <v>162</v>
      </c>
      <c r="F65" s="6">
        <v>6</v>
      </c>
      <c r="G65" s="1" t="s">
        <v>12</v>
      </c>
      <c r="H65" s="1" t="s">
        <v>16</v>
      </c>
      <c r="I65" s="1" t="s">
        <v>30</v>
      </c>
      <c r="J65" s="1" t="s">
        <v>36</v>
      </c>
      <c r="K65" s="1" t="s">
        <v>21</v>
      </c>
      <c r="L65" s="1" t="s">
        <v>23</v>
      </c>
      <c r="M65" s="4">
        <f t="shared" ca="1" si="1"/>
        <v>42712</v>
      </c>
      <c r="N65" t="s">
        <v>39</v>
      </c>
    </row>
    <row r="66" spans="1:14" x14ac:dyDescent="0.35">
      <c r="A66" s="1">
        <v>65</v>
      </c>
      <c r="B66">
        <v>1125</v>
      </c>
      <c r="C66" s="1">
        <v>22</v>
      </c>
      <c r="D66" s="6" t="s">
        <v>3</v>
      </c>
      <c r="E66" s="6">
        <v>160</v>
      </c>
      <c r="F66" s="6">
        <v>5</v>
      </c>
      <c r="G66" s="1" t="s">
        <v>12</v>
      </c>
      <c r="H66" s="1" t="s">
        <v>16</v>
      </c>
      <c r="I66" s="1" t="s">
        <v>31</v>
      </c>
      <c r="J66" s="1" t="s">
        <v>22</v>
      </c>
      <c r="L66" s="1" t="s">
        <v>24</v>
      </c>
      <c r="M66" s="4">
        <f t="shared" ref="M66:M101" ca="1" si="2">RANDBETWEEN(DATE(2015,1,1),DATE(2017,12,31))</f>
        <v>42920</v>
      </c>
      <c r="N66" t="s">
        <v>39</v>
      </c>
    </row>
    <row r="67" spans="1:14" x14ac:dyDescent="0.35">
      <c r="A67" s="1">
        <v>66</v>
      </c>
      <c r="B67">
        <v>3685</v>
      </c>
      <c r="C67" s="1">
        <v>42</v>
      </c>
      <c r="D67" s="6" t="s">
        <v>3</v>
      </c>
      <c r="E67" s="6">
        <v>56</v>
      </c>
      <c r="F67" s="6">
        <v>6</v>
      </c>
      <c r="G67" s="1" t="s">
        <v>12</v>
      </c>
      <c r="H67" s="1" t="s">
        <v>16</v>
      </c>
      <c r="I67" s="1" t="s">
        <v>32</v>
      </c>
      <c r="J67" s="1" t="s">
        <v>26</v>
      </c>
      <c r="L67" s="1" t="s">
        <v>25</v>
      </c>
      <c r="M67" s="4">
        <f t="shared" ca="1" si="2"/>
        <v>42966</v>
      </c>
      <c r="N67" t="s">
        <v>40</v>
      </c>
    </row>
    <row r="68" spans="1:14" x14ac:dyDescent="0.35">
      <c r="A68" s="1">
        <v>67</v>
      </c>
      <c r="B68">
        <v>3989</v>
      </c>
      <c r="C68" s="1">
        <v>21</v>
      </c>
      <c r="D68" s="6" t="s">
        <v>3</v>
      </c>
      <c r="E68" s="6">
        <v>81</v>
      </c>
      <c r="F68" s="6">
        <v>7</v>
      </c>
      <c r="G68" s="1" t="s">
        <v>12</v>
      </c>
      <c r="H68" s="1" t="s">
        <v>16</v>
      </c>
      <c r="I68" s="1" t="s">
        <v>33</v>
      </c>
      <c r="J68" s="21" t="s">
        <v>17</v>
      </c>
      <c r="L68" s="1" t="s">
        <v>22</v>
      </c>
      <c r="M68" s="4">
        <f t="shared" ca="1" si="2"/>
        <v>42763</v>
      </c>
      <c r="N68" t="s">
        <v>40</v>
      </c>
    </row>
    <row r="69" spans="1:14" x14ac:dyDescent="0.35">
      <c r="A69" s="1">
        <v>68</v>
      </c>
      <c r="B69">
        <v>4298</v>
      </c>
      <c r="C69" s="1">
        <v>42</v>
      </c>
      <c r="D69" s="6" t="s">
        <v>3</v>
      </c>
      <c r="E69" s="6">
        <v>166</v>
      </c>
      <c r="F69" s="6">
        <v>7</v>
      </c>
      <c r="G69" s="1" t="s">
        <v>12</v>
      </c>
      <c r="H69" s="1" t="s">
        <v>16</v>
      </c>
      <c r="I69" s="1" t="s">
        <v>34</v>
      </c>
      <c r="J69" s="1" t="s">
        <v>27</v>
      </c>
      <c r="L69" s="1" t="s">
        <v>26</v>
      </c>
      <c r="M69" s="4">
        <f t="shared" ca="1" si="2"/>
        <v>42986</v>
      </c>
      <c r="N69" t="s">
        <v>40</v>
      </c>
    </row>
    <row r="70" spans="1:14" x14ac:dyDescent="0.35">
      <c r="A70" s="1">
        <v>69</v>
      </c>
      <c r="B70">
        <v>4580</v>
      </c>
      <c r="C70" s="1">
        <v>35</v>
      </c>
      <c r="D70" s="6" t="s">
        <v>3</v>
      </c>
      <c r="E70" s="6">
        <v>86</v>
      </c>
      <c r="F70" s="6">
        <v>5</v>
      </c>
      <c r="G70" s="1" t="s">
        <v>12</v>
      </c>
      <c r="H70" s="1" t="s">
        <v>16</v>
      </c>
      <c r="I70" s="1" t="s">
        <v>35</v>
      </c>
      <c r="J70" s="1" t="s">
        <v>28</v>
      </c>
      <c r="L70" s="22" t="s">
        <v>17</v>
      </c>
      <c r="M70" s="4">
        <f t="shared" ca="1" si="2"/>
        <v>42899</v>
      </c>
      <c r="N70" t="s">
        <v>39</v>
      </c>
    </row>
    <row r="71" spans="1:14" x14ac:dyDescent="0.35">
      <c r="A71" s="1">
        <v>70</v>
      </c>
      <c r="B71">
        <v>1241</v>
      </c>
      <c r="C71" s="1">
        <v>48</v>
      </c>
      <c r="D71" s="6" t="s">
        <v>3</v>
      </c>
      <c r="E71" s="6">
        <v>126</v>
      </c>
      <c r="F71" s="6">
        <v>7</v>
      </c>
      <c r="G71" s="1" t="s">
        <v>12</v>
      </c>
      <c r="H71" s="1" t="s">
        <v>16</v>
      </c>
      <c r="I71" s="1" t="s">
        <v>36</v>
      </c>
      <c r="J71" s="21" t="s">
        <v>17</v>
      </c>
      <c r="L71" s="1" t="s">
        <v>18</v>
      </c>
      <c r="M71" s="4">
        <f t="shared" ca="1" si="2"/>
        <v>42975</v>
      </c>
      <c r="N71" t="s">
        <v>40</v>
      </c>
    </row>
    <row r="72" spans="1:14" x14ac:dyDescent="0.35">
      <c r="A72" s="1">
        <v>71</v>
      </c>
      <c r="B72">
        <v>2346</v>
      </c>
      <c r="C72" s="1">
        <v>15</v>
      </c>
      <c r="D72" s="6" t="s">
        <v>3</v>
      </c>
      <c r="E72" s="6">
        <v>178</v>
      </c>
      <c r="F72" s="6">
        <v>5</v>
      </c>
      <c r="G72" s="1" t="s">
        <v>12</v>
      </c>
      <c r="H72" s="1" t="s">
        <v>16</v>
      </c>
      <c r="I72" s="1" t="s">
        <v>36</v>
      </c>
      <c r="L72" s="1"/>
      <c r="M72" s="4">
        <f t="shared" ca="1" si="2"/>
        <v>42993</v>
      </c>
      <c r="N72" t="s">
        <v>39</v>
      </c>
    </row>
    <row r="73" spans="1:14" x14ac:dyDescent="0.35">
      <c r="A73" s="1">
        <v>72</v>
      </c>
      <c r="B73">
        <v>3392</v>
      </c>
      <c r="C73" s="1">
        <v>29</v>
      </c>
      <c r="D73" s="6" t="s">
        <v>3</v>
      </c>
      <c r="E73" s="6">
        <v>169</v>
      </c>
      <c r="F73" s="6">
        <v>5</v>
      </c>
      <c r="G73" s="1" t="s">
        <v>12</v>
      </c>
      <c r="H73" s="1" t="s">
        <v>16</v>
      </c>
      <c r="I73" s="1" t="s">
        <v>18</v>
      </c>
      <c r="L73" s="1"/>
      <c r="M73" s="4">
        <f t="shared" ca="1" si="2"/>
        <v>42864</v>
      </c>
      <c r="N73" t="s">
        <v>40</v>
      </c>
    </row>
    <row r="74" spans="1:14" x14ac:dyDescent="0.35">
      <c r="A74" s="1">
        <v>73</v>
      </c>
      <c r="B74">
        <v>2731</v>
      </c>
      <c r="C74" s="1">
        <v>23</v>
      </c>
      <c r="D74" s="6" t="s">
        <v>3</v>
      </c>
      <c r="E74" s="6">
        <v>77</v>
      </c>
      <c r="F74" s="6">
        <v>5</v>
      </c>
      <c r="G74" s="1" t="s">
        <v>12</v>
      </c>
      <c r="H74" s="1" t="s">
        <v>16</v>
      </c>
      <c r="I74" s="1" t="s">
        <v>27</v>
      </c>
      <c r="L74" s="1"/>
      <c r="M74" s="4">
        <f t="shared" ca="1" si="2"/>
        <v>42218</v>
      </c>
      <c r="N74" t="s">
        <v>40</v>
      </c>
    </row>
    <row r="75" spans="1:14" x14ac:dyDescent="0.35">
      <c r="A75" s="1">
        <v>74</v>
      </c>
      <c r="B75">
        <v>2829</v>
      </c>
      <c r="C75" s="1">
        <v>43</v>
      </c>
      <c r="D75" s="6" t="s">
        <v>3</v>
      </c>
      <c r="E75" s="6">
        <v>107</v>
      </c>
      <c r="F75" s="6">
        <v>5</v>
      </c>
      <c r="G75" s="1" t="s">
        <v>12</v>
      </c>
      <c r="H75" s="1" t="s">
        <v>16</v>
      </c>
      <c r="I75" s="1" t="s">
        <v>28</v>
      </c>
      <c r="L75" s="1"/>
      <c r="M75" s="4">
        <f t="shared" ca="1" si="2"/>
        <v>42042</v>
      </c>
      <c r="N75" t="s">
        <v>40</v>
      </c>
    </row>
    <row r="76" spans="1:14" x14ac:dyDescent="0.35">
      <c r="A76" s="1">
        <v>75</v>
      </c>
      <c r="B76">
        <v>2910</v>
      </c>
      <c r="C76" s="1">
        <v>29</v>
      </c>
      <c r="D76" s="6" t="s">
        <v>3</v>
      </c>
      <c r="E76" s="6">
        <v>56</v>
      </c>
      <c r="F76" s="6">
        <v>6</v>
      </c>
      <c r="G76" s="1" t="s">
        <v>12</v>
      </c>
      <c r="H76" s="1" t="s">
        <v>16</v>
      </c>
      <c r="I76" s="1" t="s">
        <v>29</v>
      </c>
      <c r="L76" s="1"/>
      <c r="M76" s="4">
        <f t="shared" ca="1" si="2"/>
        <v>42805</v>
      </c>
      <c r="N76" t="s">
        <v>40</v>
      </c>
    </row>
    <row r="77" spans="1:14" x14ac:dyDescent="0.35">
      <c r="A77" s="1">
        <v>76</v>
      </c>
      <c r="B77">
        <v>1151</v>
      </c>
      <c r="C77" s="1">
        <v>45</v>
      </c>
      <c r="D77" s="6" t="s">
        <v>4</v>
      </c>
      <c r="E77" s="6">
        <v>108</v>
      </c>
      <c r="F77" s="6">
        <v>10</v>
      </c>
      <c r="G77" s="1" t="s">
        <v>9</v>
      </c>
      <c r="H77" s="1" t="s">
        <v>16</v>
      </c>
      <c r="I77" s="1" t="s">
        <v>30</v>
      </c>
      <c r="L77" s="1" t="s">
        <v>21</v>
      </c>
      <c r="M77" s="4">
        <f t="shared" ca="1" si="2"/>
        <v>42178</v>
      </c>
      <c r="N77" t="s">
        <v>39</v>
      </c>
    </row>
    <row r="78" spans="1:14" x14ac:dyDescent="0.35">
      <c r="A78" s="1">
        <v>77</v>
      </c>
      <c r="B78">
        <v>2000</v>
      </c>
      <c r="C78" s="1">
        <v>23</v>
      </c>
      <c r="D78" s="6" t="s">
        <v>4</v>
      </c>
      <c r="E78" s="6">
        <v>46</v>
      </c>
      <c r="F78" s="6">
        <v>10</v>
      </c>
      <c r="G78" s="1" t="s">
        <v>9</v>
      </c>
      <c r="H78" s="1" t="s">
        <v>16</v>
      </c>
      <c r="I78" s="1" t="s">
        <v>31</v>
      </c>
      <c r="L78" s="1" t="s">
        <v>22</v>
      </c>
      <c r="M78" s="4">
        <f t="shared" ca="1" si="2"/>
        <v>42525</v>
      </c>
      <c r="N78" t="s">
        <v>39</v>
      </c>
    </row>
    <row r="79" spans="1:14" x14ac:dyDescent="0.35">
      <c r="A79" s="1">
        <v>78</v>
      </c>
      <c r="B79">
        <v>4266</v>
      </c>
      <c r="C79" s="1">
        <v>50</v>
      </c>
      <c r="D79" s="6" t="s">
        <v>4</v>
      </c>
      <c r="E79" s="6">
        <v>166</v>
      </c>
      <c r="F79" s="6">
        <v>10</v>
      </c>
      <c r="G79" s="1" t="s">
        <v>9</v>
      </c>
      <c r="H79" s="1" t="s">
        <v>16</v>
      </c>
      <c r="I79" s="1" t="s">
        <v>32</v>
      </c>
      <c r="L79" s="1" t="s">
        <v>23</v>
      </c>
      <c r="M79" s="4">
        <f t="shared" ca="1" si="2"/>
        <v>42788</v>
      </c>
      <c r="N79" t="s">
        <v>39</v>
      </c>
    </row>
    <row r="80" spans="1:14" x14ac:dyDescent="0.35">
      <c r="A80" s="1">
        <v>79</v>
      </c>
      <c r="B80">
        <v>4536</v>
      </c>
      <c r="C80" s="1">
        <v>28</v>
      </c>
      <c r="D80" s="6" t="s">
        <v>4</v>
      </c>
      <c r="E80" s="6">
        <v>167</v>
      </c>
      <c r="F80" s="6">
        <v>8</v>
      </c>
      <c r="G80" s="1" t="s">
        <v>9</v>
      </c>
      <c r="H80" s="1" t="s">
        <v>16</v>
      </c>
      <c r="I80" s="1" t="s">
        <v>22</v>
      </c>
      <c r="L80" s="1" t="s">
        <v>24</v>
      </c>
      <c r="M80" s="4">
        <f t="shared" ca="1" si="2"/>
        <v>42290</v>
      </c>
      <c r="N80" t="s">
        <v>39</v>
      </c>
    </row>
    <row r="81" spans="1:14" x14ac:dyDescent="0.35">
      <c r="A81" s="1">
        <v>80</v>
      </c>
      <c r="B81">
        <v>1799</v>
      </c>
      <c r="C81" s="1">
        <v>46</v>
      </c>
      <c r="D81" s="6" t="s">
        <v>4</v>
      </c>
      <c r="E81" s="6">
        <v>104</v>
      </c>
      <c r="F81" s="6">
        <v>8</v>
      </c>
      <c r="G81" s="1" t="s">
        <v>9</v>
      </c>
      <c r="H81" s="1" t="s">
        <v>16</v>
      </c>
      <c r="I81" s="1" t="s">
        <v>23</v>
      </c>
      <c r="L81" s="1" t="s">
        <v>25</v>
      </c>
      <c r="M81" s="4">
        <f t="shared" ca="1" si="2"/>
        <v>42662</v>
      </c>
      <c r="N81" t="s">
        <v>39</v>
      </c>
    </row>
    <row r="82" spans="1:14" x14ac:dyDescent="0.35">
      <c r="A82" s="1">
        <v>81</v>
      </c>
      <c r="B82">
        <v>1863</v>
      </c>
      <c r="C82" s="1">
        <v>31</v>
      </c>
      <c r="D82" s="6" t="s">
        <v>4</v>
      </c>
      <c r="E82" s="6">
        <v>70</v>
      </c>
      <c r="F82" s="6">
        <v>10</v>
      </c>
      <c r="G82" s="1" t="s">
        <v>9</v>
      </c>
      <c r="H82" s="1" t="s">
        <v>15</v>
      </c>
      <c r="I82" s="1" t="s">
        <v>24</v>
      </c>
      <c r="L82" s="1" t="s">
        <v>22</v>
      </c>
      <c r="M82" s="4">
        <f t="shared" ca="1" si="2"/>
        <v>42867</v>
      </c>
      <c r="N82" t="s">
        <v>39</v>
      </c>
    </row>
    <row r="83" spans="1:14" x14ac:dyDescent="0.35">
      <c r="A83" s="1">
        <v>82</v>
      </c>
      <c r="B83">
        <v>1336</v>
      </c>
      <c r="C83" s="1">
        <v>16</v>
      </c>
      <c r="D83" s="6" t="s">
        <v>4</v>
      </c>
      <c r="E83" s="6">
        <v>24</v>
      </c>
      <c r="F83" s="6">
        <v>10</v>
      </c>
      <c r="G83" s="1" t="s">
        <v>9</v>
      </c>
      <c r="H83" s="1" t="s">
        <v>15</v>
      </c>
      <c r="L83" s="1" t="s">
        <v>26</v>
      </c>
      <c r="M83" s="4">
        <f t="shared" ca="1" si="2"/>
        <v>42282</v>
      </c>
      <c r="N83" t="s">
        <v>39</v>
      </c>
    </row>
    <row r="84" spans="1:14" x14ac:dyDescent="0.35">
      <c r="A84" s="1">
        <v>83</v>
      </c>
      <c r="B84">
        <v>2029</v>
      </c>
      <c r="C84" s="1">
        <v>25</v>
      </c>
      <c r="D84" s="6" t="s">
        <v>4</v>
      </c>
      <c r="E84" s="6">
        <v>167</v>
      </c>
      <c r="F84" s="6">
        <v>8</v>
      </c>
      <c r="G84" s="1" t="s">
        <v>12</v>
      </c>
      <c r="H84" s="1" t="s">
        <v>15</v>
      </c>
      <c r="L84" s="21" t="s">
        <v>17</v>
      </c>
      <c r="M84" s="4">
        <f t="shared" ca="1" si="2"/>
        <v>42945</v>
      </c>
      <c r="N84" t="s">
        <v>40</v>
      </c>
    </row>
    <row r="85" spans="1:14" x14ac:dyDescent="0.35">
      <c r="A85" s="1">
        <v>84</v>
      </c>
      <c r="B85">
        <v>4913</v>
      </c>
      <c r="C85" s="1">
        <v>42</v>
      </c>
      <c r="D85" s="6" t="s">
        <v>4</v>
      </c>
      <c r="E85" s="6">
        <v>102</v>
      </c>
      <c r="F85" s="6">
        <v>10</v>
      </c>
      <c r="G85" s="1" t="s">
        <v>12</v>
      </c>
      <c r="H85" s="1" t="s">
        <v>15</v>
      </c>
      <c r="L85" s="1" t="s">
        <v>27</v>
      </c>
      <c r="M85" s="4">
        <f t="shared" ca="1" si="2"/>
        <v>42064</v>
      </c>
      <c r="N85" t="s">
        <v>40</v>
      </c>
    </row>
    <row r="86" spans="1:14" x14ac:dyDescent="0.35">
      <c r="A86" s="1">
        <v>85</v>
      </c>
      <c r="B86">
        <v>1544</v>
      </c>
      <c r="C86" s="1">
        <v>28</v>
      </c>
      <c r="D86" s="6" t="s">
        <v>4</v>
      </c>
      <c r="E86" s="6">
        <v>105</v>
      </c>
      <c r="F86" s="6">
        <v>10</v>
      </c>
      <c r="G86" s="1" t="s">
        <v>12</v>
      </c>
      <c r="H86" s="1" t="s">
        <v>15</v>
      </c>
      <c r="L86" s="1" t="s">
        <v>28</v>
      </c>
      <c r="M86" s="4">
        <f t="shared" ca="1" si="2"/>
        <v>42023</v>
      </c>
      <c r="N86" t="s">
        <v>40</v>
      </c>
    </row>
    <row r="87" spans="1:14" x14ac:dyDescent="0.35">
      <c r="A87" s="1">
        <v>86</v>
      </c>
      <c r="B87">
        <v>1116</v>
      </c>
      <c r="C87" s="1">
        <v>49</v>
      </c>
      <c r="D87" s="6" t="s">
        <v>4</v>
      </c>
      <c r="E87" s="6">
        <v>79</v>
      </c>
      <c r="F87" s="6">
        <v>8</v>
      </c>
      <c r="G87" s="1" t="s">
        <v>12</v>
      </c>
      <c r="H87" s="1" t="s">
        <v>15</v>
      </c>
      <c r="L87" s="1" t="s">
        <v>29</v>
      </c>
      <c r="M87" s="4">
        <f t="shared" ca="1" si="2"/>
        <v>42610</v>
      </c>
      <c r="N87" t="s">
        <v>39</v>
      </c>
    </row>
    <row r="88" spans="1:14" x14ac:dyDescent="0.35">
      <c r="A88" s="1">
        <v>87</v>
      </c>
      <c r="B88">
        <v>1437</v>
      </c>
      <c r="C88" s="1">
        <v>39</v>
      </c>
      <c r="D88" s="6" t="s">
        <v>4</v>
      </c>
      <c r="E88" s="6">
        <v>15</v>
      </c>
      <c r="F88" s="6">
        <v>8</v>
      </c>
      <c r="G88" s="1" t="s">
        <v>12</v>
      </c>
      <c r="H88" s="1" t="s">
        <v>15</v>
      </c>
      <c r="L88" s="1" t="s">
        <v>30</v>
      </c>
      <c r="M88" s="4">
        <f t="shared" ca="1" si="2"/>
        <v>42527</v>
      </c>
      <c r="N88" t="s">
        <v>40</v>
      </c>
    </row>
    <row r="89" spans="1:14" x14ac:dyDescent="0.35">
      <c r="A89" s="1">
        <v>88</v>
      </c>
      <c r="B89">
        <v>1093</v>
      </c>
      <c r="C89" s="1">
        <v>41</v>
      </c>
      <c r="D89" s="6" t="s">
        <v>4</v>
      </c>
      <c r="E89" s="6">
        <v>24</v>
      </c>
      <c r="F89" s="6">
        <v>8</v>
      </c>
      <c r="G89" s="1" t="s">
        <v>12</v>
      </c>
      <c r="H89" s="1" t="s">
        <v>15</v>
      </c>
      <c r="L89" s="1" t="s">
        <v>31</v>
      </c>
      <c r="M89" s="4">
        <f t="shared" ca="1" si="2"/>
        <v>42883</v>
      </c>
      <c r="N89" t="s">
        <v>39</v>
      </c>
    </row>
    <row r="90" spans="1:14" x14ac:dyDescent="0.35">
      <c r="A90" s="1">
        <v>89</v>
      </c>
      <c r="B90">
        <v>3644</v>
      </c>
      <c r="C90" s="1">
        <v>32</v>
      </c>
      <c r="D90" s="6" t="s">
        <v>4</v>
      </c>
      <c r="E90" s="6">
        <v>37</v>
      </c>
      <c r="F90" s="6">
        <v>9</v>
      </c>
      <c r="G90" s="1" t="s">
        <v>12</v>
      </c>
      <c r="H90" s="1" t="s">
        <v>15</v>
      </c>
      <c r="L90" s="1" t="s">
        <v>32</v>
      </c>
      <c r="M90" s="4">
        <f t="shared" ca="1" si="2"/>
        <v>42036</v>
      </c>
      <c r="N90" t="s">
        <v>40</v>
      </c>
    </row>
    <row r="91" spans="1:14" x14ac:dyDescent="0.35">
      <c r="A91" s="1">
        <v>90</v>
      </c>
      <c r="B91">
        <v>1819</v>
      </c>
      <c r="C91" s="1">
        <v>59</v>
      </c>
      <c r="D91" s="6" t="s">
        <v>4</v>
      </c>
      <c r="E91" s="6">
        <v>142</v>
      </c>
      <c r="F91" s="6">
        <v>8</v>
      </c>
      <c r="G91" s="1" t="s">
        <v>12</v>
      </c>
      <c r="H91" s="1" t="s">
        <v>15</v>
      </c>
      <c r="L91" s="1" t="s">
        <v>33</v>
      </c>
      <c r="M91" s="4">
        <f t="shared" ca="1" si="2"/>
        <v>42258</v>
      </c>
      <c r="N91" t="s">
        <v>40</v>
      </c>
    </row>
    <row r="92" spans="1:14" x14ac:dyDescent="0.35">
      <c r="A92" s="1">
        <v>91</v>
      </c>
      <c r="B92">
        <v>2594</v>
      </c>
      <c r="C92" s="1">
        <v>45</v>
      </c>
      <c r="D92" s="6" t="s">
        <v>4</v>
      </c>
      <c r="E92" s="6">
        <v>133</v>
      </c>
      <c r="F92" s="6">
        <v>10</v>
      </c>
      <c r="G92" s="1" t="s">
        <v>10</v>
      </c>
      <c r="H92" s="1" t="s">
        <v>15</v>
      </c>
      <c r="K92" s="1" t="s">
        <v>30</v>
      </c>
      <c r="L92" s="1" t="s">
        <v>34</v>
      </c>
      <c r="M92" s="4">
        <f t="shared" ca="1" si="2"/>
        <v>42473</v>
      </c>
      <c r="N92" t="s">
        <v>40</v>
      </c>
    </row>
    <row r="93" spans="1:14" x14ac:dyDescent="0.35">
      <c r="A93" s="1">
        <v>92</v>
      </c>
      <c r="B93">
        <v>4292</v>
      </c>
      <c r="C93" s="1">
        <v>59</v>
      </c>
      <c r="D93" s="6" t="s">
        <v>4</v>
      </c>
      <c r="E93" s="6">
        <v>168</v>
      </c>
      <c r="F93" s="6">
        <v>8</v>
      </c>
      <c r="G93" s="1" t="s">
        <v>10</v>
      </c>
      <c r="H93" s="1" t="s">
        <v>15</v>
      </c>
      <c r="K93" s="1" t="s">
        <v>31</v>
      </c>
      <c r="L93" s="1" t="s">
        <v>35</v>
      </c>
      <c r="M93" s="4">
        <f t="shared" ca="1" si="2"/>
        <v>42101</v>
      </c>
      <c r="N93" t="s">
        <v>40</v>
      </c>
    </row>
    <row r="94" spans="1:14" x14ac:dyDescent="0.35">
      <c r="A94" s="1">
        <v>93</v>
      </c>
      <c r="B94">
        <v>4500</v>
      </c>
      <c r="C94" s="1">
        <v>19</v>
      </c>
      <c r="D94" s="6" t="s">
        <v>4</v>
      </c>
      <c r="E94" s="6">
        <v>7</v>
      </c>
      <c r="F94" s="6">
        <v>8</v>
      </c>
      <c r="G94" s="1" t="s">
        <v>10</v>
      </c>
      <c r="H94" s="1" t="s">
        <v>15</v>
      </c>
      <c r="K94" s="1" t="s">
        <v>32</v>
      </c>
      <c r="L94" s="1" t="s">
        <v>36</v>
      </c>
      <c r="M94" s="4">
        <f t="shared" ca="1" si="2"/>
        <v>42501</v>
      </c>
      <c r="N94" t="s">
        <v>39</v>
      </c>
    </row>
    <row r="95" spans="1:14" x14ac:dyDescent="0.35">
      <c r="A95" s="1">
        <v>94</v>
      </c>
      <c r="B95">
        <v>2345</v>
      </c>
      <c r="C95" s="1">
        <v>58</v>
      </c>
      <c r="D95" s="6" t="s">
        <v>4</v>
      </c>
      <c r="E95" s="6">
        <v>146</v>
      </c>
      <c r="F95" s="6">
        <v>10</v>
      </c>
      <c r="G95" s="1" t="s">
        <v>10</v>
      </c>
      <c r="H95" s="1" t="s">
        <v>15</v>
      </c>
      <c r="K95" s="1" t="s">
        <v>33</v>
      </c>
      <c r="L95" s="1" t="s">
        <v>36</v>
      </c>
      <c r="M95" s="4">
        <f t="shared" ca="1" si="2"/>
        <v>42382</v>
      </c>
      <c r="N95" t="s">
        <v>39</v>
      </c>
    </row>
    <row r="96" spans="1:14" x14ac:dyDescent="0.35">
      <c r="A96" s="1">
        <v>95</v>
      </c>
      <c r="B96">
        <v>3773</v>
      </c>
      <c r="C96" s="1">
        <v>16</v>
      </c>
      <c r="D96" s="6" t="s">
        <v>4</v>
      </c>
      <c r="E96" s="6">
        <v>20</v>
      </c>
      <c r="F96" s="6">
        <v>9</v>
      </c>
      <c r="G96" s="1" t="s">
        <v>10</v>
      </c>
      <c r="H96" s="1" t="s">
        <v>15</v>
      </c>
      <c r="I96" s="1" t="s">
        <v>24</v>
      </c>
      <c r="J96" s="1" t="s">
        <v>21</v>
      </c>
      <c r="K96" s="1" t="s">
        <v>34</v>
      </c>
      <c r="L96" s="1" t="s">
        <v>22</v>
      </c>
      <c r="M96" s="4">
        <f t="shared" ca="1" si="2"/>
        <v>42328</v>
      </c>
      <c r="N96" t="s">
        <v>39</v>
      </c>
    </row>
    <row r="97" spans="1:14" x14ac:dyDescent="0.35">
      <c r="A97" s="1">
        <v>96</v>
      </c>
      <c r="B97">
        <v>1681</v>
      </c>
      <c r="C97" s="1">
        <v>40</v>
      </c>
      <c r="D97" s="6" t="s">
        <v>4</v>
      </c>
      <c r="E97" s="6">
        <v>102</v>
      </c>
      <c r="F97" s="6">
        <v>10</v>
      </c>
      <c r="G97" s="1" t="s">
        <v>10</v>
      </c>
      <c r="H97" s="1" t="s">
        <v>15</v>
      </c>
      <c r="I97" s="1" t="s">
        <v>25</v>
      </c>
      <c r="J97" s="1" t="s">
        <v>22</v>
      </c>
      <c r="K97" s="1" t="s">
        <v>35</v>
      </c>
      <c r="L97" s="1" t="s">
        <v>26</v>
      </c>
      <c r="M97" s="4">
        <f t="shared" ca="1" si="2"/>
        <v>42954</v>
      </c>
      <c r="N97" t="s">
        <v>39</v>
      </c>
    </row>
    <row r="98" spans="1:14" x14ac:dyDescent="0.35">
      <c r="A98" s="1">
        <v>97</v>
      </c>
      <c r="B98">
        <v>1468</v>
      </c>
      <c r="C98" s="1">
        <v>36</v>
      </c>
      <c r="D98" s="6" t="s">
        <v>4</v>
      </c>
      <c r="E98" s="6">
        <v>84</v>
      </c>
      <c r="F98" s="6">
        <v>9</v>
      </c>
      <c r="G98" s="1" t="s">
        <v>10</v>
      </c>
      <c r="H98" s="1" t="s">
        <v>15</v>
      </c>
      <c r="I98" s="1" t="s">
        <v>22</v>
      </c>
      <c r="J98" s="1" t="s">
        <v>23</v>
      </c>
      <c r="K98" s="1" t="s">
        <v>36</v>
      </c>
      <c r="L98" s="21" t="s">
        <v>17</v>
      </c>
      <c r="M98" s="4">
        <f t="shared" ca="1" si="2"/>
        <v>42193</v>
      </c>
      <c r="N98" t="s">
        <v>39</v>
      </c>
    </row>
    <row r="99" spans="1:14" x14ac:dyDescent="0.35">
      <c r="A99" s="1">
        <v>98</v>
      </c>
      <c r="B99">
        <v>3370</v>
      </c>
      <c r="C99" s="1">
        <v>42</v>
      </c>
      <c r="D99" s="6" t="s">
        <v>4</v>
      </c>
      <c r="E99" s="6">
        <v>165</v>
      </c>
      <c r="F99" s="6">
        <v>8</v>
      </c>
      <c r="G99" s="1" t="s">
        <v>10</v>
      </c>
      <c r="H99" s="1" t="s">
        <v>15</v>
      </c>
      <c r="I99" s="1" t="s">
        <v>26</v>
      </c>
      <c r="J99" s="1" t="s">
        <v>18</v>
      </c>
      <c r="L99" s="1" t="s">
        <v>27</v>
      </c>
      <c r="M99" s="4">
        <f t="shared" ca="1" si="2"/>
        <v>42028</v>
      </c>
      <c r="N99" t="s">
        <v>39</v>
      </c>
    </row>
    <row r="100" spans="1:14" x14ac:dyDescent="0.35">
      <c r="A100" s="1">
        <v>99</v>
      </c>
      <c r="B100">
        <v>3718</v>
      </c>
      <c r="C100" s="1">
        <v>16</v>
      </c>
      <c r="D100" s="6" t="s">
        <v>4</v>
      </c>
      <c r="E100" s="6">
        <v>11</v>
      </c>
      <c r="F100" s="6">
        <v>8</v>
      </c>
      <c r="G100" s="1" t="s">
        <v>10</v>
      </c>
      <c r="H100" s="1" t="s">
        <v>15</v>
      </c>
      <c r="J100" s="21" t="s">
        <v>61</v>
      </c>
      <c r="L100" s="1" t="s">
        <v>28</v>
      </c>
      <c r="M100" s="4">
        <f t="shared" ca="1" si="2"/>
        <v>43003</v>
      </c>
      <c r="N100" t="s">
        <v>39</v>
      </c>
    </row>
    <row r="101" spans="1:14" x14ac:dyDescent="0.35">
      <c r="A101" s="1">
        <v>100</v>
      </c>
      <c r="B101">
        <v>3705</v>
      </c>
      <c r="C101" s="1">
        <v>36</v>
      </c>
      <c r="D101" s="6" t="s">
        <v>4</v>
      </c>
      <c r="E101" s="6">
        <v>35</v>
      </c>
      <c r="F101" s="6">
        <v>8</v>
      </c>
      <c r="G101" s="1" t="s">
        <v>10</v>
      </c>
      <c r="H101" s="1" t="s">
        <v>16</v>
      </c>
      <c r="J101" s="1" t="s">
        <v>28</v>
      </c>
      <c r="L101" s="21" t="s">
        <v>17</v>
      </c>
      <c r="M101" s="4">
        <f t="shared" ca="1" si="2"/>
        <v>42296</v>
      </c>
      <c r="N10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Error of Sum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Tassi</dc:creator>
  <cp:lastModifiedBy>Tabassum, Tasnia *</cp:lastModifiedBy>
  <dcterms:created xsi:type="dcterms:W3CDTF">2020-08-19T14:28:59Z</dcterms:created>
  <dcterms:modified xsi:type="dcterms:W3CDTF">2021-03-22T19:23:40Z</dcterms:modified>
</cp:coreProperties>
</file>