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H Drive\Course Work\CERG-Data Science\CSC_587_Advanced_Data_Mining\HW\HW3_Normalize_InfoGain_DecisionTree\"/>
    </mc:Choice>
  </mc:AlternateContent>
  <xr:revisionPtr revIDLastSave="0" documentId="13_ncr:1_{5250130E-B55D-477E-A30B-467AF0C74386}" xr6:coauthVersionLast="47" xr6:coauthVersionMax="47" xr10:uidLastSave="{00000000-0000-0000-0000-000000000000}"/>
  <bookViews>
    <workbookView xWindow="-29085" yWindow="2025" windowWidth="27240" windowHeight="15030" activeTab="1" xr2:uid="{00000000-000D-0000-FFFF-FFFF00000000}"/>
  </bookViews>
  <sheets>
    <sheet name="Data1_Std_Dev" sheetId="1" r:id="rId1"/>
    <sheet name="Data2_Gain_Calulation" sheetId="2" r:id="rId2"/>
    <sheet name="Data2_Pivot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  <c r="B29" i="1"/>
  <c r="C13" i="1"/>
  <c r="C14" i="1"/>
  <c r="C25" i="1"/>
  <c r="C26" i="1"/>
  <c r="G4" i="1"/>
  <c r="C3" i="1" s="1"/>
  <c r="G3" i="1"/>
  <c r="E40" i="2"/>
  <c r="E30" i="2"/>
  <c r="E20" i="2"/>
  <c r="F38" i="2"/>
  <c r="F35" i="2"/>
  <c r="F36" i="2"/>
  <c r="F40" i="2" s="1"/>
  <c r="G40" i="2" s="1"/>
  <c r="F37" i="2"/>
  <c r="F39" i="2"/>
  <c r="F34" i="2"/>
  <c r="F16" i="2"/>
  <c r="F20" i="2" s="1"/>
  <c r="G20" i="2" s="1"/>
  <c r="F17" i="2"/>
  <c r="F18" i="2"/>
  <c r="F19" i="2"/>
  <c r="E38" i="2"/>
  <c r="E29" i="2"/>
  <c r="F29" i="2" s="1"/>
  <c r="E28" i="2"/>
  <c r="F28" i="2" s="1"/>
  <c r="E27" i="2"/>
  <c r="F27" i="2" s="1"/>
  <c r="E25" i="2"/>
  <c r="F25" i="2" s="1"/>
  <c r="E24" i="2"/>
  <c r="F24" i="2" s="1"/>
  <c r="E26" i="2"/>
  <c r="F26" i="2" s="1"/>
  <c r="E17" i="2"/>
  <c r="E18" i="2"/>
  <c r="E19" i="2"/>
  <c r="E16" i="2"/>
  <c r="C24" i="1" l="1"/>
  <c r="C12" i="1"/>
  <c r="C23" i="1"/>
  <c r="C11" i="1"/>
  <c r="C22" i="1"/>
  <c r="C10" i="1"/>
  <c r="C21" i="1"/>
  <c r="C9" i="1"/>
  <c r="C20" i="1"/>
  <c r="C8" i="1"/>
  <c r="C7" i="1"/>
  <c r="C2" i="1"/>
  <c r="C5" i="1"/>
  <c r="C19" i="1"/>
  <c r="C18" i="1"/>
  <c r="C6" i="1"/>
  <c r="C17" i="1"/>
  <c r="C28" i="1"/>
  <c r="C16" i="1"/>
  <c r="C4" i="1"/>
  <c r="C27" i="1"/>
  <c r="C15" i="1"/>
  <c r="F30" i="2"/>
  <c r="G30" i="2" s="1"/>
  <c r="C29" i="1" l="1"/>
  <c r="G6" i="1" s="1"/>
</calcChain>
</file>

<file path=xl/sharedStrings.xml><?xml version="1.0" encoding="utf-8"?>
<sst xmlns="http://schemas.openxmlformats.org/spreadsheetml/2006/main" count="126" uniqueCount="55">
  <si>
    <t xml:space="preserve">department </t>
  </si>
  <si>
    <t xml:space="preserve">age </t>
  </si>
  <si>
    <t xml:space="preserve">salary </t>
  </si>
  <si>
    <t xml:space="preserve">status </t>
  </si>
  <si>
    <t>count</t>
  </si>
  <si>
    <t xml:space="preserve">sales </t>
  </si>
  <si>
    <t xml:space="preserve">31_35 </t>
  </si>
  <si>
    <t xml:space="preserve">46K_50K </t>
  </si>
  <si>
    <t xml:space="preserve">senior </t>
  </si>
  <si>
    <t xml:space="preserve">26_30 </t>
  </si>
  <si>
    <t xml:space="preserve">26K_30K </t>
  </si>
  <si>
    <t xml:space="preserve">junior </t>
  </si>
  <si>
    <t xml:space="preserve">31K_35K </t>
  </si>
  <si>
    <t xml:space="preserve">systems </t>
  </si>
  <si>
    <t xml:space="preserve">21_25 </t>
  </si>
  <si>
    <t xml:space="preserve">66K_70K </t>
  </si>
  <si>
    <t xml:space="preserve">41_45 </t>
  </si>
  <si>
    <t xml:space="preserve">marketing </t>
  </si>
  <si>
    <t xml:space="preserve">36_40 </t>
  </si>
  <si>
    <t xml:space="preserve">41K_45K </t>
  </si>
  <si>
    <t xml:space="preserve">secretary </t>
  </si>
  <si>
    <t xml:space="preserve">46_50 </t>
  </si>
  <si>
    <t xml:space="preserve">36K_40K </t>
  </si>
  <si>
    <t>Sum of count</t>
  </si>
  <si>
    <t>Row Labels</t>
  </si>
  <si>
    <t>Grand Total</t>
  </si>
  <si>
    <t>Column Labels</t>
  </si>
  <si>
    <t>senior (p)</t>
  </si>
  <si>
    <t xml:space="preserve">junior (n) </t>
  </si>
  <si>
    <t>Dept</t>
  </si>
  <si>
    <t>Salary</t>
  </si>
  <si>
    <t>total</t>
  </si>
  <si>
    <t>Info(D)</t>
  </si>
  <si>
    <t>Age</t>
  </si>
  <si>
    <t>Gain (Dept)</t>
  </si>
  <si>
    <t>Gain (Age)</t>
  </si>
  <si>
    <t>Gain (Salary)</t>
  </si>
  <si>
    <r>
      <t>INFO</t>
    </r>
    <r>
      <rPr>
        <sz val="8"/>
        <color theme="1"/>
        <rFont val="Calibri"/>
        <family val="2"/>
        <scheme val="minor"/>
      </rPr>
      <t>Dept</t>
    </r>
    <r>
      <rPr>
        <sz val="11"/>
        <color theme="1"/>
        <rFont val="Calibri"/>
        <family val="2"/>
        <scheme val="minor"/>
      </rPr>
      <t>(D)</t>
    </r>
  </si>
  <si>
    <r>
      <t>INFO</t>
    </r>
    <r>
      <rPr>
        <sz val="8"/>
        <color theme="1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>(D)</t>
    </r>
  </si>
  <si>
    <r>
      <t>INFO</t>
    </r>
    <r>
      <rPr>
        <sz val="8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(D)</t>
    </r>
  </si>
  <si>
    <t>Gain(Age)</t>
  </si>
  <si>
    <t>Gain(Salary)</t>
  </si>
  <si>
    <t>Gain(Dept)</t>
  </si>
  <si>
    <t>Std Dev</t>
  </si>
  <si>
    <t>Mean</t>
  </si>
  <si>
    <t>Sum</t>
  </si>
  <si>
    <t>list</t>
  </si>
  <si>
    <t>S^2</t>
  </si>
  <si>
    <t>Total</t>
  </si>
  <si>
    <t>Var</t>
  </si>
  <si>
    <t>N-1</t>
  </si>
  <si>
    <t>element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</si>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</sst>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SourceSansPro-Light-Identity-H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vertical="center" wrapText="1"/>
    </xf>
    <xf numFmtId="12" fontId="0" fillId="0" borderId="0" xfId="0" applyNumberFormat="1"/>
    <xf numFmtId="13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18" fillId="0" borderId="10" xfId="0" applyFont="1" applyBorder="1" applyAlignment="1">
      <alignment vertical="center" wrapText="1"/>
    </xf>
    <xf numFmtId="0" fontId="0" fillId="34" borderId="10" xfId="0" applyFill="1" applyBorder="1"/>
    <xf numFmtId="2" fontId="0" fillId="35" borderId="10" xfId="0" applyNumberFormat="1" applyFill="1" applyBorder="1"/>
    <xf numFmtId="13" fontId="0" fillId="36" borderId="10" xfId="0" applyNumberFormat="1" applyFill="1" applyBorder="1"/>
    <xf numFmtId="0" fontId="0" fillId="36" borderId="10" xfId="0" applyFill="1" applyBorder="1"/>
    <xf numFmtId="0" fontId="0" fillId="0" borderId="10" xfId="0" applyBorder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Getty" refreshedDate="45340.55024675926" createdVersion="8" refreshedVersion="8" minRefreshableVersion="3" recordCount="11" xr:uid="{00000000-000A-0000-FFFF-FFFF06000000}">
  <cacheSource type="worksheet">
    <worksheetSource ref="A1:E12" sheet="Data2_Gain_Calulation"/>
  </cacheSource>
  <cacheFields count="5">
    <cacheField name="department " numFmtId="0">
      <sharedItems count="4">
        <s v="sales "/>
        <s v="systems "/>
        <s v="marketing "/>
        <s v="secretary "/>
      </sharedItems>
    </cacheField>
    <cacheField name="age " numFmtId="0">
      <sharedItems count="6">
        <s v="31_35 "/>
        <s v="26_30 "/>
        <s v="21_25 "/>
        <s v="41_45 "/>
        <s v="36_40 "/>
        <s v="46_50 "/>
      </sharedItems>
    </cacheField>
    <cacheField name="salary " numFmtId="0">
      <sharedItems count="6">
        <s v="46K_50K "/>
        <s v="26K_30K "/>
        <s v="31K_35K "/>
        <s v="66K_70K "/>
        <s v="41K_45K "/>
        <s v="36K_40K "/>
      </sharedItems>
    </cacheField>
    <cacheField name="status " numFmtId="0">
      <sharedItems count="2">
        <s v="senior "/>
        <s v="junior "/>
      </sharedItems>
    </cacheField>
    <cacheField name="count" numFmtId="0">
      <sharedItems containsSemiMixedTypes="0" containsString="0" containsNumber="1" containsInteger="1" minValue="3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n v="30"/>
  </r>
  <r>
    <x v="0"/>
    <x v="1"/>
    <x v="1"/>
    <x v="1"/>
    <n v="40"/>
  </r>
  <r>
    <x v="0"/>
    <x v="0"/>
    <x v="2"/>
    <x v="1"/>
    <n v="40"/>
  </r>
  <r>
    <x v="1"/>
    <x v="2"/>
    <x v="0"/>
    <x v="1"/>
    <n v="20"/>
  </r>
  <r>
    <x v="1"/>
    <x v="0"/>
    <x v="3"/>
    <x v="0"/>
    <n v="5"/>
  </r>
  <r>
    <x v="1"/>
    <x v="1"/>
    <x v="0"/>
    <x v="1"/>
    <n v="3"/>
  </r>
  <r>
    <x v="1"/>
    <x v="3"/>
    <x v="3"/>
    <x v="0"/>
    <n v="3"/>
  </r>
  <r>
    <x v="2"/>
    <x v="4"/>
    <x v="0"/>
    <x v="0"/>
    <n v="10"/>
  </r>
  <r>
    <x v="2"/>
    <x v="0"/>
    <x v="4"/>
    <x v="1"/>
    <n v="4"/>
  </r>
  <r>
    <x v="3"/>
    <x v="5"/>
    <x v="5"/>
    <x v="0"/>
    <n v="4"/>
  </r>
  <r>
    <x v="3"/>
    <x v="1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5">
    <pivotField showAll="0">
      <items count="5">
        <item x="2"/>
        <item x="0"/>
        <item x="3"/>
        <item x="1"/>
        <item t="default"/>
      </items>
    </pivotField>
    <pivotField axis="axisRow" showAll="0">
      <items count="7">
        <item x="2"/>
        <item x="1"/>
        <item x="0"/>
        <item x="4"/>
        <item x="3"/>
        <item x="5"/>
        <item t="default"/>
      </items>
    </pivotField>
    <pivotField axis="axisPage" showAll="0">
      <items count="7">
        <item x="1"/>
        <item x="2"/>
        <item x="5"/>
        <item x="4"/>
        <item x="0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4" hier="-1"/>
  </pageField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H20" sqref="H20"/>
    </sheetView>
  </sheetViews>
  <sheetFormatPr defaultRowHeight="15"/>
  <sheetData>
    <row r="1" spans="1:8">
      <c r="A1" t="s">
        <v>51</v>
      </c>
      <c r="B1" t="s">
        <v>46</v>
      </c>
      <c r="C1" t="s">
        <v>47</v>
      </c>
    </row>
    <row r="2" spans="1:8">
      <c r="A2">
        <v>1</v>
      </c>
      <c r="B2">
        <v>13</v>
      </c>
      <c r="C2" s="14">
        <f>(B2-$G$4)^2</f>
        <v>287.7421124828532</v>
      </c>
      <c r="F2" t="s">
        <v>50</v>
      </c>
      <c r="G2">
        <f>A28-1</f>
        <v>26</v>
      </c>
    </row>
    <row r="3" spans="1:8">
      <c r="A3">
        <f>A2+1</f>
        <v>2</v>
      </c>
      <c r="B3">
        <v>15</v>
      </c>
      <c r="C3" s="14">
        <f>(B3-$G$4)^2</f>
        <v>223.89026063100135</v>
      </c>
      <c r="F3" t="s">
        <v>45</v>
      </c>
      <c r="G3">
        <f>SUM(B2:B28)</f>
        <v>809</v>
      </c>
      <c r="H3" s="15"/>
    </row>
    <row r="4" spans="1:8">
      <c r="A4">
        <f t="shared" ref="A4:A28" si="0">A3+1</f>
        <v>3</v>
      </c>
      <c r="B4">
        <v>16</v>
      </c>
      <c r="C4" s="14">
        <f>(B4-$G$4)^2</f>
        <v>194.96433470507543</v>
      </c>
      <c r="F4" t="s">
        <v>44</v>
      </c>
      <c r="G4" s="15">
        <f>AVERAGE(B2:B28)</f>
        <v>29.962962962962962</v>
      </c>
    </row>
    <row r="5" spans="1:8">
      <c r="A5">
        <f t="shared" si="0"/>
        <v>4</v>
      </c>
      <c r="B5">
        <v>16</v>
      </c>
      <c r="C5" s="14">
        <f>(B5-$G$4)^2</f>
        <v>194.96433470507543</v>
      </c>
      <c r="F5" t="s">
        <v>49</v>
      </c>
      <c r="G5" s="15">
        <f>C29/(G2)</f>
        <v>167.49857549857549</v>
      </c>
      <c r="H5" s="15"/>
    </row>
    <row r="6" spans="1:8">
      <c r="A6">
        <f t="shared" si="0"/>
        <v>5</v>
      </c>
      <c r="B6">
        <v>19</v>
      </c>
      <c r="C6" s="14">
        <f>(B6-$G$4)^2</f>
        <v>120.18655692729764</v>
      </c>
      <c r="F6" t="s">
        <v>43</v>
      </c>
      <c r="G6" s="15">
        <f>SQRT(G5)</f>
        <v>12.942124072136517</v>
      </c>
    </row>
    <row r="7" spans="1:8">
      <c r="A7">
        <f t="shared" si="0"/>
        <v>6</v>
      </c>
      <c r="B7">
        <v>20</v>
      </c>
      <c r="C7" s="14">
        <f>(B7-$G$4)^2</f>
        <v>99.260631001371721</v>
      </c>
    </row>
    <row r="8" spans="1:8">
      <c r="A8">
        <f t="shared" si="0"/>
        <v>7</v>
      </c>
      <c r="B8">
        <v>20</v>
      </c>
      <c r="C8" s="14">
        <f>(B8-$G$4)^2</f>
        <v>99.260631001371721</v>
      </c>
    </row>
    <row r="9" spans="1:8">
      <c r="A9">
        <f t="shared" si="0"/>
        <v>8</v>
      </c>
      <c r="B9">
        <v>21</v>
      </c>
      <c r="C9" s="14">
        <f>(B9-$G$4)^2</f>
        <v>80.334705075445797</v>
      </c>
    </row>
    <row r="10" spans="1:8">
      <c r="A10">
        <f t="shared" si="0"/>
        <v>9</v>
      </c>
      <c r="B10">
        <v>22</v>
      </c>
      <c r="C10" s="14">
        <f>(B10-$G$4)^2</f>
        <v>63.408779149519873</v>
      </c>
    </row>
    <row r="11" spans="1:8">
      <c r="A11">
        <f t="shared" si="0"/>
        <v>10</v>
      </c>
      <c r="B11">
        <v>22</v>
      </c>
      <c r="C11" s="14">
        <f>(B11-$G$4)^2</f>
        <v>63.408779149519873</v>
      </c>
    </row>
    <row r="12" spans="1:8">
      <c r="A12">
        <f t="shared" si="0"/>
        <v>11</v>
      </c>
      <c r="B12">
        <v>25</v>
      </c>
      <c r="C12" s="14">
        <f>(B12-$G$4)^2</f>
        <v>24.631001371742101</v>
      </c>
    </row>
    <row r="13" spans="1:8">
      <c r="A13">
        <f t="shared" si="0"/>
        <v>12</v>
      </c>
      <c r="B13">
        <v>25</v>
      </c>
      <c r="C13" s="14">
        <f>(B13-$G$4)^2</f>
        <v>24.631001371742101</v>
      </c>
    </row>
    <row r="14" spans="1:8">
      <c r="A14">
        <f t="shared" si="0"/>
        <v>13</v>
      </c>
      <c r="B14">
        <v>25</v>
      </c>
      <c r="C14" s="14">
        <f>(B14-$G$4)^2</f>
        <v>24.631001371742101</v>
      </c>
    </row>
    <row r="15" spans="1:8">
      <c r="A15">
        <f t="shared" si="0"/>
        <v>14</v>
      </c>
      <c r="B15">
        <v>25</v>
      </c>
      <c r="C15" s="14">
        <f>(B15-$G$4)^2</f>
        <v>24.631001371742101</v>
      </c>
    </row>
    <row r="16" spans="1:8">
      <c r="A16">
        <f t="shared" si="0"/>
        <v>15</v>
      </c>
      <c r="B16">
        <v>30</v>
      </c>
      <c r="C16" s="14">
        <f>(B16-$G$4)^2</f>
        <v>1.3717421124829312E-3</v>
      </c>
    </row>
    <row r="17" spans="1:3">
      <c r="A17">
        <f t="shared" si="0"/>
        <v>16</v>
      </c>
      <c r="B17">
        <v>33</v>
      </c>
      <c r="C17" s="14">
        <f>(B17-$G$4)^2</f>
        <v>9.2235939643347109</v>
      </c>
    </row>
    <row r="18" spans="1:3">
      <c r="A18">
        <f t="shared" si="0"/>
        <v>17</v>
      </c>
      <c r="B18">
        <v>33</v>
      </c>
      <c r="C18" s="14">
        <f>(B18-$G$4)^2</f>
        <v>9.2235939643347109</v>
      </c>
    </row>
    <row r="19" spans="1:3">
      <c r="A19">
        <f t="shared" si="0"/>
        <v>18</v>
      </c>
      <c r="B19">
        <v>35</v>
      </c>
      <c r="C19" s="14">
        <f>(B19-$G$4)^2</f>
        <v>25.371742112482863</v>
      </c>
    </row>
    <row r="20" spans="1:3">
      <c r="A20">
        <f t="shared" si="0"/>
        <v>19</v>
      </c>
      <c r="B20">
        <v>35</v>
      </c>
      <c r="C20" s="14">
        <f>(B20-$G$4)^2</f>
        <v>25.371742112482863</v>
      </c>
    </row>
    <row r="21" spans="1:3">
      <c r="A21">
        <f t="shared" si="0"/>
        <v>20</v>
      </c>
      <c r="B21">
        <v>35</v>
      </c>
      <c r="C21" s="14">
        <f>(B21-$G$4)^2</f>
        <v>25.371742112482863</v>
      </c>
    </row>
    <row r="22" spans="1:3">
      <c r="A22">
        <f t="shared" si="0"/>
        <v>21</v>
      </c>
      <c r="B22">
        <v>35</v>
      </c>
      <c r="C22" s="14">
        <f>(B22-$G$4)^2</f>
        <v>25.371742112482863</v>
      </c>
    </row>
    <row r="23" spans="1:3">
      <c r="A23">
        <f t="shared" si="0"/>
        <v>22</v>
      </c>
      <c r="B23">
        <v>36</v>
      </c>
      <c r="C23" s="14">
        <f>(B23-$G$4)^2</f>
        <v>36.445816186556939</v>
      </c>
    </row>
    <row r="24" spans="1:3">
      <c r="A24">
        <f t="shared" si="0"/>
        <v>23</v>
      </c>
      <c r="B24">
        <v>40</v>
      </c>
      <c r="C24" s="14">
        <f>(B24-$G$4)^2</f>
        <v>100.74211248285324</v>
      </c>
    </row>
    <row r="25" spans="1:3">
      <c r="A25">
        <f t="shared" si="0"/>
        <v>24</v>
      </c>
      <c r="B25">
        <v>45</v>
      </c>
      <c r="C25" s="14">
        <f>(B25-$G$4)^2</f>
        <v>226.11248285322364</v>
      </c>
    </row>
    <row r="26" spans="1:3">
      <c r="A26">
        <f t="shared" si="0"/>
        <v>25</v>
      </c>
      <c r="B26">
        <v>46</v>
      </c>
      <c r="C26" s="14">
        <f>(B26-$G$4)^2</f>
        <v>257.18655692729772</v>
      </c>
    </row>
    <row r="27" spans="1:3">
      <c r="A27">
        <f t="shared" si="0"/>
        <v>26</v>
      </c>
      <c r="B27">
        <v>52</v>
      </c>
      <c r="C27" s="14">
        <f>(B27-$G$4)^2</f>
        <v>485.63100137174217</v>
      </c>
    </row>
    <row r="28" spans="1:3">
      <c r="A28">
        <f t="shared" si="0"/>
        <v>27</v>
      </c>
      <c r="B28">
        <v>70</v>
      </c>
      <c r="C28" s="14">
        <f>(B28-$G$4)^2</f>
        <v>1602.9643347050755</v>
      </c>
    </row>
    <row r="29" spans="1:3">
      <c r="A29" t="s">
        <v>48</v>
      </c>
      <c r="B29">
        <f>SUM(B2:B28)</f>
        <v>809</v>
      </c>
      <c r="C29">
        <f>SUM(C2:C28)</f>
        <v>4354.9629629629626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abSelected="1" workbookViewId="0">
      <selection activeCell="F43" sqref="F43"/>
    </sheetView>
  </sheetViews>
  <sheetFormatPr defaultRowHeight="15"/>
  <cols>
    <col min="1" max="1" width="10.42578125" bestFit="1" customWidth="1"/>
    <col min="6" max="6" width="12" bestFit="1" customWidth="1"/>
    <col min="7" max="7" width="11.7109375" bestFit="1" customWidth="1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H1" s="3"/>
      <c r="I1" s="3"/>
    </row>
    <row r="2" spans="1:11">
      <c r="A2" s="6" t="s">
        <v>5</v>
      </c>
      <c r="B2" s="6" t="s">
        <v>6</v>
      </c>
      <c r="C2" s="6" t="s">
        <v>7</v>
      </c>
      <c r="D2" s="6" t="s">
        <v>8</v>
      </c>
      <c r="E2" s="6">
        <v>30</v>
      </c>
    </row>
    <row r="3" spans="1:11">
      <c r="A3" s="6" t="s">
        <v>5</v>
      </c>
      <c r="B3" s="6" t="s">
        <v>9</v>
      </c>
      <c r="C3" s="6" t="s">
        <v>10</v>
      </c>
      <c r="D3" s="6" t="s">
        <v>11</v>
      </c>
      <c r="E3" s="6">
        <v>40</v>
      </c>
    </row>
    <row r="4" spans="1:11">
      <c r="A4" s="6" t="s">
        <v>5</v>
      </c>
      <c r="B4" s="6" t="s">
        <v>6</v>
      </c>
      <c r="C4" s="6" t="s">
        <v>12</v>
      </c>
      <c r="D4" s="6" t="s">
        <v>11</v>
      </c>
      <c r="E4" s="6">
        <v>40</v>
      </c>
    </row>
    <row r="5" spans="1:11">
      <c r="A5" s="6" t="s">
        <v>13</v>
      </c>
      <c r="B5" s="6" t="s">
        <v>14</v>
      </c>
      <c r="C5" s="6" t="s">
        <v>7</v>
      </c>
      <c r="D5" s="6" t="s">
        <v>11</v>
      </c>
      <c r="E5" s="6">
        <v>20</v>
      </c>
    </row>
    <row r="6" spans="1:11">
      <c r="A6" s="6" t="s">
        <v>13</v>
      </c>
      <c r="B6" s="6" t="s">
        <v>6</v>
      </c>
      <c r="C6" s="6" t="s">
        <v>15</v>
      </c>
      <c r="D6" s="6" t="s">
        <v>8</v>
      </c>
      <c r="E6" s="6">
        <v>5</v>
      </c>
    </row>
    <row r="7" spans="1:11">
      <c r="A7" s="6" t="s">
        <v>13</v>
      </c>
      <c r="B7" s="6" t="s">
        <v>9</v>
      </c>
      <c r="C7" s="6" t="s">
        <v>7</v>
      </c>
      <c r="D7" s="6" t="s">
        <v>11</v>
      </c>
      <c r="E7" s="6">
        <v>3</v>
      </c>
    </row>
    <row r="8" spans="1:11">
      <c r="A8" s="6" t="s">
        <v>13</v>
      </c>
      <c r="B8" s="6" t="s">
        <v>16</v>
      </c>
      <c r="C8" s="6" t="s">
        <v>15</v>
      </c>
      <c r="D8" s="6" t="s">
        <v>8</v>
      </c>
      <c r="E8" s="6">
        <v>3</v>
      </c>
    </row>
    <row r="9" spans="1:11">
      <c r="A9" s="6" t="s">
        <v>17</v>
      </c>
      <c r="B9" s="6" t="s">
        <v>18</v>
      </c>
      <c r="C9" s="6" t="s">
        <v>7</v>
      </c>
      <c r="D9" s="6" t="s">
        <v>8</v>
      </c>
      <c r="E9" s="6">
        <v>10</v>
      </c>
    </row>
    <row r="10" spans="1:11">
      <c r="A10" s="6" t="s">
        <v>17</v>
      </c>
      <c r="B10" s="6" t="s">
        <v>6</v>
      </c>
      <c r="C10" s="6" t="s">
        <v>19</v>
      </c>
      <c r="D10" s="6" t="s">
        <v>11</v>
      </c>
      <c r="E10" s="6">
        <v>4</v>
      </c>
    </row>
    <row r="11" spans="1:11">
      <c r="A11" s="6" t="s">
        <v>20</v>
      </c>
      <c r="B11" s="6" t="s">
        <v>21</v>
      </c>
      <c r="C11" s="6" t="s">
        <v>22</v>
      </c>
      <c r="D11" s="6" t="s">
        <v>8</v>
      </c>
      <c r="E11" s="6">
        <v>4</v>
      </c>
    </row>
    <row r="12" spans="1:11">
      <c r="A12" s="6" t="s">
        <v>20</v>
      </c>
      <c r="B12" s="6" t="s">
        <v>9</v>
      </c>
      <c r="C12" s="6" t="s">
        <v>10</v>
      </c>
      <c r="D12" s="6" t="s">
        <v>11</v>
      </c>
      <c r="E12" s="6">
        <v>6</v>
      </c>
    </row>
    <row r="14" spans="1:11">
      <c r="A14" s="13" t="s">
        <v>34</v>
      </c>
      <c r="B14" s="13"/>
      <c r="C14" s="13"/>
      <c r="D14" s="13"/>
      <c r="E14" s="13"/>
      <c r="F14" s="13"/>
      <c r="G14" s="13"/>
    </row>
    <row r="15" spans="1:11">
      <c r="A15" s="6" t="s">
        <v>29</v>
      </c>
      <c r="B15" s="6" t="s">
        <v>27</v>
      </c>
      <c r="C15" s="6" t="s">
        <v>28</v>
      </c>
      <c r="D15" s="6" t="s">
        <v>31</v>
      </c>
      <c r="E15" s="6" t="s">
        <v>32</v>
      </c>
      <c r="F15" s="6" t="s">
        <v>37</v>
      </c>
      <c r="G15" s="6" t="s">
        <v>42</v>
      </c>
    </row>
    <row r="16" spans="1:11">
      <c r="A16" s="6" t="s">
        <v>17</v>
      </c>
      <c r="B16" s="6">
        <v>10</v>
      </c>
      <c r="C16" s="6">
        <v>4</v>
      </c>
      <c r="D16" s="6">
        <v>14</v>
      </c>
      <c r="E16" s="6">
        <f>-(B16/D16)*LOG((B16/D16),2)-(C16/D16)*LOG((C16/D16),2)</f>
        <v>0.863120568566631</v>
      </c>
      <c r="F16" s="6">
        <f>(D16/D$20)*E16</f>
        <v>7.3234472484441426E-2</v>
      </c>
      <c r="G16" s="11"/>
      <c r="H16" s="5"/>
      <c r="I16" s="5"/>
      <c r="K16" s="4"/>
    </row>
    <row r="17" spans="1:10">
      <c r="A17" s="6" t="s">
        <v>5</v>
      </c>
      <c r="B17" s="6">
        <v>30</v>
      </c>
      <c r="C17" s="6">
        <v>80</v>
      </c>
      <c r="D17" s="6">
        <v>110</v>
      </c>
      <c r="E17" s="6">
        <f t="shared" ref="E17:E20" si="0">-(B17/D17)*LOG((B17/D17),2)-(C17/D17)*LOG((C17/D17),2)</f>
        <v>0.84535093662243654</v>
      </c>
      <c r="F17" s="6">
        <f t="shared" ref="F17:F19" si="1">(D17/D$20)*E17</f>
        <v>0.56356729108162429</v>
      </c>
      <c r="G17" s="11"/>
      <c r="H17" s="5"/>
      <c r="I17" s="5"/>
      <c r="J17" s="5"/>
    </row>
    <row r="18" spans="1:10">
      <c r="A18" s="6" t="s">
        <v>20</v>
      </c>
      <c r="B18" s="6">
        <v>4</v>
      </c>
      <c r="C18" s="6">
        <v>6</v>
      </c>
      <c r="D18" s="6">
        <v>10</v>
      </c>
      <c r="E18" s="6">
        <f t="shared" si="0"/>
        <v>0.97095059445466858</v>
      </c>
      <c r="F18" s="6">
        <f t="shared" si="1"/>
        <v>5.8845490573010216E-2</v>
      </c>
      <c r="G18" s="11"/>
      <c r="H18" s="5"/>
      <c r="I18" s="5"/>
    </row>
    <row r="19" spans="1:10">
      <c r="A19" s="6" t="s">
        <v>13</v>
      </c>
      <c r="B19" s="6">
        <v>8</v>
      </c>
      <c r="C19" s="6">
        <v>23</v>
      </c>
      <c r="D19" s="6">
        <v>31</v>
      </c>
      <c r="E19" s="6">
        <f t="shared" si="0"/>
        <v>0.82381163331231733</v>
      </c>
      <c r="F19" s="6">
        <f t="shared" si="1"/>
        <v>0.15477673110716264</v>
      </c>
      <c r="G19" s="11"/>
      <c r="H19" s="5"/>
      <c r="I19" s="5"/>
    </row>
    <row r="20" spans="1:10">
      <c r="A20" s="6" t="s">
        <v>31</v>
      </c>
      <c r="B20" s="6">
        <v>52</v>
      </c>
      <c r="C20" s="6">
        <v>113</v>
      </c>
      <c r="D20" s="6">
        <v>165</v>
      </c>
      <c r="E20" s="9">
        <f t="shared" si="0"/>
        <v>0.89903077123822195</v>
      </c>
      <c r="F20" s="7">
        <f>SUM(F16:F19)</f>
        <v>0.85042398524623852</v>
      </c>
      <c r="G20" s="10">
        <f>E20-F20</f>
        <v>4.8606785991983426E-2</v>
      </c>
      <c r="H20" s="5" t="s">
        <v>54</v>
      </c>
      <c r="I20" s="5"/>
    </row>
    <row r="22" spans="1:10">
      <c r="A22" s="13" t="s">
        <v>35</v>
      </c>
      <c r="B22" s="13"/>
      <c r="C22" s="13"/>
      <c r="D22" s="13"/>
      <c r="E22" s="13"/>
      <c r="F22" s="13"/>
      <c r="G22" s="13"/>
    </row>
    <row r="23" spans="1:10">
      <c r="A23" s="8" t="s">
        <v>33</v>
      </c>
      <c r="B23" s="6" t="s">
        <v>27</v>
      </c>
      <c r="C23" s="6" t="s">
        <v>28</v>
      </c>
      <c r="D23" s="6" t="s">
        <v>31</v>
      </c>
      <c r="E23" s="6" t="s">
        <v>32</v>
      </c>
      <c r="F23" s="6" t="s">
        <v>38</v>
      </c>
      <c r="G23" s="6" t="s">
        <v>40</v>
      </c>
    </row>
    <row r="24" spans="1:10">
      <c r="A24" s="6" t="s">
        <v>14</v>
      </c>
      <c r="B24" s="6">
        <v>0</v>
      </c>
      <c r="C24" s="6">
        <v>20</v>
      </c>
      <c r="D24" s="6">
        <v>20</v>
      </c>
      <c r="E24" s="6">
        <f>-(C24/D24)*LOG((C24/D24),2)</f>
        <v>0</v>
      </c>
      <c r="F24" s="6">
        <f>(D24/D$30)*E24</f>
        <v>0</v>
      </c>
      <c r="G24" s="12"/>
    </row>
    <row r="25" spans="1:10">
      <c r="A25" s="6" t="s">
        <v>9</v>
      </c>
      <c r="B25" s="6">
        <v>0</v>
      </c>
      <c r="C25" s="6">
        <v>49</v>
      </c>
      <c r="D25" s="6">
        <v>49</v>
      </c>
      <c r="E25" s="6">
        <f>-(C25/D25)*LOG((C25/D25),2)</f>
        <v>0</v>
      </c>
      <c r="F25" s="6">
        <f t="shared" ref="F25:F29" si="2">(D25/D$30)*E25</f>
        <v>0</v>
      </c>
      <c r="G25" s="12"/>
    </row>
    <row r="26" spans="1:10">
      <c r="A26" s="6" t="s">
        <v>6</v>
      </c>
      <c r="B26" s="6">
        <v>35</v>
      </c>
      <c r="C26" s="6">
        <v>44</v>
      </c>
      <c r="D26" s="6">
        <v>79</v>
      </c>
      <c r="E26" s="6">
        <f t="shared" ref="E26:E30" si="3">-(B26/D26)*LOG((B26/D26),2)-(C26/D26)*LOG((C26/D26),2)</f>
        <v>0.99061749737818006</v>
      </c>
      <c r="F26" s="6">
        <f t="shared" si="2"/>
        <v>0.47429565025985587</v>
      </c>
      <c r="G26" s="12"/>
    </row>
    <row r="27" spans="1:10">
      <c r="A27" s="6" t="s">
        <v>18</v>
      </c>
      <c r="B27" s="6">
        <v>10</v>
      </c>
      <c r="C27" s="6">
        <v>0</v>
      </c>
      <c r="D27" s="6">
        <v>10</v>
      </c>
      <c r="E27" s="6">
        <f>-(B27/D27)*LOG((B27/D27),2)</f>
        <v>0</v>
      </c>
      <c r="F27" s="6">
        <f t="shared" si="2"/>
        <v>0</v>
      </c>
      <c r="G27" s="12"/>
    </row>
    <row r="28" spans="1:10">
      <c r="A28" s="6" t="s">
        <v>16</v>
      </c>
      <c r="B28" s="6">
        <v>3</v>
      </c>
      <c r="C28" s="6">
        <v>0</v>
      </c>
      <c r="D28" s="6">
        <v>3</v>
      </c>
      <c r="E28" s="6">
        <f>-(B28/D28)*LOG((B28/D28),2)</f>
        <v>0</v>
      </c>
      <c r="F28" s="6">
        <f t="shared" si="2"/>
        <v>0</v>
      </c>
      <c r="G28" s="12"/>
    </row>
    <row r="29" spans="1:10">
      <c r="A29" s="6" t="s">
        <v>21</v>
      </c>
      <c r="B29" s="6">
        <v>4</v>
      </c>
      <c r="C29" s="6">
        <v>0</v>
      </c>
      <c r="D29" s="6">
        <v>4</v>
      </c>
      <c r="E29" s="6">
        <f>-(B29/D29)*LOG((B29/D29),2)</f>
        <v>0</v>
      </c>
      <c r="F29" s="6">
        <f t="shared" si="2"/>
        <v>0</v>
      </c>
      <c r="G29" s="12"/>
    </row>
    <row r="30" spans="1:10">
      <c r="A30" s="6" t="s">
        <v>31</v>
      </c>
      <c r="B30" s="6">
        <v>52</v>
      </c>
      <c r="C30" s="6">
        <v>113</v>
      </c>
      <c r="D30" s="6">
        <v>165</v>
      </c>
      <c r="E30" s="9">
        <f t="shared" si="3"/>
        <v>0.89903077123822195</v>
      </c>
      <c r="F30" s="7">
        <f>SUM(F24:F29)</f>
        <v>0.47429565025985587</v>
      </c>
      <c r="G30" s="10">
        <f>E30-F30</f>
        <v>0.42473512097836608</v>
      </c>
      <c r="H30" t="s">
        <v>53</v>
      </c>
    </row>
    <row r="32" spans="1:10">
      <c r="A32" s="13" t="s">
        <v>36</v>
      </c>
      <c r="B32" s="13"/>
      <c r="C32" s="13"/>
      <c r="D32" s="13"/>
      <c r="E32" s="13"/>
      <c r="F32" s="13"/>
      <c r="G32" s="13"/>
    </row>
    <row r="33" spans="1:8">
      <c r="A33" s="6" t="s">
        <v>30</v>
      </c>
      <c r="B33" s="6" t="s">
        <v>8</v>
      </c>
      <c r="C33" s="6" t="s">
        <v>11</v>
      </c>
      <c r="D33" s="6" t="s">
        <v>31</v>
      </c>
      <c r="E33" s="6" t="s">
        <v>32</v>
      </c>
      <c r="F33" s="6" t="s">
        <v>39</v>
      </c>
      <c r="G33" s="6" t="s">
        <v>41</v>
      </c>
    </row>
    <row r="34" spans="1:8">
      <c r="A34" s="6" t="s">
        <v>10</v>
      </c>
      <c r="B34" s="6">
        <v>0</v>
      </c>
      <c r="C34" s="6">
        <v>46</v>
      </c>
      <c r="D34" s="6">
        <v>46</v>
      </c>
      <c r="E34" s="6">
        <v>0</v>
      </c>
      <c r="F34" s="6">
        <f>(D34/D$40)*E34</f>
        <v>0</v>
      </c>
      <c r="G34" s="11"/>
    </row>
    <row r="35" spans="1:8">
      <c r="A35" s="6" t="s">
        <v>12</v>
      </c>
      <c r="B35" s="6">
        <v>0</v>
      </c>
      <c r="C35" s="6">
        <v>40</v>
      </c>
      <c r="D35" s="6">
        <v>40</v>
      </c>
      <c r="E35" s="6">
        <v>0</v>
      </c>
      <c r="F35" s="6">
        <f t="shared" ref="F35:F39" si="4">(D35/D$40)*E35</f>
        <v>0</v>
      </c>
      <c r="G35" s="12"/>
    </row>
    <row r="36" spans="1:8">
      <c r="A36" s="6" t="s">
        <v>22</v>
      </c>
      <c r="B36" s="6">
        <v>4</v>
      </c>
      <c r="C36" s="6">
        <v>0</v>
      </c>
      <c r="D36" s="6">
        <v>4</v>
      </c>
      <c r="E36" s="6">
        <v>0</v>
      </c>
      <c r="F36" s="6">
        <f t="shared" si="4"/>
        <v>0</v>
      </c>
      <c r="G36" s="12"/>
    </row>
    <row r="37" spans="1:8">
      <c r="A37" s="6" t="s">
        <v>19</v>
      </c>
      <c r="B37" s="6">
        <v>0</v>
      </c>
      <c r="C37" s="6">
        <v>4</v>
      </c>
      <c r="D37" s="6">
        <v>4</v>
      </c>
      <c r="E37" s="6">
        <v>0</v>
      </c>
      <c r="F37" s="6">
        <f t="shared" si="4"/>
        <v>0</v>
      </c>
      <c r="G37" s="12"/>
    </row>
    <row r="38" spans="1:8">
      <c r="A38" s="6" t="s">
        <v>7</v>
      </c>
      <c r="B38" s="6">
        <v>40</v>
      </c>
      <c r="C38" s="6">
        <v>23</v>
      </c>
      <c r="D38" s="6">
        <v>63</v>
      </c>
      <c r="E38" s="6">
        <f t="shared" ref="E38:E40" si="5">-(B38/D38)*LOG((B38/D38),2)-(C38/D38)*LOG((C38/D38),2)</f>
        <v>0.9468188316776025</v>
      </c>
      <c r="F38" s="6">
        <f>(D38/D$40)*E38</f>
        <v>0.36151264482235734</v>
      </c>
      <c r="G38" s="12"/>
    </row>
    <row r="39" spans="1:8">
      <c r="A39" s="6" t="s">
        <v>15</v>
      </c>
      <c r="B39" s="6">
        <v>8</v>
      </c>
      <c r="C39" s="6">
        <v>0</v>
      </c>
      <c r="D39" s="6">
        <v>8</v>
      </c>
      <c r="E39" s="6">
        <v>0</v>
      </c>
      <c r="F39" s="6">
        <f t="shared" si="4"/>
        <v>0</v>
      </c>
      <c r="G39" s="12"/>
    </row>
    <row r="40" spans="1:8">
      <c r="A40" s="6" t="s">
        <v>31</v>
      </c>
      <c r="B40" s="6">
        <v>52</v>
      </c>
      <c r="C40" s="6">
        <v>113</v>
      </c>
      <c r="D40" s="6">
        <v>165</v>
      </c>
      <c r="E40" s="9">
        <f t="shared" si="5"/>
        <v>0.89903077123822195</v>
      </c>
      <c r="F40" s="7">
        <f>SUM(F34:F39)</f>
        <v>0.36151264482235734</v>
      </c>
      <c r="G40" s="10">
        <f>E40-F40</f>
        <v>0.53751812641586461</v>
      </c>
      <c r="H40" t="s">
        <v>52</v>
      </c>
    </row>
    <row r="42" spans="1:8">
      <c r="A42" s="6" t="s">
        <v>33</v>
      </c>
      <c r="B42" s="6" t="s">
        <v>8</v>
      </c>
      <c r="C42" s="6" t="s">
        <v>11</v>
      </c>
      <c r="D42" s="6" t="s">
        <v>31</v>
      </c>
    </row>
    <row r="43" spans="1:8">
      <c r="A43" s="6" t="s">
        <v>14</v>
      </c>
      <c r="B43" s="6">
        <v>0</v>
      </c>
      <c r="C43" s="6">
        <v>20</v>
      </c>
      <c r="D43" s="6">
        <v>20</v>
      </c>
    </row>
    <row r="44" spans="1:8">
      <c r="A44" s="6" t="s">
        <v>9</v>
      </c>
      <c r="B44" s="6">
        <v>0</v>
      </c>
      <c r="C44" s="6">
        <v>3</v>
      </c>
      <c r="D44" s="6">
        <v>3</v>
      </c>
    </row>
    <row r="45" spans="1:8">
      <c r="A45" s="6" t="s">
        <v>6</v>
      </c>
      <c r="B45" s="6">
        <v>30</v>
      </c>
      <c r="C45" s="6">
        <v>0</v>
      </c>
      <c r="D45" s="6">
        <v>30</v>
      </c>
    </row>
    <row r="46" spans="1:8">
      <c r="A46" s="6" t="s">
        <v>18</v>
      </c>
      <c r="B46" s="6">
        <v>10</v>
      </c>
      <c r="C46" s="6">
        <v>0</v>
      </c>
      <c r="D46" s="6">
        <v>10</v>
      </c>
    </row>
    <row r="47" spans="1:8">
      <c r="A47" s="6" t="s">
        <v>25</v>
      </c>
      <c r="B47" s="6">
        <v>40</v>
      </c>
      <c r="C47" s="6">
        <v>23</v>
      </c>
      <c r="D47" s="6">
        <v>63</v>
      </c>
    </row>
  </sheetData>
  <mergeCells count="3">
    <mergeCell ref="A14:G14"/>
    <mergeCell ref="A22:G22"/>
    <mergeCell ref="A32:G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5" sqref="A5:D9"/>
    </sheetView>
  </sheetViews>
  <sheetFormatPr defaultRowHeight="15"/>
  <cols>
    <col min="1" max="1" width="13.140625" bestFit="1" customWidth="1"/>
    <col min="2" max="2" width="16.28515625" bestFit="1" customWidth="1"/>
    <col min="3" max="3" width="6.7109375" bestFit="1" customWidth="1"/>
    <col min="4" max="4" width="11.28515625" bestFit="1" customWidth="1"/>
    <col min="5" max="5" width="11.85546875" bestFit="1" customWidth="1"/>
    <col min="6" max="9" width="8.7109375" bestFit="1" customWidth="1"/>
    <col min="10" max="10" width="11.5703125" bestFit="1" customWidth="1"/>
    <col min="11" max="11" width="11.28515625" bestFit="1" customWidth="1"/>
  </cols>
  <sheetData>
    <row r="1" spans="1:4">
      <c r="A1" s="1" t="s">
        <v>2</v>
      </c>
      <c r="B1" t="s">
        <v>7</v>
      </c>
    </row>
    <row r="3" spans="1:4">
      <c r="A3" s="1" t="s">
        <v>23</v>
      </c>
      <c r="B3" s="1" t="s">
        <v>26</v>
      </c>
    </row>
    <row r="4" spans="1:4">
      <c r="A4" s="1" t="s">
        <v>24</v>
      </c>
      <c r="B4" t="s">
        <v>8</v>
      </c>
      <c r="C4" t="s">
        <v>11</v>
      </c>
      <c r="D4" t="s">
        <v>25</v>
      </c>
    </row>
    <row r="5" spans="1:4">
      <c r="A5" s="2" t="s">
        <v>14</v>
      </c>
      <c r="C5">
        <v>20</v>
      </c>
      <c r="D5">
        <v>20</v>
      </c>
    </row>
    <row r="6" spans="1:4">
      <c r="A6" s="2" t="s">
        <v>9</v>
      </c>
      <c r="C6">
        <v>3</v>
      </c>
      <c r="D6">
        <v>3</v>
      </c>
    </row>
    <row r="7" spans="1:4">
      <c r="A7" s="2" t="s">
        <v>6</v>
      </c>
      <c r="B7">
        <v>30</v>
      </c>
      <c r="D7">
        <v>30</v>
      </c>
    </row>
    <row r="8" spans="1:4">
      <c r="A8" s="2" t="s">
        <v>18</v>
      </c>
      <c r="B8">
        <v>10</v>
      </c>
      <c r="D8">
        <v>10</v>
      </c>
    </row>
    <row r="9" spans="1:4">
      <c r="A9" s="2" t="s">
        <v>25</v>
      </c>
      <c r="B9">
        <v>40</v>
      </c>
      <c r="C9">
        <v>23</v>
      </c>
      <c r="D9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Data1_Std_Dev</vt:lpstr>
      <vt:lpstr>Data2_Gain_Calulation</vt:lpstr>
      <vt:lpstr>Data2_Pivot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Getty</cp:lastModifiedBy>
  <dcterms:created xsi:type="dcterms:W3CDTF">2024-02-18T18:12:04Z</dcterms:created>
  <dcterms:modified xsi:type="dcterms:W3CDTF">2024-02-20T14:56:38Z</dcterms:modified>
</cp:coreProperties>
</file>