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81806\0_doctor_reserch\1_nitroxide\paper\sentence\github\result\AD\"/>
    </mc:Choice>
  </mc:AlternateContent>
  <xr:revisionPtr revIDLastSave="0" documentId="13_ncr:1_{20FDDE5B-5E24-4E8E-8F91-0A3DF9DE0DCE}" xr6:coauthVersionLast="47" xr6:coauthVersionMax="47" xr10:uidLastSave="{00000000-0000-0000-0000-000000000000}"/>
  <bookViews>
    <workbookView xWindow="31845" yWindow="-9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1" l="1"/>
  <c r="L21" i="1"/>
  <c r="F21" i="1"/>
  <c r="E21" i="1"/>
  <c r="J21" i="1"/>
  <c r="I21" i="1"/>
  <c r="H21" i="1"/>
  <c r="G21" i="1"/>
  <c r="D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<sst xmlns="http://schemas.openxmlformats.org/spreadsheetml/2006/main" count="107" uniqueCount="63">
  <si>
    <t>Bounding_box_All</t>
  </si>
  <si>
    <t>Bounding_box_Sel</t>
  </si>
  <si>
    <t>3sigma_All</t>
  </si>
  <si>
    <t>3sigma_Sel</t>
  </si>
  <si>
    <t>T2_value_All</t>
  </si>
  <si>
    <t>T2_value_Sel</t>
  </si>
  <si>
    <t>3-NN_All</t>
  </si>
  <si>
    <t>3-NN_Sel</t>
  </si>
  <si>
    <t>24</t>
  </si>
  <si>
    <t>Index(['HOMO_dormant', 'LUMO_dormant', 'Sterimol_B1_catalyst', 'LUMO_catalyst',
       'HOMO_LUMO_GAP_catalyst', 'Diff_LUMO', 'Diff_HOMO_LUMO_GAP'],
      dtype='object')</t>
  </si>
  <si>
    <t>Index(['LUMO_dormant'], dtype='object')</t>
  </si>
  <si>
    <t>Index([], dtype='object')</t>
  </si>
  <si>
    <t>25</t>
  </si>
  <si>
    <t>Index(['CNC_angle_dormant', 'Buried_volume_O_dormant', 'CNC_angle_catalyst',
       'Buried_volume_N_catalyst', 'HOMO_catalyst', 'Diff_Buried_volume_N',
       'Diff_Mulliken_charge_N'],
      dtype='object')</t>
  </si>
  <si>
    <t>Index(['Buried_volume_O_dormant', 'Diff_Buried_volume_N', 'CNC_angle_dormant'], dtype='object')</t>
  </si>
  <si>
    <t>26</t>
  </si>
  <si>
    <t>Index(['Distance_N_O_dormant', 'Mulliken_charge_N_catalyst', 'Diff_CNC_angle',
       'Diff_Distance_N_O'],
      dtype='object')</t>
  </si>
  <si>
    <t>Index(['Diff_CNC_angle', 'Mulliken_charge_N_catalyst'], dtype='object')</t>
  </si>
  <si>
    <t>Index(['Diff_Distance_N_O'], dtype='object')</t>
  </si>
  <si>
    <t>27</t>
  </si>
  <si>
    <t>Index(['Mulliken_charge_N_dormant', 'Distance_C_N_dormant',
       'CON_angle_dormant', 'Buried_volume_O_dormant',
       'Mulliken_charge_N_catalyst', 'Buried_volume_N_catalyst',
       'Buried_volume_O_catalyst', 'Sterimol_L_catalyst',
       'Diff_Buried_volume_N'],
      dtype='object')</t>
  </si>
  <si>
    <t>Index(['Buried_volume_O_dormant', 'Diff_Buried_volume_N',
       'Mulliken_charge_N_catalyst', 'Buried_volume_O_catalyst'],
      dtype='object')</t>
  </si>
  <si>
    <t>Index(['Sterimol_L_catalyst'], dtype='object')</t>
  </si>
  <si>
    <t>28</t>
  </si>
  <si>
    <t>Index(['ΔH'], dtype='object')</t>
  </si>
  <si>
    <t>29</t>
  </si>
  <si>
    <t>30a</t>
  </si>
  <si>
    <t>Index(['Mulliken_charge_N_dormant', 'Mulliken_charge_O_dormant',
       'Buried_volume_N_dormant', 'Sterimol_L_catalyst', 'Diff_LUMO', 'ΔH'],
      dtype='object')</t>
  </si>
  <si>
    <t>Index(['Mulliken_charge_O_dormant'], dtype='object')</t>
  </si>
  <si>
    <t>30b</t>
  </si>
  <si>
    <t>Index(['Distance_C_O_dormant', 'Mulliken_charge_O_catalyst',
       'Distance_N_O_catalyst'],
      dtype='object')</t>
  </si>
  <si>
    <t>Index(['Mulliken_charge_O_catalyst'], dtype='object')</t>
  </si>
  <si>
    <t>Index(['Distance_C_O_dormant'], dtype='object')</t>
  </si>
  <si>
    <t>31</t>
  </si>
  <si>
    <t>32</t>
  </si>
  <si>
    <t>Index(['Distance_C_N_dormant', 'CNC_angle_dormant', 'CON_angle_dormant',
       'HOMO_LUMO_GAP_dormant', 'CNC_angle_catalyst',
       'Diff_Mulliken_charge_O'],
      dtype='object')</t>
  </si>
  <si>
    <t>Index(['HOMO_LUMO_GAP_dormant'], dtype='object')</t>
  </si>
  <si>
    <t>33</t>
  </si>
  <si>
    <t>Index(['Mulliken_charge_O_dormant', 'Mulliken_charge_O_catalyst',
       'Distance_N_O_catalyst', 'HOMO_catalyst', 'Diff_Buried_volume_O',
       'Diff_HOMO'],
      dtype='object')</t>
  </si>
  <si>
    <t>Index(['Mulliken_charge_O_dormant', 'Mulliken_charge_O_catalyst'], dtype='object')</t>
  </si>
  <si>
    <t>Index(['Mulliken_charge_O_catalyst', 'Diff_HOMO'], dtype='object')</t>
  </si>
  <si>
    <t>35</t>
  </si>
  <si>
    <t>Index(['Sterimol_B1_catalyst'], dtype='object')</t>
  </si>
  <si>
    <t>36</t>
  </si>
  <si>
    <t>Index(['Distance_C_O_dormant', 'HOMO_LUMO_GAP_dormant',
       'HOMO_LUMO_GAP_catalyst', 'Diff_Mulliken_charge_N'],
      dtype='object')</t>
  </si>
  <si>
    <t>37</t>
  </si>
  <si>
    <t>Index(['HOMO_dormant', 'LUMO_dormant', 'LUMO_catalyst', 'Diff_CNC_angle',
       'Diff_HOMO_LUMO_GAP'],
      dtype='object')</t>
  </si>
  <si>
    <t>Index(['Diff_CNC_angle'], dtype='object')</t>
  </si>
  <si>
    <t>Index(['LUMO_dormant', 'Diff_CNC_angle'], dtype='object')</t>
  </si>
  <si>
    <t>38</t>
  </si>
  <si>
    <t>Index(['Distance_N_O_dormant', 'Diff_Distance_N_O', 'Diff_Mulliken_charge_O'], dtype='object')</t>
  </si>
  <si>
    <t>Index(['Diff_Mulliken_charge_O'], dtype='object')</t>
  </si>
  <si>
    <t>39</t>
  </si>
  <si>
    <t>Index(['Sterimol_B5_catalyst'], dtype='object')</t>
  </si>
  <si>
    <t>40</t>
  </si>
  <si>
    <t>Index(['Buried_volume_N_dormant', 'Buried_volume_O_catalyst',
       'Sterimol_B5_catalyst', 'Diff_Buried_volume_O', 'Diff_HOMO'],
      dtype='object')</t>
  </si>
  <si>
    <t>41</t>
  </si>
  <si>
    <t>Index(['Dihedral_angle_catalyst'], dtype='object')</t>
  </si>
  <si>
    <t>42</t>
  </si>
  <si>
    <t>observed_PDI</t>
    <phoneticPr fontId="2"/>
  </si>
  <si>
    <t>predicted_PDI</t>
    <phoneticPr fontId="2"/>
  </si>
  <si>
    <t>Error</t>
    <phoneticPr fontId="2"/>
  </si>
  <si>
    <t>MAE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</si>
</sst>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176" fontId="0" fillId="0" borderId="0" xfId="0" applyNumberFormat="1"/>
    <xf numFmtId="2" fontId="0" fillId="0" borderId="0" xfId="0" applyNumberFormat="1"/>
    <xf numFmtId="2" fontId="1" fillId="0" borderId="0" xfId="0" applyNumberFormat="1" applyFont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K22" sqref="K22"/>
    </sheetView>
  </sheetViews>
  <sheetFormatPr defaultRowHeight="13.5" x14ac:dyDescent="0.15"/>
  <cols>
    <col min="5" max="5" width="18.25" customWidth="1"/>
    <col min="6" max="6" width="19.125" customWidth="1"/>
    <col min="7" max="7" width="14.75" customWidth="1"/>
    <col min="8" max="8" width="12.625" customWidth="1"/>
    <col min="9" max="9" width="16" customWidth="1"/>
    <col min="10" max="10" width="12.125" customWidth="1"/>
    <col min="11" max="11" width="11.875" customWidth="1"/>
    <col min="12" max="12" width="14.25" customWidth="1"/>
  </cols>
  <sheetData>
    <row r="1" spans="1:12" x14ac:dyDescent="0.15">
      <c r="B1" s="2" t="s">
        <v>59</v>
      </c>
      <c r="C1" s="2" t="s">
        <v>60</v>
      </c>
      <c r="D1" s="2" t="s">
        <v>61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</row>
    <row r="2" spans="1:12" x14ac:dyDescent="0.15">
      <c r="A2" s="1" t="s">
        <v>8</v>
      </c>
      <c r="B2">
        <v>2.4500000000000002</v>
      </c>
      <c r="C2" s="5">
        <v>1.9572050525211639</v>
      </c>
      <c r="D2" s="6">
        <f>ABS(C2-B2)</f>
        <v>0.49279494747883623</v>
      </c>
      <c r="E2" t="s">
        <v>9</v>
      </c>
      <c r="F2" t="s">
        <v>10</v>
      </c>
      <c r="G2" t="s">
        <v>11</v>
      </c>
      <c r="H2" t="s">
        <v>11</v>
      </c>
      <c r="I2" t="b">
        <v>1</v>
      </c>
      <c r="J2" t="b">
        <v>1</v>
      </c>
      <c r="K2" t="b">
        <v>1</v>
      </c>
      <c r="L2" t="b">
        <v>1</v>
      </c>
    </row>
    <row r="3" spans="1:12" x14ac:dyDescent="0.15">
      <c r="A3" s="1" t="s">
        <v>12</v>
      </c>
      <c r="B3">
        <v>1.8</v>
      </c>
      <c r="C3" s="5">
        <v>2.5018904397427022</v>
      </c>
      <c r="D3" s="6">
        <f t="shared" ref="D3:D20" si="0">ABS(C3-B3)</f>
        <v>0.70189043974270215</v>
      </c>
      <c r="E3" t="s">
        <v>13</v>
      </c>
      <c r="F3" t="s">
        <v>14</v>
      </c>
      <c r="G3" t="s">
        <v>11</v>
      </c>
      <c r="H3" t="s">
        <v>11</v>
      </c>
      <c r="I3" t="b">
        <v>1</v>
      </c>
      <c r="J3" t="b">
        <v>1</v>
      </c>
      <c r="K3" t="b">
        <v>0</v>
      </c>
      <c r="L3" t="b">
        <v>0</v>
      </c>
    </row>
    <row r="4" spans="1:12" x14ac:dyDescent="0.15">
      <c r="A4" s="1" t="s">
        <v>15</v>
      </c>
      <c r="B4">
        <v>2.0499999999999998</v>
      </c>
      <c r="C4" s="5">
        <v>1.9692512311379551</v>
      </c>
      <c r="D4" s="6">
        <f t="shared" si="0"/>
        <v>8.074876886204474E-2</v>
      </c>
      <c r="E4" t="s">
        <v>16</v>
      </c>
      <c r="F4" t="s">
        <v>17</v>
      </c>
      <c r="G4" t="s">
        <v>18</v>
      </c>
      <c r="H4" t="s">
        <v>11</v>
      </c>
      <c r="I4" t="b">
        <v>1</v>
      </c>
      <c r="J4" t="b">
        <v>1</v>
      </c>
      <c r="K4" t="b">
        <v>0</v>
      </c>
      <c r="L4" t="b">
        <v>0</v>
      </c>
    </row>
    <row r="5" spans="1:12" x14ac:dyDescent="0.15">
      <c r="A5" s="1" t="s">
        <v>19</v>
      </c>
      <c r="B5">
        <v>1.9</v>
      </c>
      <c r="C5" s="5">
        <v>1.354321802784574</v>
      </c>
      <c r="D5" s="6">
        <f t="shared" si="0"/>
        <v>0.54567819721542588</v>
      </c>
      <c r="E5" t="s">
        <v>20</v>
      </c>
      <c r="F5" t="s">
        <v>21</v>
      </c>
      <c r="G5" t="s">
        <v>22</v>
      </c>
      <c r="H5" t="s">
        <v>11</v>
      </c>
      <c r="I5" t="b">
        <v>1</v>
      </c>
      <c r="J5" t="b">
        <v>0</v>
      </c>
      <c r="K5" t="b">
        <v>0</v>
      </c>
      <c r="L5" t="b">
        <v>0</v>
      </c>
    </row>
    <row r="6" spans="1:12" x14ac:dyDescent="0.15">
      <c r="A6" s="1" t="s">
        <v>23</v>
      </c>
      <c r="B6">
        <v>1.75</v>
      </c>
      <c r="C6" s="5">
        <v>1.725290095420867</v>
      </c>
      <c r="D6" s="6">
        <f t="shared" si="0"/>
        <v>2.4709904579133024E-2</v>
      </c>
      <c r="E6" t="s">
        <v>24</v>
      </c>
      <c r="F6" t="s">
        <v>24</v>
      </c>
      <c r="G6" t="s">
        <v>11</v>
      </c>
      <c r="H6" t="s">
        <v>11</v>
      </c>
      <c r="I6" t="b">
        <v>1</v>
      </c>
      <c r="J6" t="b">
        <v>1</v>
      </c>
      <c r="K6" t="b">
        <v>1</v>
      </c>
      <c r="L6" t="b">
        <v>1</v>
      </c>
    </row>
    <row r="7" spans="1:12" x14ac:dyDescent="0.15">
      <c r="A7" s="1" t="s">
        <v>25</v>
      </c>
      <c r="B7">
        <v>1.44</v>
      </c>
      <c r="C7" s="5">
        <v>1.5392258409463979</v>
      </c>
      <c r="D7" s="6">
        <f t="shared" si="0"/>
        <v>9.922584094639797E-2</v>
      </c>
      <c r="E7" t="s">
        <v>11</v>
      </c>
      <c r="F7" t="s">
        <v>11</v>
      </c>
      <c r="G7" t="s">
        <v>11</v>
      </c>
      <c r="H7" t="s">
        <v>11</v>
      </c>
      <c r="I7" t="b">
        <v>1</v>
      </c>
      <c r="J7" t="b">
        <v>1</v>
      </c>
      <c r="K7" t="b">
        <v>1</v>
      </c>
      <c r="L7" t="b">
        <v>1</v>
      </c>
    </row>
    <row r="8" spans="1:12" x14ac:dyDescent="0.15">
      <c r="A8" s="1" t="s">
        <v>26</v>
      </c>
      <c r="B8">
        <v>2.52</v>
      </c>
      <c r="C8" s="5">
        <v>3.1580568296201741</v>
      </c>
      <c r="D8" s="6">
        <f t="shared" si="0"/>
        <v>0.63805682962017407</v>
      </c>
      <c r="E8" t="s">
        <v>27</v>
      </c>
      <c r="F8" t="s">
        <v>28</v>
      </c>
      <c r="G8" t="s">
        <v>11</v>
      </c>
      <c r="H8" t="s">
        <v>11</v>
      </c>
      <c r="I8" t="b">
        <v>1</v>
      </c>
      <c r="J8" t="b">
        <v>0</v>
      </c>
      <c r="K8" t="b">
        <v>0</v>
      </c>
      <c r="L8" t="b">
        <v>1</v>
      </c>
    </row>
    <row r="9" spans="1:12" x14ac:dyDescent="0.15">
      <c r="A9" s="1" t="s">
        <v>29</v>
      </c>
      <c r="B9">
        <v>2.25</v>
      </c>
      <c r="C9" s="5">
        <v>2.9421945568305299</v>
      </c>
      <c r="D9" s="6">
        <f t="shared" si="0"/>
        <v>0.69219455683052988</v>
      </c>
      <c r="E9" t="s">
        <v>30</v>
      </c>
      <c r="F9" t="s">
        <v>31</v>
      </c>
      <c r="G9" t="s">
        <v>32</v>
      </c>
      <c r="H9" t="s">
        <v>11</v>
      </c>
      <c r="I9" t="b">
        <v>1</v>
      </c>
      <c r="J9" t="b">
        <v>1</v>
      </c>
      <c r="K9" t="b">
        <v>1</v>
      </c>
      <c r="L9" t="b">
        <v>0</v>
      </c>
    </row>
    <row r="10" spans="1:12" x14ac:dyDescent="0.15">
      <c r="A10" s="1" t="s">
        <v>33</v>
      </c>
      <c r="B10">
        <v>1.75</v>
      </c>
      <c r="C10" s="5">
        <v>1.891812638465854</v>
      </c>
      <c r="D10" s="6">
        <f t="shared" si="0"/>
        <v>0.14181263846585401</v>
      </c>
      <c r="E10" t="s">
        <v>11</v>
      </c>
      <c r="F10" t="s">
        <v>11</v>
      </c>
      <c r="G10" t="s">
        <v>11</v>
      </c>
      <c r="H10" t="s">
        <v>11</v>
      </c>
      <c r="I10" t="b">
        <v>1</v>
      </c>
      <c r="J10" t="b">
        <v>1</v>
      </c>
      <c r="K10" t="b">
        <v>1</v>
      </c>
      <c r="L10" t="b">
        <v>1</v>
      </c>
    </row>
    <row r="11" spans="1:12" x14ac:dyDescent="0.15">
      <c r="A11" s="1" t="s">
        <v>34</v>
      </c>
      <c r="B11">
        <v>3.81</v>
      </c>
      <c r="C11" s="5">
        <v>2.8122020663217251</v>
      </c>
      <c r="D11" s="6">
        <f t="shared" si="0"/>
        <v>0.99779793367827496</v>
      </c>
      <c r="E11" t="s">
        <v>35</v>
      </c>
      <c r="F11" t="s">
        <v>36</v>
      </c>
      <c r="G11" t="s">
        <v>11</v>
      </c>
      <c r="H11" t="s">
        <v>11</v>
      </c>
      <c r="I11" t="b">
        <v>1</v>
      </c>
      <c r="J11" t="b">
        <v>1</v>
      </c>
      <c r="K11" t="b">
        <v>1</v>
      </c>
      <c r="L11" t="b">
        <v>1</v>
      </c>
    </row>
    <row r="12" spans="1:12" x14ac:dyDescent="0.15">
      <c r="A12" s="1" t="s">
        <v>37</v>
      </c>
      <c r="B12">
        <v>1.4</v>
      </c>
      <c r="C12" s="5">
        <v>1.4089710891884839</v>
      </c>
      <c r="D12" s="6">
        <f t="shared" si="0"/>
        <v>8.9710891884839938E-3</v>
      </c>
      <c r="E12" t="s">
        <v>38</v>
      </c>
      <c r="F12" t="s">
        <v>39</v>
      </c>
      <c r="G12" t="s">
        <v>40</v>
      </c>
      <c r="H12" t="s">
        <v>31</v>
      </c>
      <c r="I12" t="b">
        <v>1</v>
      </c>
      <c r="J12" t="b">
        <v>1</v>
      </c>
      <c r="K12" t="b">
        <v>1</v>
      </c>
      <c r="L12" t="b">
        <v>0</v>
      </c>
    </row>
    <row r="13" spans="1:12" x14ac:dyDescent="0.15">
      <c r="A13" s="1" t="s">
        <v>41</v>
      </c>
      <c r="B13">
        <v>1.45</v>
      </c>
      <c r="C13" s="5">
        <v>1.5312825281389679</v>
      </c>
      <c r="D13" s="6">
        <f t="shared" si="0"/>
        <v>8.1282528138967969E-2</v>
      </c>
      <c r="E13" t="s">
        <v>42</v>
      </c>
      <c r="F13" t="s">
        <v>11</v>
      </c>
      <c r="G13" t="s">
        <v>11</v>
      </c>
      <c r="H13" t="s">
        <v>11</v>
      </c>
      <c r="I13" t="b">
        <v>1</v>
      </c>
      <c r="J13" t="b">
        <v>1</v>
      </c>
      <c r="K13" t="b">
        <v>1</v>
      </c>
      <c r="L13" t="b">
        <v>1</v>
      </c>
    </row>
    <row r="14" spans="1:12" x14ac:dyDescent="0.15">
      <c r="A14" s="1" t="s">
        <v>43</v>
      </c>
      <c r="B14">
        <v>1.55</v>
      </c>
      <c r="C14" s="5">
        <v>1.498165857439512</v>
      </c>
      <c r="D14" s="6">
        <f t="shared" si="0"/>
        <v>5.1834142560488017E-2</v>
      </c>
      <c r="E14" t="s">
        <v>44</v>
      </c>
      <c r="F14" t="s">
        <v>36</v>
      </c>
      <c r="G14" t="s">
        <v>10</v>
      </c>
      <c r="H14" t="s">
        <v>11</v>
      </c>
      <c r="I14" t="b">
        <v>1</v>
      </c>
      <c r="J14" t="b">
        <v>1</v>
      </c>
      <c r="K14" t="b">
        <v>1</v>
      </c>
      <c r="L14" t="b">
        <v>1</v>
      </c>
    </row>
    <row r="15" spans="1:12" x14ac:dyDescent="0.15">
      <c r="A15" s="1" t="s">
        <v>45</v>
      </c>
      <c r="B15">
        <v>1.5</v>
      </c>
      <c r="C15" s="5">
        <v>1.544028515774855</v>
      </c>
      <c r="D15" s="6">
        <f t="shared" si="0"/>
        <v>4.4028515774855004E-2</v>
      </c>
      <c r="E15" t="s">
        <v>46</v>
      </c>
      <c r="F15" t="s">
        <v>47</v>
      </c>
      <c r="G15" t="s">
        <v>48</v>
      </c>
      <c r="H15" t="s">
        <v>47</v>
      </c>
      <c r="I15" t="b">
        <v>1</v>
      </c>
      <c r="J15" t="b">
        <v>1</v>
      </c>
      <c r="K15" t="b">
        <v>1</v>
      </c>
      <c r="L15" t="b">
        <v>1</v>
      </c>
    </row>
    <row r="16" spans="1:12" x14ac:dyDescent="0.15">
      <c r="A16" s="1" t="s">
        <v>49</v>
      </c>
      <c r="B16">
        <v>1.55</v>
      </c>
      <c r="C16" s="5">
        <v>1.8772208130955099</v>
      </c>
      <c r="D16" s="6">
        <f t="shared" si="0"/>
        <v>0.32722081309550988</v>
      </c>
      <c r="E16" t="s">
        <v>50</v>
      </c>
      <c r="F16" t="s">
        <v>51</v>
      </c>
      <c r="G16" t="s">
        <v>11</v>
      </c>
      <c r="H16" t="s">
        <v>11</v>
      </c>
      <c r="I16" t="b">
        <v>1</v>
      </c>
      <c r="J16" t="b">
        <v>1</v>
      </c>
      <c r="K16" t="b">
        <v>1</v>
      </c>
      <c r="L16" t="b">
        <v>1</v>
      </c>
    </row>
    <row r="17" spans="1:12" x14ac:dyDescent="0.15">
      <c r="A17" s="1" t="s">
        <v>52</v>
      </c>
      <c r="B17">
        <v>2.8</v>
      </c>
      <c r="C17" s="5">
        <v>1.993432822130627</v>
      </c>
      <c r="D17" s="6">
        <f t="shared" si="0"/>
        <v>0.80656717786937282</v>
      </c>
      <c r="E17" t="s">
        <v>53</v>
      </c>
      <c r="F17" t="s">
        <v>11</v>
      </c>
      <c r="G17" t="s">
        <v>11</v>
      </c>
      <c r="H17" t="s">
        <v>11</v>
      </c>
      <c r="I17" t="b">
        <v>1</v>
      </c>
      <c r="J17" t="b">
        <v>1</v>
      </c>
      <c r="K17" t="b">
        <v>1</v>
      </c>
      <c r="L17" t="b">
        <v>1</v>
      </c>
    </row>
    <row r="18" spans="1:12" x14ac:dyDescent="0.15">
      <c r="A18" s="1" t="s">
        <v>54</v>
      </c>
      <c r="B18">
        <v>1.95</v>
      </c>
      <c r="C18" s="5">
        <v>2.316846852933057</v>
      </c>
      <c r="D18" s="6">
        <f t="shared" si="0"/>
        <v>0.36684685293305708</v>
      </c>
      <c r="E18" t="s">
        <v>55</v>
      </c>
      <c r="F18" t="s">
        <v>11</v>
      </c>
      <c r="G18" t="s">
        <v>11</v>
      </c>
      <c r="H18" t="s">
        <v>11</v>
      </c>
      <c r="I18" t="b">
        <v>1</v>
      </c>
      <c r="J18" t="b">
        <v>1</v>
      </c>
      <c r="K18" t="b">
        <v>0</v>
      </c>
      <c r="L18" t="b">
        <v>1</v>
      </c>
    </row>
    <row r="19" spans="1:12" x14ac:dyDescent="0.15">
      <c r="A19" s="1" t="s">
        <v>56</v>
      </c>
      <c r="B19">
        <v>2.1</v>
      </c>
      <c r="C19" s="5">
        <v>1.3575524076940519</v>
      </c>
      <c r="D19" s="6">
        <f t="shared" si="0"/>
        <v>0.74244759230594815</v>
      </c>
      <c r="E19" t="s">
        <v>57</v>
      </c>
      <c r="F19" t="s">
        <v>57</v>
      </c>
      <c r="G19" t="s">
        <v>57</v>
      </c>
      <c r="H19" t="s">
        <v>57</v>
      </c>
      <c r="I19" t="b">
        <v>1</v>
      </c>
      <c r="J19" t="b">
        <v>0</v>
      </c>
      <c r="K19" t="b">
        <v>1</v>
      </c>
      <c r="L19" t="b">
        <v>0</v>
      </c>
    </row>
    <row r="20" spans="1:12" x14ac:dyDescent="0.15">
      <c r="A20" s="1" t="s">
        <v>58</v>
      </c>
      <c r="B20">
        <v>1.7</v>
      </c>
      <c r="C20" s="5">
        <v>1.893135084934606</v>
      </c>
      <c r="D20" s="6">
        <f t="shared" si="0"/>
        <v>0.19313508493460607</v>
      </c>
      <c r="E20" t="s">
        <v>11</v>
      </c>
      <c r="F20" t="s">
        <v>11</v>
      </c>
      <c r="G20" t="s">
        <v>11</v>
      </c>
      <c r="H20" t="s">
        <v>11</v>
      </c>
      <c r="I20" t="b">
        <v>1</v>
      </c>
      <c r="J20" t="b">
        <v>1</v>
      </c>
      <c r="K20" t="b">
        <v>1</v>
      </c>
      <c r="L20" t="b">
        <v>1</v>
      </c>
    </row>
    <row r="21" spans="1:12" x14ac:dyDescent="0.15">
      <c r="A21" s="3" t="s">
        <v>62</v>
      </c>
      <c r="D21" s="4">
        <f>AVERAGE(D2:D20)</f>
        <v>0.37038125548529799</v>
      </c>
      <c r="E21" s="4">
        <f>AVERAGE(D7,D10,D20)</f>
        <v>0.14472452144895268</v>
      </c>
      <c r="F21" s="4">
        <f>AVERAGE(D7,D10,D13,D17:D18,D20)</f>
        <v>0.28147835388137599</v>
      </c>
      <c r="G21" s="4">
        <f>AVERAGE(D2:D3,D6:D8,D10:D11,D13,D16:D18,D20)</f>
        <v>0.40594508262357382</v>
      </c>
      <c r="H21" s="4">
        <f>AVERAGE(D2:D11,D13:D14,D16:D18,D20)</f>
        <v>0.39011229105946094</v>
      </c>
      <c r="I21" s="4">
        <f>AVERAGE(D2:D20)</f>
        <v>0.37038125548529799</v>
      </c>
      <c r="J21" s="4">
        <f>AVERAGE(D2:D4,D6:D7,D9:D18,D20)</f>
        <v>0.31944132719244456</v>
      </c>
      <c r="K21" s="4">
        <f>AVERAGE(D2,D6:D7,D9:D17,D19:D20)</f>
        <v>0.3360016261319469</v>
      </c>
      <c r="L21" s="4">
        <f>AVERAGE(D2,D6:D8,D10:D11,D13:D18,D20)</f>
        <v>0.32810101615965592</v>
      </c>
    </row>
  </sheetData>
  <phoneticPr fontId="2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Mori Tatsuya</cp:lastModifiedBy>
  <dcterms:created xsi:type="dcterms:W3CDTF">2024-08-06T11:31:36Z</dcterms:created>
  <dcterms:modified xsi:type="dcterms:W3CDTF">2024-08-19T13:07:47Z</dcterms:modified>
</cp:coreProperties>
</file>