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i\Desktop\Bootcamp notes and exercises\Data_Analytics_Homework\Module_1_Tai_Johnson_KickStart_My_Chart\"/>
    </mc:Choice>
  </mc:AlternateContent>
  <xr:revisionPtr revIDLastSave="0" documentId="13_ncr:1_{79D39F81-366C-4DAD-8FCD-49D1F5A37850}" xr6:coauthVersionLast="43" xr6:coauthVersionMax="43" xr10:uidLastSave="{00000000-0000-0000-0000-000000000000}"/>
  <bookViews>
    <workbookView xWindow="255" yWindow="1545" windowWidth="17490" windowHeight="9150" xr2:uid="{00000000-000D-0000-FFFF-FFFF00000000}"/>
  </bookViews>
  <sheets>
    <sheet name="Main" sheetId="1" r:id="rId1"/>
    <sheet name="Bonus" sheetId="5" r:id="rId2"/>
    <sheet name="Pivot table per month" sheetId="4" r:id="rId3"/>
    <sheet name="Pivot table per category" sheetId="3" r:id="rId4"/>
  </sheets>
  <definedNames>
    <definedName name="Name">Main!$B:$B</definedName>
  </definedNames>
  <calcPr calcId="18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2817" i="1" l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5" i="1"/>
  <c r="N6" i="1"/>
  <c r="N3" i="1"/>
  <c r="N4" i="1"/>
  <c r="N2" i="1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R3" i="1"/>
  <c r="R4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3" i="1"/>
  <c r="Q4" i="1"/>
  <c r="Q5" i="1"/>
  <c r="Q2" i="1"/>
  <c r="D13" i="5" l="1"/>
  <c r="D2" i="5" l="1"/>
  <c r="C13" i="5"/>
  <c r="C2" i="5"/>
  <c r="B13" i="5"/>
  <c r="B2" i="5"/>
  <c r="E13" i="5" l="1"/>
  <c r="H13" i="5" s="1"/>
  <c r="E3" i="5"/>
  <c r="H3" i="5" s="1"/>
  <c r="E4" i="5"/>
  <c r="H4" i="5" s="1"/>
  <c r="E5" i="5"/>
  <c r="H5" i="5" s="1"/>
  <c r="E6" i="5"/>
  <c r="H6" i="5" s="1"/>
  <c r="E8" i="5"/>
  <c r="H8" i="5" s="1"/>
  <c r="E10" i="5"/>
  <c r="H10" i="5" s="1"/>
  <c r="E2" i="5"/>
  <c r="H2" i="5" s="1"/>
  <c r="E7" i="5"/>
  <c r="H7" i="5" s="1"/>
  <c r="E9" i="5"/>
  <c r="H9" i="5" s="1"/>
  <c r="E11" i="5"/>
  <c r="H11" i="5" s="1"/>
  <c r="E12" i="5"/>
  <c r="H12" i="5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5" l="1"/>
  <c r="G4" i="5"/>
  <c r="G9" i="5"/>
  <c r="F4" i="5"/>
  <c r="G7" i="5"/>
  <c r="F8" i="5"/>
  <c r="F13" i="5"/>
  <c r="F5" i="5"/>
  <c r="F10" i="5"/>
  <c r="F11" i="5"/>
  <c r="F9" i="5"/>
  <c r="G8" i="5"/>
  <c r="G5" i="5"/>
  <c r="G11" i="5"/>
  <c r="F7" i="5"/>
  <c r="G3" i="5"/>
  <c r="F12" i="5"/>
  <c r="F6" i="5"/>
  <c r="G2" i="5"/>
  <c r="F3" i="5"/>
  <c r="F2" i="5"/>
  <c r="G12" i="5"/>
  <c r="G6" i="5"/>
  <c r="G10" i="5"/>
</calcChain>
</file>

<file path=xl/sharedStrings.xml><?xml version="1.0" encoding="utf-8"?>
<sst xmlns="http://schemas.openxmlformats.org/spreadsheetml/2006/main" count="32540" uniqueCount="8400">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</sst>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3" xfId="0" applyNumberFormat="1" applyBorder="1"/>
    <xf numFmtId="0" fontId="0" fillId="0" borderId="2" xfId="0" applyNumberFormat="1" applyBorder="1"/>
    <xf numFmtId="0" fontId="0" fillId="0" borderId="4" xfId="0" applyNumberFormat="1" applyBorder="1"/>
    <xf numFmtId="0" fontId="0" fillId="0" borderId="1" xfId="0" pivotButton="1" applyBorder="1"/>
    <xf numFmtId="0" fontId="0" fillId="0" borderId="1" xfId="0" applyBorder="1"/>
    <xf numFmtId="0" fontId="0" fillId="0" borderId="4" xfId="0" pivotButton="1" applyBorder="1"/>
    <xf numFmtId="0" fontId="0" fillId="0" borderId="4" xfId="0" applyBorder="1"/>
    <xf numFmtId="0" fontId="0" fillId="0" borderId="4" xfId="0" applyBorder="1" applyAlignment="1">
      <alignment horizontal="left"/>
    </xf>
    <xf numFmtId="165" fontId="3" fillId="0" borderId="0" xfId="0" applyNumberFormat="1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3" xfId="0" applyFont="1" applyBorder="1"/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wrapText="1"/>
    </xf>
    <xf numFmtId="9" fontId="0" fillId="0" borderId="0" xfId="2" applyFont="1"/>
    <xf numFmtId="2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29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1" defaultTableStyle="TableStyleMedium2" defaultPivotStyle="PivotStyleLight16">
    <tableStyle name="MySqlDefault" pivot="0" table="0" count="2" xr9:uid="{9892CB94-3FA7-4312-9B2B-9017867E4E71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0.33035714285714285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29-44F6-80D0-6E4BB735503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0.6339285714285714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29-44F6-80D0-6E4BB735503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3.5714285714285712E-2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29-44F6-80D0-6E4BB7355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835056"/>
        <c:axId val="5328347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37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C29-44F6-80D0-6E4BB735503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71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29-44F6-80D0-6E4BB735503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29-44F6-80D0-6E4BB735503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112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29-44F6-80D0-6E4BB7355038}"/>
                  </c:ext>
                </c:extLst>
              </c15:ser>
            </c15:filteredLineSeries>
          </c:ext>
        </c:extLst>
      </c:lineChart>
      <c:catAx>
        <c:axId val="53283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34728"/>
        <c:crosses val="autoZero"/>
        <c:auto val="1"/>
        <c:lblAlgn val="ctr"/>
        <c:lblOffset val="100"/>
        <c:noMultiLvlLbl val="0"/>
      </c:catAx>
      <c:valAx>
        <c:axId val="53283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8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[01_KickStart_My_Chart_Tai_Johnson_1.xlsx]Pivot table per month!PivotTable2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Campaign successes </a:t>
            </a:r>
          </a:p>
          <a:p>
            <a:pPr>
              <a:defRPr b="1"/>
            </a:pPr>
            <a:r>
              <a:rPr lang="en-US" b="1" i="0" baseline="0"/>
              <a:t>per month</a:t>
            </a:r>
          </a:p>
        </c:rich>
      </c:tx>
      <c:layout>
        <c:manualLayout>
          <c:xMode val="edge"/>
          <c:yMode val="edge"/>
          <c:x val="0.37995528924996325"/>
          <c:y val="4.09423149734645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6-4251-8194-6B1398CC6738}"/>
            </c:ext>
          </c:extLst>
        </c:ser>
        <c:ser>
          <c:idx val="1"/>
          <c:order val="1"/>
          <c:tx>
            <c:strRef>
              <c:f>'Pivot table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6-4251-8194-6B1398CC6738}"/>
            </c:ext>
          </c:extLst>
        </c:ser>
        <c:ser>
          <c:idx val="2"/>
          <c:order val="2"/>
          <c:tx>
            <c:strRef>
              <c:f>'Pivot table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6-4251-8194-6B1398CC6738}"/>
            </c:ext>
          </c:extLst>
        </c:ser>
        <c:ser>
          <c:idx val="3"/>
          <c:order val="3"/>
          <c:tx>
            <c:strRef>
              <c:f>'Pivot table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6-4251-8194-6B1398CC6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7631896"/>
        <c:axId val="397633536"/>
      </c:lineChart>
      <c:catAx>
        <c:axId val="39763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33536"/>
        <c:crosses val="autoZero"/>
        <c:auto val="1"/>
        <c:lblAlgn val="ctr"/>
        <c:lblOffset val="100"/>
        <c:noMultiLvlLbl val="0"/>
      </c:catAx>
      <c:valAx>
        <c:axId val="3976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63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[01_KickStart_My_Chart_Tai_Johnson_1.xlsx]Pivot table per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successes per sub-category</a:t>
            </a:r>
          </a:p>
        </c:rich>
      </c:tx>
      <c:layout>
        <c:manualLayout>
          <c:xMode val="edge"/>
          <c:yMode val="edge"/>
          <c:x val="0.30659754272243778"/>
          <c:y val="3.02118887499577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185788903073118E-2"/>
          <c:y val="0.14752233224065875"/>
          <c:w val="0.81957951097490267"/>
          <c:h val="0.541523886767372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6-4FAA-811A-C1EE2BB14641}"/>
            </c:ext>
          </c:extLst>
        </c:ser>
        <c:ser>
          <c:idx val="1"/>
          <c:order val="1"/>
          <c:tx>
            <c:strRef>
              <c:f>'Pivot table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F6-4FAA-811A-C1EE2BB14641}"/>
            </c:ext>
          </c:extLst>
        </c:ser>
        <c:ser>
          <c:idx val="2"/>
          <c:order val="2"/>
          <c:tx>
            <c:strRef>
              <c:f>'Pivot table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category'!$D$6:$D$47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F6-4FAA-811A-C1EE2BB14641}"/>
            </c:ext>
          </c:extLst>
        </c:ser>
        <c:ser>
          <c:idx val="3"/>
          <c:order val="3"/>
          <c:tx>
            <c:strRef>
              <c:f>'Pivot table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category'!$E$6:$E$47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DCF6-4FAA-811A-C1EE2BB14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449456"/>
        <c:axId val="277449784"/>
      </c:barChart>
      <c:catAx>
        <c:axId val="27744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49784"/>
        <c:crosses val="autoZero"/>
        <c:auto val="1"/>
        <c:lblAlgn val="ctr"/>
        <c:lblOffset val="100"/>
        <c:noMultiLvlLbl val="0"/>
      </c:catAx>
      <c:valAx>
        <c:axId val="2774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4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13</xdr:row>
      <xdr:rowOff>76206</xdr:rowOff>
    </xdr:from>
    <xdr:to>
      <xdr:col>7</xdr:col>
      <xdr:colOff>552450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C2ACC-33F8-45E8-B286-3D2A413E5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66675</xdr:rowOff>
    </xdr:from>
    <xdr:to>
      <xdr:col>9</xdr:col>
      <xdr:colOff>619125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B00F-14F9-4299-97B8-120D40229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104775</xdr:rowOff>
    </xdr:from>
    <xdr:to>
      <xdr:col>17</xdr:col>
      <xdr:colOff>361949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BA1EF8-4778-4943-8D72-5B0F58183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" refreshedDate="43518.002679166668" createdVersion="6" refreshedVersion="6" minRefreshableVersion="3" recordCount="4114" xr:uid="{71B28134-E51E-4477-AF24-05A6571A3A6E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" refreshedDate="43518.866548726852" createdVersion="6" refreshedVersion="6" minRefreshableVersion="3" recordCount="4114" xr:uid="{87D32F07-2F5E-4F71-8715-EB7895E55232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3:07:13" maxDate="2017-03-15T10:42:07" count="4114">
        <d v="2015-06-21T19:22:11"/>
        <d v="2017-01-31T09:36:43"/>
        <d v="2016-02-05T12:03:23"/>
        <d v="2014-07-08T07:33:47"/>
        <d v="2015-11-19T15:13:19"/>
        <d v="2016-07-12T17:35:27"/>
        <d v="2014-06-03T20:56:10"/>
        <d v="2016-05-25T20:19:47"/>
        <d v="2016-04-08T17:52:12"/>
        <d v="2016-03-17T21:41:04"/>
        <d v="2014-05-20T20:49:59"/>
        <d v="2016-07-21T13:53:02"/>
        <d v="2014-06-01T12:19:05"/>
        <d v="2016-05-18T11:27:09"/>
        <d v="2014-06-17T19:50:08"/>
        <d v="2015-09-09T04:36:18"/>
        <d v="2014-05-01T14:18:51"/>
        <d v="2014-10-05T12:45:42"/>
        <d v="2014-08-18T08:12:56"/>
        <d v="2015-06-20T14:47:34"/>
        <d v="2015-07-15T13:23:52"/>
        <d v="2014-08-27T10:15:09"/>
        <d v="2014-12-16T17:04:20"/>
        <d v="2015-04-03T13:53:41"/>
        <d v="2015-08-13T14:53:03"/>
        <d v="2015-11-09T19:48:01"/>
        <d v="2014-07-08T07:34:24"/>
        <d v="2014-10-16T23:09:13"/>
        <d v="2015-11-16T18:20:04"/>
        <d v="2014-06-22T11:21:28"/>
        <d v="2014-07-22T02:13:55"/>
        <d v="2016-01-07T14:12:34"/>
        <d v="2016-04-01T10:15:37"/>
        <d v="2015-10-09T11:03:41"/>
        <d v="2014-07-21T02:55:21"/>
        <d v="2015-04-04T02:12:14"/>
        <d v="2015-03-05T02:34:05"/>
        <d v="2015-01-28T11:49:59"/>
        <d v="2013-04-10T20:34:24"/>
        <d v="2014-04-24T20:19:48"/>
        <d v="2014-05-30T00:20:08"/>
        <d v="2014-09-05T08:51:14"/>
        <d v="2014-11-28T10:32:26"/>
        <d v="2014-06-12T14:10:06"/>
        <d v="2014-08-22T21:34:17"/>
        <d v="2016-03-28T10:10:27"/>
        <d v="2015-11-15T18:21:34"/>
        <d v="2014-10-20T14:52:07"/>
        <d v="2015-01-29T07:36:20"/>
        <d v="2015-09-23T23:26:05"/>
        <d v="2014-12-22T13:16:18"/>
        <d v="2015-07-11T17:29:17"/>
        <d v="2014-06-17T12:02:46"/>
        <d v="2014-03-21T08:22:45"/>
        <d v="2015-11-25T12:19:01"/>
        <d v="2016-05-06T18:27:16"/>
        <d v="2015-05-25T08:22:24"/>
        <d v="2015-03-26T15:11:22"/>
        <d v="2014-10-20T13:04:52"/>
        <d v="2015-08-14T00:51:36"/>
        <d v="2014-03-03T16:50:37"/>
        <d v="2013-05-15T14:44:37"/>
        <d v="2013-02-06T14:23:18"/>
        <d v="2013-12-04T17:05:33"/>
        <d v="2013-06-07T19:38:21"/>
        <d v="2014-07-15T14:54:34"/>
        <d v="2016-06-18T15:35:40"/>
        <d v="2012-06-15T09:12:04"/>
        <d v="2014-01-24T08:51:51"/>
        <d v="2011-08-30T23:42:25"/>
        <d v="2011-07-06T16:42:45"/>
        <d v="2012-03-29T01:42:57"/>
        <d v="2012-10-25T19:26:41"/>
        <d v="2011-02-13T13:21:44"/>
        <d v="2015-12-22T06:53:35"/>
        <d v="2013-03-24T00:13:12"/>
        <d v="2011-10-28T11:47:58"/>
        <d v="2012-03-28T22:40:37"/>
        <d v="2016-08-22T12:44:01"/>
        <d v="2014-03-26T13:50:13"/>
        <d v="2013-11-04T21:12:56"/>
        <d v="2012-07-09T23:00:47"/>
        <d v="2011-09-09T14:53:01"/>
        <d v="2015-02-07T09:58:29"/>
        <d v="2011-04-15T13:23:26"/>
        <d v="2011-08-23T22:12:37"/>
        <d v="2015-10-14T08:32:45"/>
        <d v="2010-05-24T08:08:43"/>
        <d v="2014-05-27T11:00:51"/>
        <d v="2013-05-08T13:15:12"/>
        <d v="2011-06-12T02:20:19"/>
        <d v="2011-03-17T04:51:24"/>
        <d v="2016-12-16T23:58:23"/>
        <d v="2012-06-05T15:47:37"/>
        <d v="2014-03-18T12:25:42"/>
        <d v="2012-01-26T19:19:21"/>
        <d v="2010-05-26T11:06:01"/>
        <d v="2011-06-11T22:26:42"/>
        <d v="2012-11-01T14:16:34"/>
        <d v="2013-12-23T16:51:59"/>
        <d v="2012-10-15T13:16:46"/>
        <d v="2012-12-31T13:50:30"/>
        <d v="2010-11-22T22:20:53"/>
        <d v="2014-02-12T14:32:30"/>
        <d v="2011-03-10T11:53:06"/>
        <d v="2016-04-25T12:35:40"/>
        <d v="2012-03-19T13:50:21"/>
        <d v="2011-04-02T18:46:47"/>
        <d v="2013-04-01T09:54:50"/>
        <d v="2011-01-26T19:49:10"/>
        <d v="2013-10-10T17:59:33"/>
        <d v="2015-05-01T03:11:47"/>
        <d v="2014-03-19T20:13:58"/>
        <d v="2011-07-29T13:24:08"/>
        <d v="2011-11-14T01:46:48"/>
        <d v="2012-01-10T12:56:04"/>
        <d v="2011-02-21T07:07:55"/>
        <d v="2010-03-11T15:14:24"/>
        <d v="2011-06-28T20:29:16"/>
        <d v="2011-07-14T20:51:46"/>
        <d v="2016-09-02T20:23:47"/>
        <d v="2015-04-02T12:07:10"/>
        <d v="2016-08-11T05:33:47"/>
        <d v="2014-09-22T13:58:04"/>
        <d v="2015-04-20T17:29:22"/>
        <d v="2016-12-05T19:03:20"/>
        <d v="2015-05-11T09:20:57"/>
        <d v="2015-03-04T10:11:01"/>
        <d v="2016-09-15T00:40:13"/>
        <d v="2014-08-31T17:41:43"/>
        <d v="2014-05-19T17:10:12"/>
        <d v="2016-06-20T15:18:01"/>
        <d v="2014-09-23T14:42:07"/>
        <d v="2016-05-01T14:35:04"/>
        <d v="2015-08-05T17:02:18"/>
        <d v="2014-05-29T04:21:57"/>
        <d v="2015-04-02T05:02:34"/>
        <d v="2015-08-23T08:58:33"/>
        <d v="2015-07-01T01:22:41"/>
        <d v="2015-07-02T17:18:12"/>
        <d v="2015-02-17T23:57:32"/>
        <d v="2015-04-15T22:52:23"/>
        <d v="2014-10-26T16:38:18"/>
        <d v="2016-07-07T20:44:22"/>
        <d v="2015-02-12T13:29:52"/>
        <d v="2015-07-15T08:12:52"/>
        <d v="2016-11-18T19:35:18"/>
        <d v="2014-11-26T13:37:40"/>
        <d v="2016-01-28T01:57:36"/>
        <d v="2014-11-24T23:19:50"/>
        <d v="2015-03-26T23:05:02"/>
        <d v="2015-04-19T08:25:11"/>
        <d v="2014-08-23T21:03:40"/>
        <d v="2014-10-21T09:16:04"/>
        <d v="2015-04-21T08:20:15"/>
        <d v="2015-06-13T08:37:35"/>
        <d v="2014-06-03T22:11:56"/>
        <d v="2016-01-27T17:04:52"/>
        <d v="2014-09-21T21:02:28"/>
        <d v="2016-05-24T05:37:45"/>
        <d v="2015-06-16T17:06:51"/>
        <d v="2014-06-02T11:41:55"/>
        <d v="2014-07-14T22:14:36"/>
        <d v="2015-08-27T18:16:14"/>
        <d v="2014-07-21T13:30:21"/>
        <d v="2015-12-13T11:00:44"/>
        <d v="2016-12-16T21:01:22"/>
        <d v="2015-06-05T17:27:35"/>
        <d v="2015-02-17T15:14:50"/>
        <d v="2014-09-18T07:19:39"/>
        <d v="2015-07-31T18:40:03"/>
        <d v="2016-06-12T23:32:14"/>
        <d v="2015-02-12T04:40:43"/>
        <d v="2015-01-29T08:57:08"/>
        <d v="2015-03-09T13:24:56"/>
        <d v="2014-08-04T13:52:11"/>
        <d v="2015-07-06T14:58:39"/>
        <d v="2015-03-06T20:20:46"/>
        <d v="2015-10-27T18:07:45"/>
        <d v="2016-02-02T21:07:55"/>
        <d v="2015-03-04T18:59:23"/>
        <d v="2015-05-23T13:00:15"/>
        <d v="2016-12-07T19:29:12"/>
        <d v="2014-10-27T14:38:50"/>
        <d v="2014-07-05T14:11:22"/>
        <d v="2016-07-19T17:04:19"/>
        <d v="2017-02-01T14:42:34"/>
        <d v="2015-06-27T00:49:37"/>
        <d v="2014-08-05T23:35:35"/>
        <d v="2016-07-05T11:46:37"/>
        <d v="2016-06-06T10:49:26"/>
        <d v="2015-08-23T05:47:38"/>
        <d v="2014-09-17T14:12:32"/>
        <d v="2014-09-29T17:38:06"/>
        <d v="2016-01-06T19:07:31"/>
        <d v="2015-05-11T11:17:32"/>
        <d v="2015-09-12T08:13:38"/>
        <d v="2017-01-06T15:33:40"/>
        <d v="2014-09-05T04:24:02"/>
        <d v="2016-08-01T22:10:22"/>
        <d v="2014-08-15T21:12:03"/>
        <d v="2015-01-19T14:50:49"/>
        <d v="2015-09-08T17:28:04"/>
        <d v="2014-11-30T15:33:04"/>
        <d v="2016-07-05T09:12:03"/>
        <d v="2015-09-01T10:22:22"/>
        <d v="2016-07-15T19:18:23"/>
        <d v="2014-12-04T23:55:58"/>
        <d v="2014-11-16T04:04:47"/>
        <d v="2015-06-10T17:20:55"/>
        <d v="2015-09-01T20:45:12"/>
        <d v="2015-08-19T23:02:17"/>
        <d v="2016-02-16T16:20:40"/>
        <d v="2015-07-17T09:27:47"/>
        <d v="2015-01-05T10:34:29"/>
        <d v="2016-01-06T00:43:22"/>
        <d v="2015-03-03T18:12:37"/>
        <d v="2014-11-27T10:34:29"/>
        <d v="2015-03-16T10:16:49"/>
        <d v="2016-02-29T03:02:25"/>
        <d v="2015-07-10T10:39:10"/>
        <d v="2015-01-27T15:18:04"/>
        <d v="2015-01-27T13:40:38"/>
        <d v="2016-04-21T20:21:10"/>
        <d v="2015-05-11T00:50:46"/>
        <d v="2016-03-09T18:16:14"/>
        <d v="2015-04-12T11:11:04"/>
        <d v="2015-06-09T16:39:21"/>
        <d v="2015-04-02T11:40:25"/>
        <d v="2016-01-14T17:36:57"/>
        <d v="2015-05-05T13:51:11"/>
        <d v="2015-12-03T18:12:51"/>
        <d v="2015-01-28T15:01:06"/>
        <d v="2016-08-30T17:04:52"/>
        <d v="2015-05-11T20:02:59"/>
        <d v="2015-06-09T17:00:17"/>
        <d v="2015-11-12T21:13:39"/>
        <d v="2016-01-08T09:03:09"/>
        <d v="2016-12-09T18:18:00"/>
        <d v="2015-10-19T21:50:50"/>
        <d v="2013-03-21T12:12:11"/>
        <d v="2014-11-06T11:57:04"/>
        <d v="2011-11-15T07:01:50"/>
        <d v="2014-01-22T20:20:24"/>
        <d v="2010-02-04T02:57:59"/>
        <d v="2012-07-16T20:28:25"/>
        <d v="2010-10-29T03:55:25"/>
        <d v="2010-09-09T09:42:14"/>
        <d v="2011-11-23T13:47:09"/>
        <d v="2010-06-03T17:22:20"/>
        <d v="2013-05-07T08:46:51"/>
        <d v="2012-04-14T14:06:06"/>
        <d v="2010-03-29T11:06:18"/>
        <d v="2012-01-16T10:49:15"/>
        <d v="2015-09-16T18:03:50"/>
        <d v="2011-02-14T07:50:02"/>
        <d v="2013-02-14T13:39:47"/>
        <d v="2016-04-19T10:14:42"/>
        <d v="2011-05-18T20:26:26"/>
        <d v="2015-03-09T12:54:49"/>
        <d v="2010-06-01T13:19:59"/>
        <d v="2012-04-18T16:27:04"/>
        <d v="2011-01-12T01:09:08"/>
        <d v="2012-08-28T18:06:54"/>
        <d v="2012-04-11T10:05:15"/>
        <d v="2010-03-30T01:05:50"/>
        <d v="2010-01-26T23:23:47"/>
        <d v="2014-05-26T06:03:39"/>
        <d v="2011-09-22T22:51:38"/>
        <d v="2017-01-22T23:55:42"/>
        <d v="2011-04-04T15:59:50"/>
        <d v="2013-12-03T21:36:21"/>
        <d v="2010-02-26T16:48:31"/>
        <d v="2011-06-03T07:09:46"/>
        <d v="2012-03-01T17:05:49"/>
        <d v="2012-10-10T19:58:06"/>
        <d v="2012-02-27T21:09:54"/>
        <d v="2015-04-23T16:35:39"/>
        <d v="2012-09-11T20:10:59"/>
        <d v="2017-01-24T01:03:36"/>
        <d v="2014-04-15T09:22:35"/>
        <d v="2009-05-16T23:07:13"/>
        <d v="2010-01-16T17:16:52"/>
        <d v="2011-05-12T12:14:24"/>
        <d v="2011-12-27T12:55:00"/>
        <d v="2013-08-20T13:20:48"/>
        <d v="2013-02-08T14:47:24"/>
        <d v="2012-10-02T01:52:18"/>
        <d v="2012-05-21T23:15:13"/>
        <d v="2013-10-03T06:09:14"/>
        <d v="2010-12-14T04:03:37"/>
        <d v="2013-04-12T13:39:26"/>
        <d v="2011-09-26T14:28:39"/>
        <d v="2014-03-21T11:13:54"/>
        <d v="2010-06-13T21:13:34"/>
        <d v="2013-09-01T19:18:49"/>
        <d v="2012-08-13T06:36:43"/>
        <d v="2015-03-26T12:40:21"/>
        <d v="2014-03-11T06:19:28"/>
        <d v="2010-10-18T00:36:20"/>
        <d v="2011-03-24T18:14:18"/>
        <d v="2013-02-07T12:54:15"/>
        <d v="2012-01-25T15:45:58"/>
        <d v="2012-05-02T20:54:26"/>
        <d v="2012-07-23T21:28:37"/>
        <d v="2012-02-09T10:19:29"/>
        <d v="2013-02-28T15:17:33"/>
        <d v="2013-01-08T17:52:01"/>
        <d v="2011-01-24T11:52:10"/>
        <d v="2012-08-13T13:14:14"/>
        <d v="2011-10-04T23:35:43"/>
        <d v="2011-11-21T00:28:32"/>
        <d v="2013-03-15T16:15:52"/>
        <d v="2010-06-28T00:40:14"/>
        <d v="2013-01-30T15:11:48"/>
        <d v="2012-07-23T13:44:14"/>
        <d v="2014-11-07T17:21:57"/>
        <d v="2013-11-11T11:26:43"/>
        <d v="2013-02-24T20:07:51"/>
        <d v="2009-11-06T15:19:09"/>
        <d v="2015-11-23T08:25:53"/>
        <d v="2016-10-04T05:55:06"/>
        <d v="2016-04-13T08:52:48"/>
        <d v="2016-11-23T02:54:46"/>
        <d v="2015-06-29T10:13:48"/>
        <d v="2016-11-14T23:42:33"/>
        <d v="2017-02-09T02:45:26"/>
        <d v="2015-02-23T00:50:49"/>
        <d v="2015-10-01T17:55:08"/>
        <d v="2015-10-14T06:24:07"/>
        <d v="2013-04-15T07:34:43"/>
        <d v="2016-05-17T09:09:14"/>
        <d v="2015-09-16T11:31:37"/>
        <d v="2016-03-08T10:28:31"/>
        <d v="2015-04-07T11:34:37"/>
        <d v="2015-04-07T12:53:55"/>
        <d v="2015-10-14T09:30:38"/>
        <d v="2015-02-11T22:17:08"/>
        <d v="2016-07-08T13:20:10"/>
        <d v="2015-03-30T13:26:28"/>
        <d v="2017-02-06T11:15:27"/>
        <d v="2014-09-12T16:18:38"/>
        <d v="2016-03-30T13:56:25"/>
        <d v="2014-10-14T12:54:25"/>
        <d v="2015-04-17T18:30:14"/>
        <d v="2015-04-20T17:51:50"/>
        <d v="2015-09-14T07:12:21"/>
        <d v="2015-10-15T07:05:29"/>
        <d v="2015-07-22T09:17:16"/>
        <d v="2017-01-25T07:10:28"/>
        <d v="2016-08-03T20:47:09"/>
        <d v="2016-02-27T18:21:14"/>
        <d v="2014-09-07T23:13:08"/>
        <d v="2015-10-20T14:12:19"/>
        <d v="2016-03-09T15:04:01"/>
        <d v="2014-10-31T02:15:14"/>
        <d v="2016-02-15T14:28:33"/>
        <d v="2015-03-15T00:31:57"/>
        <d v="2016-05-17T15:50:41"/>
        <d v="2014-10-22T20:53:30"/>
        <d v="2015-06-08T16:45:00"/>
        <d v="2014-10-23T19:13:46"/>
        <d v="2014-07-17T00:15:11"/>
        <d v="2010-03-18T13:04:16"/>
        <d v="2014-05-21T15:49:52"/>
        <d v="2014-01-29T09:45:19"/>
        <d v="2012-04-20T14:13:58"/>
        <d v="2013-03-22T09:03:18"/>
        <d v="2015-02-08T09:44:02"/>
        <d v="2011-12-16T08:26:29"/>
        <d v="2016-12-07T14:17:00"/>
        <d v="2012-12-18T13:37:39"/>
        <d v="2016-02-25T09:02:44"/>
        <d v="2012-06-18T17:05:18"/>
        <d v="2011-08-02T16:32:31"/>
        <d v="2014-01-18T18:50:31"/>
        <d v="2016-07-25T06:03:56"/>
        <d v="2015-10-15T01:13:08"/>
        <d v="2016-01-01T08:55:28"/>
        <d v="2012-03-19T11:43:12"/>
        <d v="2015-12-29T12:28:32"/>
        <d v="2012-06-25T11:57:17"/>
        <d v="2012-08-23T12:13:40"/>
        <d v="2014-04-25T22:01:19"/>
        <d v="2014-12-07T13:57:47"/>
        <d v="2014-10-22T09:13:41"/>
        <d v="2015-07-26T18:01:51"/>
        <d v="2015-07-15T11:26:18"/>
        <d v="2016-06-27T21:01:40"/>
        <d v="2014-02-03T20:42:50"/>
        <d v="2015-04-17T20:04:52"/>
        <d v="2011-11-17T20:12:51"/>
        <d v="2011-08-08T12:24:51"/>
        <d v="2013-09-09T12:12:52"/>
        <d v="2016-02-17T14:50:02"/>
        <d v="2012-03-22T17:01:20"/>
        <d v="2012-06-22T08:45:26"/>
        <d v="2010-07-20T13:50:04"/>
        <d v="2015-03-15T14:14:06"/>
        <d v="2016-11-13T16:13:07"/>
        <d v="2014-04-16T10:27:47"/>
        <d v="2011-07-08T15:24:50"/>
        <d v="2015-10-15T08:08:57"/>
        <d v="2011-06-24T02:39:21"/>
        <d v="2014-01-07T10:16:22"/>
        <d v="2014-02-03T21:14:19"/>
        <d v="2011-04-04T23:05:57"/>
        <d v="2011-09-20T16:06:10"/>
        <d v="2013-09-26T12:51:50"/>
        <d v="2016-06-22T15:54:24"/>
        <d v="2015-04-19T18:45:17"/>
        <d v="2013-11-19T23:25:24"/>
        <d v="2012-07-09T13:01:38"/>
        <d v="2012-06-19T16:15:31"/>
        <d v="2013-09-11T20:43:05"/>
        <d v="2014-09-22T15:38:42"/>
        <d v="2014-01-09T04:42:31"/>
        <d v="2013-03-27T18:29:40"/>
        <d v="2015-06-23T01:58:37"/>
        <d v="2013-04-30T15:25:07"/>
        <d v="2014-02-12T00:52:31"/>
        <d v="2015-06-22T06:59:36"/>
        <d v="2014-08-12T01:26:57"/>
        <d v="2013-05-06T17:25:50"/>
        <d v="2012-01-26T04:13:39"/>
        <d v="2015-09-28T15:52:04"/>
        <d v="2016-01-31T12:17:14"/>
        <d v="2015-10-08T17:01:00"/>
        <d v="2014-05-19T13:36:05"/>
        <d v="2009-09-14T16:50:02"/>
        <d v="2013-08-26T21:46:27"/>
        <d v="2016-06-05T16:06:43"/>
        <d v="2015-08-22T12:38:21"/>
        <d v="2015-08-12T10:19:02"/>
        <d v="2013-10-29T15:13:42"/>
        <d v="2013-08-14T13:08:20"/>
        <d v="2013-07-01T03:53:53"/>
        <d v="2016-08-09T02:50:46"/>
        <d v="2015-10-19T01:27:58"/>
        <d v="2014-10-07T13:28:58"/>
        <d v="2016-02-23T18:51:13"/>
        <d v="2013-10-03T14:15:16"/>
        <d v="2015-01-20T16:31:43"/>
        <d v="2014-01-10T19:33:41"/>
        <d v="2011-12-17T16:58:01"/>
        <d v="2015-05-06T03:14:55"/>
        <d v="2015-02-01T21:12:20"/>
        <d v="2013-02-26T08:31:23"/>
        <d v="2014-04-24T13:23:35"/>
        <d v="2013-09-17T08:50:05"/>
        <d v="2014-01-15T17:55:20"/>
        <d v="2013-12-26T12:21:51"/>
        <d v="2015-04-13T12:05:35"/>
        <d v="2015-02-03T14:59:59"/>
        <d v="2014-10-26T12:24:51"/>
        <d v="2012-03-02T19:15:42"/>
        <d v="2013-09-30T11:52:01"/>
        <d v="2014-07-17T13:37:12"/>
        <d v="2013-04-14T11:59:40"/>
        <d v="2011-09-14T10:34:07"/>
        <d v="2014-04-30T08:13:15"/>
        <d v="2013-05-13T15:31:27"/>
        <d v="2011-06-10T22:14:21"/>
        <d v="2011-07-26T12:14:33"/>
        <d v="2016-04-28T15:34:15"/>
        <d v="2014-06-10T22:04:54"/>
        <d v="2012-08-08T17:49:44"/>
        <d v="2012-08-14T11:30:54"/>
        <d v="2012-05-11T23:13:23"/>
        <d v="2014-07-07T18:57:24"/>
        <d v="2013-11-26T23:13:29"/>
        <d v="2014-03-05T12:31:39"/>
        <d v="2014-07-24T17:20:38"/>
        <d v="2014-08-18T11:57:19"/>
        <d v="2017-01-18T03:05:49"/>
        <d v="2015-04-05T21:16:03"/>
        <d v="2014-04-28T18:36:01"/>
        <d v="2012-03-19T15:14:14"/>
        <d v="2015-03-02T17:03:49"/>
        <d v="2014-09-22T04:59:15"/>
        <d v="2013-07-10T07:12:15"/>
        <d v="2012-09-10T11:20:09"/>
        <d v="2016-03-18T16:43:30"/>
        <d v="2012-11-29T23:56:32"/>
        <d v="2015-09-25T17:44:52"/>
        <d v="2013-04-17T07:20:19"/>
        <d v="2014-05-02T17:49:19"/>
        <d v="2016-10-26T09:28:34"/>
        <d v="2016-12-09T20:30:20"/>
        <d v="2011-12-05T06:45:36"/>
        <d v="2012-07-23T18:26:45"/>
        <d v="2015-12-28T18:46:59"/>
        <d v="2016-08-13T20:02:30"/>
        <d v="2015-04-20T12:37:38"/>
        <d v="2014-06-09T15:08:05"/>
        <d v="2015-06-16T15:03:45"/>
        <d v="2013-12-12T17:33:14"/>
        <d v="2014-11-01T20:06:25"/>
        <d v="2011-11-11T13:29:29"/>
        <d v="2009-08-18T16:41:28"/>
        <d v="2010-03-10T16:27:51"/>
        <d v="2011-06-09T00:49:31"/>
        <d v="2012-02-17T08:29:05"/>
        <d v="2014-12-18T07:50:23"/>
        <d v="2012-02-10T18:48:27"/>
        <d v="2015-11-09T21:33:26"/>
        <d v="2013-07-11T08:27:20"/>
        <d v="2012-09-04T18:12:57"/>
        <d v="2012-03-26T19:47:01"/>
        <d v="2015-05-29T10:21:30"/>
        <d v="2016-01-30T23:25:59"/>
        <d v="2013-03-07T02:28:22"/>
        <d v="2016-10-06T13:00:47"/>
        <d v="2016-07-01T10:53:45"/>
        <d v="2014-07-10T09:56:07"/>
        <d v="2015-11-19T06:58:41"/>
        <d v="2015-03-28T13:53:20"/>
        <d v="2017-01-03T09:58:01"/>
        <d v="2015-08-07T09:59:04"/>
        <d v="2012-11-05T04:35:41"/>
        <d v="2015-11-10T12:03:01"/>
        <d v="2016-10-02T21:25:39"/>
        <d v="2016-02-29T20:10:45"/>
        <d v="2015-08-21T22:23:16"/>
        <d v="2016-05-02T12:24:49"/>
        <d v="2014-07-30T04:49:21"/>
        <d v="2015-07-07T09:24:24"/>
        <d v="2017-01-18T00:08:06"/>
        <d v="2015-05-31T17:17:07"/>
        <d v="2016-12-20T19:56:54"/>
        <d v="2015-06-02T09:23:08"/>
        <d v="2016-11-01T20:45:49"/>
        <d v="2016-04-12T19:22:08"/>
        <d v="2016-04-22T05:38:05"/>
        <d v="2015-09-23T14:39:50"/>
        <d v="2016-12-07T08:17:05"/>
        <d v="2015-06-24T03:28:47"/>
        <d v="2015-10-05T13:38:31"/>
        <d v="2016-04-13T14:16:23"/>
        <d v="2016-06-13T20:23:47"/>
        <d v="2015-01-05T14:48:46"/>
        <d v="2015-09-28T20:19:14"/>
        <d v="2016-03-04T12:53:56"/>
        <d v="2014-10-01T21:24:42"/>
        <d v="2016-06-04T10:58:00"/>
        <d v="2015-10-06T09:25:09"/>
        <d v="2015-09-02T11:13:55"/>
        <d v="2016-01-11T11:54:44"/>
        <d v="2015-09-29T16:52:48"/>
        <d v="2015-06-08T10:29:02"/>
        <d v="2017-01-18T11:29:25"/>
        <d v="2015-06-18T01:49:04"/>
        <d v="2015-11-10T10:00:16"/>
        <d v="2014-10-15T12:28:31"/>
        <d v="2014-09-19T11:38:12"/>
        <d v="2016-05-13T03:41:03"/>
        <d v="2015-12-07T15:50:37"/>
        <d v="2016-11-02T17:48:43"/>
        <d v="2015-02-22T16:23:45"/>
        <d v="2015-11-13T01:59:40"/>
        <d v="2014-11-17T13:42:45"/>
        <d v="2015-09-21T11:00:33"/>
        <d v="2016-11-18T04:32:15"/>
        <d v="2015-01-17T20:52:47"/>
        <d v="2016-02-11T17:49:55"/>
        <d v="2015-06-10T14:02:49"/>
        <d v="2016-06-14T11:37:33"/>
        <d v="2014-12-02T15:25:14"/>
        <d v="2015-12-10T17:19:03"/>
        <d v="2015-12-02T15:32:12"/>
        <d v="2016-01-19T14:21:29"/>
        <d v="2015-07-07T14:47:23"/>
        <d v="2015-10-05T12:23:28"/>
        <d v="2014-11-19T20:24:11"/>
        <d v="2016-09-19T05:50:27"/>
        <d v="2015-05-14T11:49:23"/>
        <d v="2015-01-27T06:31:12"/>
        <d v="2016-03-21T09:20:22"/>
        <d v="2015-08-14T09:05:13"/>
        <d v="2014-11-25T15:39:03"/>
        <d v="2016-08-23T16:59:47"/>
        <d v="2015-07-02T19:30:24"/>
        <d v="2015-02-20T12:57:19"/>
        <d v="2015-02-17T17:43:27"/>
        <d v="2015-02-14T12:23:56"/>
        <d v="2015-10-06T04:34:57"/>
        <d v="2015-01-16T15:42:07"/>
        <d v="2015-03-17T13:22:33"/>
        <d v="2016-09-18T13:40:06"/>
        <d v="2015-06-23T09:56:59"/>
        <d v="2016-01-08T08:30:51"/>
        <d v="2015-06-22T08:14:10"/>
        <d v="2014-11-03T00:46:20"/>
        <d v="2015-03-07T11:27:45"/>
        <d v="2016-03-17T13:55:26"/>
        <d v="2015-03-19T20:52:38"/>
        <d v="2016-10-03T16:43:32"/>
        <d v="2016-06-24T12:07:35"/>
        <d v="2014-11-04T19:15:01"/>
        <d v="2015-02-12T14:42:02"/>
        <d v="2015-03-10T14:21:22"/>
        <d v="2014-11-26T15:47:39"/>
        <d v="2015-05-19T14:15:35"/>
        <d v="2014-07-15T10:32:23"/>
        <d v="2014-07-28T20:02:56"/>
        <d v="2015-07-09T03:47:08"/>
        <d v="2015-04-08T10:48:49"/>
        <d v="2015-10-23T15:00:56"/>
        <d v="2015-05-16T17:18:20"/>
        <d v="2015-10-29T20:01:04"/>
        <d v="2015-03-23T15:08:26"/>
        <d v="2015-11-20T08:39:17"/>
        <d v="2016-08-02T19:57:46"/>
        <d v="2015-08-31T07:07:20"/>
        <d v="2016-05-24T20:41:00"/>
        <d v="2015-08-25T22:07:59"/>
        <d v="2017-01-26T04:13:47"/>
        <d v="2015-03-24T03:26:03"/>
        <d v="2015-11-09T14:38:43"/>
        <d v="2014-09-26T10:48:30"/>
        <d v="2014-07-11T12:24:18"/>
        <d v="2016-06-07T18:54:17"/>
        <d v="2016-06-11T13:47:38"/>
        <d v="2015-04-27T19:25:17"/>
        <d v="2015-04-14T18:56:01"/>
        <d v="2017-02-24T16:41:37"/>
        <d v="2015-07-13T08:37:39"/>
        <d v="2016-01-15T02:33:51"/>
        <d v="2014-06-13T11:49:37"/>
        <d v="2016-04-14T10:30:28"/>
        <d v="2015-08-07T10:04:01"/>
        <d v="2016-04-29T13:44:09"/>
        <d v="2015-10-26T11:01:25"/>
        <d v="2016-05-17T02:23:02"/>
        <d v="2015-01-27T17:29:09"/>
        <d v="2015-03-12T21:24:42"/>
        <d v="2015-05-07T06:07:50"/>
        <d v="2017-01-27T18:17:18"/>
        <d v="2017-01-24T09:26:22"/>
        <d v="2014-08-14T09:11:55"/>
        <d v="2016-11-09T05:17:15"/>
        <d v="2015-07-14T08:52:48"/>
        <d v="2015-07-14T10:49:54"/>
        <d v="2015-04-06T10:36:35"/>
        <d v="2014-09-16T11:10:59"/>
        <d v="2016-07-12T19:49:54"/>
        <d v="2014-07-12T15:39:47"/>
        <d v="2016-02-16T13:37:49"/>
        <d v="2014-09-09T11:50:28"/>
        <d v="2014-08-26T17:05:33"/>
        <d v="2014-10-19T20:05:04"/>
        <d v="2014-11-12T19:37:11"/>
        <d v="2016-11-01T11:46:10"/>
        <d v="2015-07-14T10:02:40"/>
        <d v="2015-06-08T18:10:33"/>
        <d v="2015-02-10T18:10:32"/>
        <d v="2016-02-17T14:30:39"/>
        <d v="2015-11-23T15:29:52"/>
        <d v="2015-06-23T23:03:29"/>
        <d v="2015-07-24T09:26:55"/>
        <d v="2014-10-10T12:59:59"/>
        <d v="2016-09-23T10:41:19"/>
        <d v="2014-12-17T05:42:47"/>
        <d v="2015-06-18T15:26:16"/>
        <d v="2015-03-14T11:11:35"/>
        <d v="2016-11-14T12:16:21"/>
        <d v="2014-07-18T15:10:18"/>
        <d v="2016-09-19T04:09:43"/>
        <d v="2015-03-27T15:09:02"/>
        <d v="2016-06-06T10:12:58"/>
        <d v="2016-05-16T12:14:00"/>
        <d v="2014-12-11T11:49:32"/>
        <d v="2014-12-01T00:28:04"/>
        <d v="2014-07-18T15:22:17"/>
        <d v="2014-06-12T21:59:07"/>
        <d v="2014-12-02T17:32:04"/>
        <d v="2015-01-08T13:38:21"/>
        <d v="2016-05-14T04:53:35"/>
        <d v="2016-04-21T04:14:18"/>
        <d v="2016-07-05T11:53:49"/>
        <d v="2014-08-13T07:14:11"/>
        <d v="2016-09-26T14:32:04"/>
        <d v="2017-02-12T13:34:02"/>
        <d v="2016-09-21T16:48:04"/>
        <d v="2014-06-19T06:33:31"/>
        <d v="2014-11-28T15:59:52"/>
        <d v="2015-07-04T11:21:30"/>
        <d v="2016-12-07T13:12:53"/>
        <d v="2015-09-14T21:42:53"/>
        <d v="2016-11-01T11:13:37"/>
        <d v="2016-07-28T10:26:01"/>
        <d v="2015-06-02T19:52:46"/>
        <d v="2016-11-22T04:13:03"/>
        <d v="2015-03-31T14:35:47"/>
        <d v="2017-01-02T11:07:59"/>
        <d v="2014-10-01T07:42:20"/>
        <d v="2014-06-25T17:27:02"/>
        <d v="2016-01-19T07:45:09"/>
        <d v="2014-08-15T17:32:45"/>
        <d v="2013-10-16T06:51:08"/>
        <d v="2016-12-11T11:43:21"/>
        <d v="2014-06-23T11:06:40"/>
        <d v="2016-10-25T12:38:27"/>
        <d v="2016-12-07T18:01:09"/>
        <d v="2016-12-21T23:49:48"/>
        <d v="2016-12-22T06:59:58"/>
        <d v="2016-11-02T19:05:03"/>
        <d v="2016-11-22T11:07:27"/>
        <d v="2014-07-15T09:08:40"/>
        <d v="2014-11-04T20:11:19"/>
        <d v="2014-07-17T18:50:22"/>
        <d v="2016-11-04T06:13:08"/>
        <d v="2016-01-15T11:32:32"/>
        <d v="2016-05-06T07:54:12"/>
        <d v="2016-12-30T14:06:42"/>
        <d v="2015-09-25T21:22:40"/>
        <d v="2014-10-28T11:00:27"/>
        <d v="2014-08-06T15:42:02"/>
        <d v="2017-01-17T15:29:27"/>
        <d v="2016-02-08T20:09:56"/>
        <d v="2012-01-01T10:46:51"/>
        <d v="2014-06-17T08:55:27"/>
        <d v="2012-03-09T14:31:38"/>
        <d v="2015-06-29T14:47:49"/>
        <d v="2011-05-31T10:31:23"/>
        <d v="2015-11-13T10:13:52"/>
        <d v="2013-03-12T20:13:27"/>
        <d v="2012-12-03T19:41:09"/>
        <d v="2011-07-07T15:17:57"/>
        <d v="2012-07-20T23:39:41"/>
        <d v="2011-11-07T13:05:11"/>
        <d v="2011-12-02T14:17:47"/>
        <d v="2013-07-31T05:23:01"/>
        <d v="2013-11-20T05:16:52"/>
        <d v="2015-04-07T23:09:00"/>
        <d v="2014-11-02T19:54:26"/>
        <d v="2013-11-01T12:49:20"/>
        <d v="2014-01-28T01:48:27"/>
        <d v="2014-10-31T09:41:54"/>
        <d v="2014-07-09T07:15:49"/>
        <d v="2015-06-06T22:43:22"/>
        <d v="2013-05-07T10:45:26"/>
        <d v="2014-02-19T17:13:52"/>
        <d v="2012-03-22T12:13:25"/>
        <d v="2012-11-13T18:10:23"/>
        <d v="2013-04-03T08:56:05"/>
        <d v="2012-09-04T20:13:49"/>
        <d v="2014-12-15T08:22:19"/>
        <d v="2014-07-11T15:31:26"/>
        <d v="2016-12-29T17:47:30"/>
        <d v="2013-01-25T16:16:32"/>
        <d v="2011-06-19T10:19:55"/>
        <d v="2016-09-26T05:18:57"/>
        <d v="2015-01-15T09:21:51"/>
        <d v="2012-12-06T13:10:41"/>
        <d v="2013-04-19T09:43:17"/>
        <d v="2011-02-16T13:36:19"/>
        <d v="2012-11-21T20:30:34"/>
        <d v="2010-09-08T15:16:28"/>
        <d v="2014-05-30T03:07:39"/>
        <d v="2016-10-27T13:32:13"/>
        <d v="2014-01-03T13:14:06"/>
        <d v="2016-11-16T15:48:10"/>
        <d v="2013-07-16T05:55:28"/>
        <d v="2015-08-10T23:21:21"/>
        <d v="2014-09-19T08:13:24"/>
        <d v="2015-01-17T14:00:03"/>
        <d v="2015-04-20T22:38:50"/>
        <d v="2013-11-16T00:10:10"/>
        <d v="2013-11-26T19:06:54"/>
        <d v="2013-01-15T19:11:29"/>
        <d v="2015-12-11T14:58:42"/>
        <d v="2009-09-11T20:33:59"/>
        <d v="2015-04-06T12:51:45"/>
        <d v="2014-01-24T13:55:38"/>
        <d v="2011-11-15T20:38:35"/>
        <d v="2015-09-03T11:39:25"/>
        <d v="2013-07-01T18:44:57"/>
        <d v="2014-03-31T12:03:20"/>
        <d v="2010-09-15T11:37:05"/>
        <d v="2011-04-03T11:22:25"/>
        <d v="2013-05-08T19:13:14"/>
        <d v="2012-07-26T13:23:42"/>
        <d v="2012-03-19T13:46:09"/>
        <d v="2014-02-04T22:47:19"/>
        <d v="2013-01-29T09:27:15"/>
        <d v="2012-03-14T20:32:34"/>
        <d v="2013-10-02T10:15:46"/>
        <d v="2012-05-29T19:21:48"/>
        <d v="2013-01-02T23:40:00"/>
        <d v="2013-01-01T20:20:59"/>
        <d v="2013-10-10T13:56:06"/>
        <d v="2013-10-08T16:10:03"/>
        <d v="2013-06-17T12:59:24"/>
        <d v="2011-07-11T21:57:37"/>
        <d v="2012-02-24T09:54:46"/>
        <d v="2013-08-16T16:23:25"/>
        <d v="2012-03-28T19:03:28"/>
        <d v="2014-08-31T09:21:47"/>
        <d v="2012-03-28T11:12:46"/>
        <d v="2014-08-12T05:36:14"/>
        <d v="2011-06-01T14:17:20"/>
        <d v="2012-08-01T19:44:04"/>
        <d v="2011-05-02T17:59:58"/>
        <d v="2011-07-05T21:44:06"/>
        <d v="2011-05-27T14:57:12"/>
        <d v="2011-08-08T11:47:39"/>
        <d v="2017-01-24T10:17:11"/>
        <d v="2014-11-18T21:36:46"/>
        <d v="2013-12-20T15:12:30"/>
        <d v="2012-08-01T20:33:02"/>
        <d v="2013-06-18T10:38:42"/>
        <d v="2013-01-07T19:37:52"/>
        <d v="2012-06-20T18:14:45"/>
        <d v="2011-05-16T13:02:01"/>
        <d v="2014-10-02T17:13:43"/>
        <d v="2013-03-08T16:06:03"/>
        <d v="2012-01-17T09:35:31"/>
        <d v="2012-07-30T16:23:21"/>
        <d v="2013-12-11T19:09:34"/>
        <d v="2014-05-09T15:24:22"/>
        <d v="2015-03-30T17:19:45"/>
        <d v="2012-09-05T17:56:10"/>
        <d v="2015-02-20T18:32:52"/>
        <d v="2010-03-13T01:00:38"/>
        <d v="2012-10-04T02:33:24"/>
        <d v="2012-03-04T20:07:30"/>
        <d v="2012-01-19T06:33:47"/>
        <d v="2012-06-12T20:25:02"/>
        <d v="2016-05-14T14:26:00"/>
        <d v="2013-02-20T07:49:05"/>
        <d v="2012-03-28T10:43:34"/>
        <d v="2011-11-22T11:24:15"/>
        <d v="2014-03-20T16:16:35"/>
        <d v="2013-05-28T14:56:52"/>
        <d v="2012-04-06T06:11:18"/>
        <d v="2013-09-06T20:33:58"/>
        <d v="2014-04-01T19:09:42"/>
        <d v="2011-12-18T16:45:05"/>
        <d v="2012-08-23T13:31:16"/>
        <d v="2016-08-25T00:38:27"/>
        <d v="2014-10-11T15:19:43"/>
        <d v="2013-09-09T09:25:03"/>
        <d v="2016-11-21T01:23:20"/>
        <d v="2014-09-23T11:37:52"/>
        <d v="2016-07-27T00:08:36"/>
        <d v="2014-02-24T04:36:15"/>
        <d v="2015-06-10T14:21:36"/>
        <d v="2015-03-15T14:12:33"/>
        <d v="2015-02-15T22:46:24"/>
        <d v="2016-03-23T15:03:57"/>
        <d v="2016-06-01T16:19:33"/>
        <d v="2016-10-13T14:31:55"/>
        <d v="2015-01-17T15:10:29"/>
        <d v="2016-11-28T00:17:46"/>
        <d v="2016-06-23T22:12:17"/>
        <d v="2016-08-27T02:41:16"/>
        <d v="2015-10-14T09:09:11"/>
        <d v="2015-03-16T13:05:38"/>
        <d v="2015-05-04T14:53:08"/>
        <d v="2013-10-23T06:47:13"/>
        <d v="2016-08-17T18:22:04"/>
        <d v="2013-10-12T08:31:08"/>
        <d v="2012-01-12T22:01:26"/>
        <d v="2013-09-23T21:45:58"/>
        <d v="2012-11-17T13:45:17"/>
        <d v="2015-01-21T10:30:38"/>
        <d v="2009-10-01T21:43:46"/>
        <d v="2013-12-07T19:51:58"/>
        <d v="2013-03-09T15:29:37"/>
        <d v="2013-08-01T19:44:03"/>
        <d v="2013-10-30T08:40:15"/>
        <d v="2011-01-24T15:00:47"/>
        <d v="2012-10-01T23:12:40"/>
        <d v="2013-04-04T09:12:34"/>
        <d v="2015-09-01T12:34:11"/>
        <d v="2013-01-02T07:07:27"/>
        <d v="2013-11-19T14:08:00"/>
        <d v="2010-11-23T00:47:24"/>
        <d v="2012-05-08T15:07:05"/>
        <d v="2012-09-27T02:54:18"/>
        <d v="2011-11-30T01:13:26"/>
        <d v="2011-08-04T15:51:10"/>
        <d v="2016-01-02T17:39:15"/>
        <d v="2012-03-13T14:27:46"/>
        <d v="2016-12-09T17:47:11"/>
        <d v="2016-08-21T16:05:33"/>
        <d v="2012-04-27T18:12:55"/>
        <d v="2011-07-27T13:16:45"/>
        <d v="2014-09-05T14:01:03"/>
        <d v="2013-10-22T11:58:19"/>
        <d v="2014-07-21T19:57:30"/>
        <d v="2010-05-06T00:00:03"/>
        <d v="2015-03-02T16:44:43"/>
        <d v="2016-05-06T18:45:30"/>
        <d v="2010-09-09T22:15:49"/>
        <d v="2015-08-02T16:09:06"/>
        <d v="2012-10-29T11:43:48"/>
        <d v="2011-12-01T13:23:50"/>
        <d v="2011-04-12T21:34:42"/>
        <d v="2016-02-29T15:35:22"/>
        <d v="2010-04-23T14:40:34"/>
        <d v="2014-07-09T18:22:22"/>
        <d v="2012-08-28T14:18:20"/>
        <d v="2015-12-03T21:07:37"/>
        <d v="2010-11-25T00:57:26"/>
        <d v="2014-02-10T23:45:10"/>
        <d v="2011-08-11T23:49:03"/>
        <d v="2010-06-11T14:26:15"/>
        <d v="2012-06-21T11:46:00"/>
        <d v="2017-01-02T08:17:19"/>
        <d v="2014-01-02T19:19:25"/>
        <d v="2012-10-11T21:49:27"/>
        <d v="2012-04-04T22:32:19"/>
        <d v="2012-07-26T13:31:07"/>
        <d v="2012-01-29T11:30:34"/>
        <d v="2010-09-13T15:40:54"/>
        <d v="2014-06-12T17:50:50"/>
        <d v="2014-11-01T17:11:21"/>
        <d v="2012-11-14T10:36:05"/>
        <d v="2013-10-15T11:19:02"/>
        <d v="2011-10-30T23:18:16"/>
        <d v="2014-08-27T07:55:13"/>
        <d v="2014-10-22T18:14:03"/>
        <d v="2013-01-14T17:49:49"/>
        <d v="2013-10-28T16:20:31"/>
        <d v="2010-06-08T19:40:50"/>
        <d v="2012-04-14T14:56:55"/>
        <d v="2012-09-28T15:53:53"/>
        <d v="2012-03-10T00:54:49"/>
        <d v="2010-05-14T17:10:26"/>
        <d v="2014-02-10T03:50:22"/>
        <d v="2013-02-05T18:27:45"/>
        <d v="2014-03-12T23:15:29"/>
        <d v="2014-04-04T12:53:24"/>
        <d v="2015-12-30T03:12:29"/>
        <d v="2011-12-05T19:46:49"/>
        <d v="2013-10-04T14:21:17"/>
        <d v="2012-08-03T06:42:48"/>
        <d v="2013-05-22T13:30:58"/>
        <d v="2015-06-26T19:24:06"/>
        <d v="2017-01-10T21:31:05"/>
        <d v="2016-01-13T15:26:20"/>
        <d v="2016-10-30T11:13:45"/>
        <d v="2016-03-15T09:12:50"/>
        <d v="2016-12-28T16:09:06"/>
        <d v="2016-08-10T13:12:48"/>
        <d v="2016-05-01T13:57:06"/>
        <d v="2016-02-11T15:04:44"/>
        <d v="2015-12-22T20:14:56"/>
        <d v="2015-12-18T13:13:01"/>
        <d v="2016-04-20T10:53:12"/>
        <d v="2016-10-19T09:55:32"/>
        <d v="2014-12-25T23:08:39"/>
        <d v="2015-07-09T15:12:39"/>
        <d v="2016-08-04T02:17:00"/>
        <d v="2015-02-25T17:07:59"/>
        <d v="2016-10-17T08:27:33"/>
        <d v="2015-03-19T14:28:03"/>
        <d v="2014-12-19T23:23:05"/>
        <d v="2017-01-31T10:14:35"/>
        <d v="2017-01-05T11:50:55"/>
        <d v="2016-01-04T12:17:53"/>
        <d v="2016-09-12T10:27:19"/>
        <d v="2015-07-23T10:17:19"/>
        <d v="2016-09-23T19:36:06"/>
        <d v="2016-09-06T10:27:32"/>
        <d v="2016-02-22T01:18:14"/>
        <d v="2014-07-16T15:32:34"/>
        <d v="2017-01-07T02:28:47"/>
        <d v="2016-12-17T00:29:33"/>
        <d v="2015-04-17T12:13:00"/>
        <d v="2014-08-05T15:58:38"/>
        <d v="2015-09-09T19:33:33"/>
        <d v="2016-02-24T13:11:16"/>
        <d v="2016-04-29T11:55:05"/>
        <d v="2015-06-29T20:36:57"/>
        <d v="2016-01-22T17:48:37"/>
        <d v="2016-01-26T02:37:01"/>
        <d v="2016-05-16T05:12:28"/>
        <d v="2014-10-16T16:54:02"/>
        <d v="2014-07-10T17:55:42"/>
        <d v="2016-09-02T13:16:46"/>
        <d v="2016-07-23T11:13:25"/>
        <d v="2015-02-25T21:58:48"/>
        <d v="2015-12-01T18:25:30"/>
        <d v="2015-11-16T13:37:00"/>
        <d v="2014-05-14T02:16:10"/>
        <d v="2016-09-01T03:45:45"/>
        <d v="2016-08-29T17:36:55"/>
        <d v="2014-08-04T14:01:24"/>
        <d v="2016-06-17T13:21:48"/>
        <d v="2016-03-08T17:23:59"/>
        <d v="2016-10-09T18:21:28"/>
        <d v="2014-10-09T01:30:50"/>
        <d v="2014-11-04T17:46:40"/>
        <d v="2014-06-27T15:59:40"/>
        <d v="2014-10-28T21:40:17"/>
        <d v="2015-10-04T23:15:21"/>
        <d v="2014-10-14T02:23:30"/>
        <d v="2017-01-13T20:38:00"/>
        <d v="2016-12-16T12:28:53"/>
        <d v="2015-11-17T11:37:14"/>
        <d v="2017-02-14T12:13:01"/>
        <d v="2016-01-19T12:12:27"/>
        <d v="2015-09-29T10:11:43"/>
        <d v="2014-12-03T20:09:52"/>
        <d v="2016-11-02T09:12:23"/>
        <d v="2016-11-28T14:37:15"/>
        <d v="2016-05-20T09:42:46"/>
        <d v="2016-07-10T15:06:22"/>
        <d v="2014-11-03T16:45:15"/>
        <d v="2016-12-10T05:46:12"/>
        <d v="2015-12-01T15:12:56"/>
        <d v="2014-11-11T19:15:35"/>
        <d v="2015-10-26T16:16:55"/>
        <d v="2016-02-21T21:46:16"/>
        <d v="2015-10-12T11:24:15"/>
        <d v="2016-06-14T07:00:53"/>
        <d v="2015-01-05T18:34:29"/>
        <d v="2015-05-02T20:52:09"/>
        <d v="2015-09-24T01:14:51"/>
        <d v="2015-04-17T10:43:17"/>
        <d v="2015-05-21T17:16:21"/>
        <d v="2016-01-01T09:08:03"/>
        <d v="2015-02-14T15:12:37"/>
        <d v="2016-02-26T04:58:56"/>
        <d v="2014-09-22T20:01:07"/>
        <d v="2017-01-20T10:15:25"/>
        <d v="2015-02-09T12:17:07"/>
        <d v="2016-08-29T06:47:49"/>
        <d v="2015-11-16T13:32:10"/>
        <d v="2016-05-24T11:12:25"/>
        <d v="2016-11-14T12:46:40"/>
        <d v="2016-07-03T23:12:04"/>
        <d v="2015-01-12T10:35:40"/>
        <d v="2012-12-06T05:58:30"/>
        <d v="2015-04-25T14:56:22"/>
        <d v="2016-02-18T00:45:43"/>
        <d v="2016-11-17T21:49:26"/>
        <d v="2016-07-28T12:12:09"/>
        <d v="2014-07-10T20:38:32"/>
        <d v="2014-07-31T11:54:28"/>
        <d v="2015-04-20T01:16:15"/>
        <d v="2015-01-07T17:25:21"/>
        <d v="2014-07-24T16:11:10"/>
        <d v="2015-11-11T15:38:00"/>
        <d v="2014-10-06T14:50:35"/>
        <d v="2016-08-15T20:28:29"/>
        <d v="2016-01-13T05:32:45"/>
        <d v="2015-08-15T14:19:57"/>
        <d v="2014-07-29T19:32:25"/>
        <d v="2016-04-23T14:20:15"/>
        <d v="2017-02-08T23:20:52"/>
        <d v="2014-07-11T15:38:39"/>
        <d v="2016-02-06T19:01:05"/>
        <d v="2015-02-23T12:28:17"/>
        <d v="2016-11-04T16:06:43"/>
        <d v="2015-02-12T16:49:23"/>
        <d v="2015-02-11T14:09:36"/>
        <d v="2015-03-16T17:06:53"/>
        <d v="2016-03-03T01:50:28"/>
        <d v="2016-07-05T14:34:21"/>
        <d v="2016-07-31T19:56:22"/>
        <d v="2013-05-23T00:40:23"/>
        <d v="2014-01-22T04:20:42"/>
        <d v="2013-06-20T18:18:22"/>
        <d v="2013-11-21T15:44:11"/>
        <d v="2016-03-11T04:06:24"/>
        <d v="2013-10-25T00:42:59"/>
        <d v="2012-09-10T19:29:02"/>
        <d v="2015-10-18T13:16:53"/>
        <d v="2014-01-06T15:10:17"/>
        <d v="2011-09-16T18:21:01"/>
        <d v="2013-12-04T23:21:05"/>
        <d v="2012-04-06T16:53:56"/>
        <d v="2014-07-18T04:16:10"/>
        <d v="2015-12-14T23:12:11"/>
        <d v="2011-06-06T23:54:01"/>
        <d v="2016-04-19T08:47:36"/>
        <d v="2014-04-10T22:30:53"/>
        <d v="2014-12-29T17:26:52"/>
        <d v="2012-07-11T16:56:48"/>
        <d v="2014-06-03T11:01:43"/>
        <d v="2014-07-09T17:05:24"/>
        <d v="2016-02-13T11:18:15"/>
        <d v="2014-07-25T16:00:11"/>
        <d v="2014-05-16T12:20:07"/>
        <d v="2014-03-25T14:23:07"/>
        <d v="2015-05-26T23:44:55"/>
        <d v="2015-04-28T23:39:33"/>
        <d v="2016-03-11T14:53:12"/>
        <d v="2012-12-06T19:49:18"/>
        <d v="2016-01-27T18:34:17"/>
        <d v="2011-09-09T12:19:13"/>
        <d v="2013-07-31T08:05:40"/>
        <d v="2014-09-03T07:37:54"/>
        <d v="2014-01-21T14:13:17"/>
        <d v="2014-03-14T13:30:15"/>
        <d v="2015-04-13T15:16:28"/>
        <d v="2016-01-14T21:51:31"/>
        <d v="2016-06-17T13:44:18"/>
        <d v="2013-10-29T20:17:25"/>
        <d v="2016-04-19T00:31:50"/>
        <d v="2014-05-12T05:02:21"/>
        <d v="2014-02-21T22:27:27"/>
        <d v="2012-03-05T12:58:15"/>
        <d v="2014-06-23T15:52:24"/>
        <d v="2012-02-13T10:29:15"/>
        <d v="2016-10-19T13:15:10"/>
        <d v="2012-11-07T17:35:42"/>
        <d v="2015-12-09T00:05:10"/>
        <d v="2014-11-20T13:25:31"/>
        <d v="2014-07-15T18:39:00"/>
        <d v="2013-09-09T03:30:07"/>
        <d v="2016-02-29T11:53:35"/>
        <d v="2012-04-10T15:32:08"/>
        <d v="2015-11-25T09:33:53"/>
        <d v="2014-03-05T23:11:39"/>
        <d v="2014-03-24T14:13:04"/>
        <d v="2011-09-13T16:08:40"/>
        <d v="2016-02-12T17:37:16"/>
        <d v="2013-05-16T12:05:45"/>
        <d v="2014-03-20T07:46:08"/>
        <d v="2015-03-31T11:12:51"/>
        <d v="2015-07-27T10:10:50"/>
        <d v="2016-06-14T03:03:34"/>
        <d v="2014-10-14T15:42:00"/>
        <d v="2014-07-08T10:47:17"/>
        <d v="2016-05-06T01:33:33"/>
        <d v="2014-09-26T19:07:00"/>
        <d v="2015-11-24T16:59:48"/>
        <d v="2016-12-01T21:58:11"/>
        <d v="2014-07-01T04:58:21"/>
        <d v="2014-11-15T02:02:28"/>
        <d v="2016-07-07T18:56:54"/>
        <d v="2015-11-19T11:19:09"/>
        <d v="2016-03-24T14:52:21"/>
        <d v="2017-01-01T16:57:31"/>
        <d v="2014-12-02T03:32:26"/>
        <d v="2015-07-07T06:17:21"/>
        <d v="2015-06-09T11:59:30"/>
        <d v="2015-01-17T19:20:47"/>
        <d v="2015-11-16T23:50:46"/>
        <d v="2015-03-29T23:34:00"/>
        <d v="2014-08-03T13:08:32"/>
        <d v="2014-03-25T18:04:53"/>
        <d v="2014-08-20T18:31:43"/>
        <d v="2016-10-31T23:18:21"/>
        <d v="2016-05-17T12:14:46"/>
        <d v="2015-11-09T18:06:35"/>
        <d v="2015-08-07T21:39:43"/>
        <d v="2015-04-15T12:13:52"/>
        <d v="2015-05-19T12:20:25"/>
        <d v="2015-08-06T21:48:46"/>
        <d v="2014-07-15T13:32:08"/>
        <d v="2015-01-24T20:54:42"/>
        <d v="2014-10-06T10:16:40"/>
        <d v="2014-11-08T21:24:08"/>
        <d v="2015-05-30T12:38:05"/>
        <d v="2015-02-25T22:55:06"/>
        <d v="2015-04-28T10:18:29"/>
        <d v="2014-08-25T11:36:24"/>
        <d v="2014-07-10T12:34:00"/>
        <d v="2016-05-19T12:35:02"/>
        <d v="2014-06-02T00:20:50"/>
        <d v="2015-05-26T06:51:02"/>
        <d v="2014-08-12T12:50:15"/>
        <d v="2016-08-22T20:29:45"/>
        <d v="2015-01-23T03:41:23"/>
        <d v="2015-04-30T16:38:11"/>
        <d v="2014-10-26T14:30:47"/>
        <d v="2014-07-21T11:34:32"/>
        <d v="2015-06-28T23:39:37"/>
        <d v="2016-04-08T15:24:07"/>
        <d v="2015-06-15T12:40:59"/>
        <d v="2017-01-10T19:40:18"/>
        <d v="2014-09-15T11:03:36"/>
        <d v="2014-07-17T16:56:12"/>
        <d v="2015-09-28T12:29:07"/>
        <d v="2014-05-22T14:33:54"/>
        <d v="2015-01-30T03:20:41"/>
        <d v="2016-12-24T15:03:28"/>
        <d v="2016-10-13T15:52:23"/>
        <d v="2017-01-06T09:35:31"/>
        <d v="2015-05-06T15:57:49"/>
        <d v="2015-04-29T15:55:15"/>
        <d v="2015-04-15T16:40:43"/>
        <d v="2016-12-07T12:01:00"/>
        <d v="2016-06-08T18:41:55"/>
        <d v="2014-08-01T11:10:45"/>
        <d v="2016-02-19T09:41:20"/>
        <d v="2017-01-12T07:21:38"/>
        <d v="2016-02-09T13:49:33"/>
        <d v="2015-03-09T06:54:59"/>
        <d v="2015-10-21T03:32:53"/>
        <d v="2015-11-18T14:50:59"/>
        <d v="2016-05-13T11:09:14"/>
        <d v="2015-11-25T10:03:26"/>
        <d v="2015-06-06T13:42:00"/>
        <d v="2015-03-26T06:39:36"/>
        <d v="2016-06-15T09:46:06"/>
        <d v="2015-05-28T02:07:54"/>
        <d v="2015-05-01T09:57:27"/>
        <d v="2015-10-20T13:09:13"/>
        <d v="2015-05-14T07:21:11"/>
        <d v="2017-02-06T13:49:33"/>
        <d v="2016-03-01T05:31:33"/>
        <d v="2016-02-23T12:13:04"/>
        <d v="2017-01-26T15:30:25"/>
        <d v="2015-05-08T17:48:12"/>
        <d v="2016-05-25T15:59:41"/>
        <d v="2015-11-10T18:00:15"/>
        <d v="2016-12-27T13:20:20"/>
        <d v="2015-04-10T15:22:05"/>
        <d v="2014-04-30T17:21:16"/>
        <d v="2015-08-31T09:59:37"/>
        <d v="2016-06-14T14:37:40"/>
        <d v="2015-10-01T11:05:20"/>
        <d v="2016-09-20T06:17:13"/>
        <d v="2015-07-26T10:17:12"/>
        <d v="2016-11-06T06:36:48"/>
        <d v="2016-03-01T12:29:27"/>
        <d v="2016-10-10T23:27:09"/>
        <d v="2014-04-07T08:23:42"/>
        <d v="2013-08-23T16:56:38"/>
        <d v="2014-03-17T16:11:41"/>
        <d v="2014-07-07T17:15:36"/>
        <d v="2011-07-30T12:42:08"/>
        <d v="2012-03-17T06:14:07"/>
        <d v="2011-01-25T18:32:30"/>
        <d v="2015-07-08T17:48:08"/>
        <d v="2013-08-20T15:33:10"/>
        <d v="2012-01-31T17:58:14"/>
        <d v="2015-01-03T14:07:42"/>
        <d v="2013-11-04T22:26:59"/>
        <d v="2012-07-20T11:31:24"/>
        <d v="2012-08-04T01:59:45"/>
        <d v="2011-07-07T09:50:56"/>
        <d v="2011-12-06T18:18:07"/>
        <d v="2013-05-14T20:09:37"/>
        <d v="2014-10-11T15:18:20"/>
        <d v="2011-08-26T23:10:22"/>
        <d v="2011-05-08T16:18:11"/>
        <d v="2013-03-22T15:00:43"/>
        <d v="2014-05-15T09:35:54"/>
        <d v="2011-10-21T20:14:29"/>
        <d v="2013-04-06T02:12:55"/>
        <d v="2014-05-08T10:57:53"/>
        <d v="2012-06-07T12:58:51"/>
        <d v="2014-07-23T10:37:31"/>
        <d v="2011-07-27T14:44:47"/>
        <d v="2013-09-26T18:54:49"/>
        <d v="2014-08-04T14:00:27"/>
        <d v="2010-11-05T10:06:46"/>
        <d v="2013-11-01T15:29:32"/>
        <d v="2012-01-13T17:15:51"/>
        <d v="2011-02-12T21:15:10"/>
        <d v="2013-08-01T09:52:12"/>
        <d v="2014-05-07T18:29:44"/>
        <d v="2014-01-27T15:25:40"/>
        <d v="2013-12-30T03:25:47"/>
        <d v="2014-01-17T13:30:12"/>
        <d v="2014-02-21T21:13:10"/>
        <d v="2013-09-30T11:06:43"/>
        <d v="2010-10-14T10:55:35"/>
        <d v="2013-12-12T16:14:25"/>
        <d v="2013-06-24T09:14:38"/>
        <d v="2013-08-21T15:29:27"/>
        <d v="2016-03-16T14:57:12"/>
        <d v="2012-01-25T15:46:02"/>
        <d v="2013-10-14T11:36:19"/>
        <d v="2010-04-06T13:04:59"/>
        <d v="2014-08-01T12:43:31"/>
        <d v="2012-07-26T11:45:45"/>
        <d v="2013-07-03T16:01:47"/>
        <d v="2009-07-13T12:06:07"/>
        <d v="2012-07-31T08:41:07"/>
        <d v="2014-05-27T08:31:26"/>
        <d v="2014-02-11T21:34:50"/>
        <d v="2010-12-01T13:22:54"/>
        <d v="2013-07-08T13:02:36"/>
        <d v="2013-11-08T06:36:15"/>
        <d v="2013-02-15T12:25:09"/>
        <d v="2016-12-08T00:50:02"/>
        <d v="2015-06-05T09:11:35"/>
        <d v="2015-02-04T04:25:47"/>
        <d v="2015-04-13T10:06:16"/>
        <d v="2016-07-09T22:54:43"/>
        <d v="2016-12-04T22:26:05"/>
        <d v="2015-03-23T09:57:31"/>
        <d v="2015-03-01T10:51:51"/>
        <d v="2015-09-09T13:32:28"/>
        <d v="2015-10-15T12:01:31"/>
        <d v="2015-10-01T06:05:17"/>
        <d v="2015-06-29T08:56:57"/>
        <d v="2016-02-22T20:24:53"/>
        <d v="2016-04-01T13:07:58"/>
        <d v="2016-03-29T11:32:32"/>
        <d v="2015-06-14T14:44:39"/>
        <d v="2016-04-23T11:24:18"/>
        <d v="2015-07-10T13:11:38"/>
        <d v="2016-10-31T20:35:31"/>
        <d v="2016-07-15T05:47:20"/>
        <d v="2017-01-11T23:52:05"/>
        <d v="2016-06-22T11:10:28"/>
        <d v="2014-11-04T06:10:54"/>
        <d v="2016-01-18T07:16:39"/>
        <d v="2016-08-29T09:55:32"/>
        <d v="2015-09-10T16:23:08"/>
        <d v="2016-07-05T11:12:50"/>
        <d v="2016-10-26T14:27:19"/>
        <d v="2015-03-19T12:04:02"/>
        <d v="2016-02-02T12:13:54"/>
        <d v="2016-08-22T11:16:20"/>
        <d v="2015-10-01T07:09:28"/>
        <d v="2016-01-24T18:17:09"/>
        <d v="2016-05-30T00:51:06"/>
        <d v="2014-12-11T20:14:52"/>
        <d v="2014-06-26T14:41:25"/>
        <d v="2016-12-01T11:46:06"/>
        <d v="2016-11-23T13:10:57"/>
        <d v="2015-04-21T10:57:25"/>
        <d v="2016-03-22T11:57:46"/>
        <d v="2016-09-13T10:24:32"/>
        <d v="2016-11-29T21:15:55"/>
        <d v="2014-12-01T14:12:28"/>
        <d v="2015-04-29T11:29:15"/>
        <d v="2016-08-30T10:37:34"/>
        <d v="2014-10-23T00:31:05"/>
        <d v="2016-06-01T01:50:29"/>
        <d v="2016-07-18T07:17:54"/>
        <d v="2016-12-27T20:38:48"/>
        <d v="2014-06-15T21:45:45"/>
        <d v="2016-02-10T13:46:47"/>
        <d v="2015-11-05T17:40:22"/>
        <d v="2014-11-12T15:55:48"/>
        <d v="2017-02-01T09:03:19"/>
        <d v="2015-07-03T14:29:13"/>
        <d v="2014-10-24T10:43:55"/>
        <d v="2014-07-16T09:29:33"/>
        <d v="2016-08-30T10:10:37"/>
        <d v="2015-06-17T14:47:39"/>
        <d v="2016-06-21T07:50:03"/>
        <d v="2016-06-01T14:09:19"/>
        <d v="2014-06-09T14:44:39"/>
        <d v="2013-05-27T21:01:11"/>
        <d v="2015-02-05T10:30:45"/>
        <d v="2014-11-20T07:20:53"/>
        <d v="2015-11-09T03:10:55"/>
        <d v="2015-11-25T19:30:54"/>
        <d v="2016-01-13T12:57:44"/>
        <d v="2015-07-15T09:04:46"/>
        <d v="2013-02-03T22:01:48"/>
        <d v="2016-05-12T14:34:59"/>
        <d v="2012-10-31T01:18:45"/>
        <d v="2013-06-04T20:08:00"/>
        <d v="2013-01-30T18:17:37"/>
        <d v="2011-05-26T08:54:03"/>
        <d v="2011-05-05T14:45:10"/>
        <d v="2012-07-05T16:49:00"/>
        <d v="2014-05-22T12:24:52"/>
        <d v="2013-07-09T17:37:31"/>
        <d v="2016-01-27T15:27:27"/>
        <d v="2014-11-08T11:53:46"/>
        <d v="2015-02-14T12:47:52"/>
        <d v="2014-10-12T19:06:23"/>
        <d v="2015-10-14T19:16:10"/>
        <d v="2015-05-21T23:46:54"/>
        <d v="2014-03-12T09:27:46"/>
        <d v="2013-09-30T19:16:50"/>
        <d v="2015-04-07T13:24:22"/>
        <d v="2012-06-12T12:57:32"/>
        <d v="2016-11-30T18:02:33"/>
        <d v="2016-02-23T23:05:08"/>
        <d v="2016-12-15T20:47:19"/>
        <d v="2016-11-03T11:15:26"/>
        <d v="2017-01-12T00:28:10"/>
        <d v="2016-07-17T13:25:30"/>
        <d v="2015-05-06T06:59:56"/>
        <d v="2015-05-17T13:30:26"/>
        <d v="2016-11-29T00:20:45"/>
        <d v="2013-04-06T14:24:16"/>
        <d v="2016-12-02T20:59:58"/>
        <d v="2015-06-05T12:50:42"/>
        <d v="2016-03-04T11:44:01"/>
        <d v="2015-06-29T10:43:29"/>
        <d v="2015-05-02T17:18:35"/>
        <d v="2016-09-21T09:57:17"/>
        <d v="2016-07-14T06:44:37"/>
        <d v="2015-03-24T14:28:46"/>
        <d v="2015-07-08T10:48:58"/>
        <d v="2016-01-31T22:55:06"/>
        <d v="2016-07-02T11:34:03"/>
        <d v="2017-01-16T22:40:46"/>
        <d v="2016-12-15T17:00:01"/>
        <d v="2015-01-14T19:10:02"/>
        <d v="2016-09-27T17:13:50"/>
        <d v="2016-06-05T16:10:54"/>
        <d v="2014-09-06T19:18:13"/>
        <d v="2016-05-08T03:23:13"/>
        <d v="2013-05-05T19:06:34"/>
        <d v="2015-03-01T20:28:51"/>
        <d v="2013-06-25T20:42:35"/>
        <d v="2015-01-28T07:26:45"/>
        <d v="2014-10-29T11:32:01"/>
        <d v="2015-10-20T05:35:27"/>
        <d v="2014-07-18T08:04:58"/>
        <d v="2015-10-14T16:07:56"/>
        <d v="2014-11-01T22:24:15"/>
        <d v="2016-04-19T02:50:40"/>
        <d v="2015-01-08T20:37:00"/>
        <d v="2014-11-03T20:43:39"/>
        <d v="2015-12-22T05:41:30"/>
        <d v="2016-12-04T01:16:27"/>
        <d v="2015-07-07T11:25:11"/>
        <d v="2015-10-22T17:25:39"/>
        <d v="2015-08-15T22:48:14"/>
        <d v="2016-01-26T06:09:14"/>
        <d v="2016-09-09T06:08:59"/>
        <d v="2016-06-03T11:13:26"/>
        <d v="2015-01-09T17:10:29"/>
        <d v="2016-08-22T00:57:04"/>
        <d v="2015-12-02T03:50:51"/>
        <d v="2016-11-02T12:25:22"/>
        <d v="2015-03-29T22:21:19"/>
        <d v="2015-06-25T04:34:00"/>
        <d v="2016-08-19T15:38:25"/>
        <d v="2016-03-03T04:18:57"/>
        <d v="2015-03-10T20:39:22"/>
        <d v="2014-11-18T14:43:28"/>
        <d v="2015-10-27T00:15:36"/>
        <d v="2015-06-20T13:55:48"/>
        <d v="2016-10-30T10:13:15"/>
        <d v="2015-05-18T13:36:38"/>
        <d v="2015-09-11T13:55:40"/>
        <d v="2016-01-22T03:36:17"/>
        <d v="2014-06-06T07:57:39"/>
        <d v="2016-03-28T16:06:59"/>
        <d v="2015-02-05T15:07:01"/>
        <d v="2016-04-26T13:09:43"/>
        <d v="2015-07-13T13:34:49"/>
        <d v="2016-04-25T10:41:18"/>
        <d v="2016-12-03T17:25:29"/>
        <d v="2015-07-14T16:09:42"/>
        <d v="2015-05-15T08:12:55"/>
        <d v="2016-04-01T05:56:38"/>
        <d v="2016-06-08T12:44:14"/>
        <d v="2015-04-21T17:40:38"/>
        <d v="2015-03-23T14:40:25"/>
        <d v="2016-01-20T23:18:37"/>
        <d v="2014-10-19T18:12:59"/>
        <d v="2014-06-28T12:04:43"/>
        <d v="2017-03-01T11:54:27"/>
        <d v="2016-04-03T16:00:00"/>
        <d v="2014-07-12T11:20:40"/>
        <d v="2016-12-04T11:14:45"/>
        <d v="2015-10-12T16:42:44"/>
        <d v="2014-07-11T12:08:00"/>
        <d v="2015-11-04T00:06:56"/>
        <d v="2014-10-03T16:43:38"/>
        <d v="2014-09-17T10:41:14"/>
        <d v="2013-03-11T11:06:31"/>
        <d v="2013-02-21T17:04:18"/>
        <d v="2013-01-17T11:04:38"/>
        <d v="2012-02-20T12:49:32"/>
        <d v="2015-12-01T23:19:46"/>
        <d v="2012-01-25T14:26:45"/>
        <d v="2011-04-12T19:32:49"/>
        <d v="2013-01-16T09:33:49"/>
        <d v="2012-12-07T15:03:03"/>
        <d v="2015-03-10T18:10:54"/>
        <d v="2013-09-16T08:13:43"/>
        <d v="2012-01-31T18:42:39"/>
        <d v="2013-08-14T12:40:12"/>
        <d v="2014-11-17T12:33:03"/>
        <d v="2011-08-10T20:12:22"/>
        <d v="2011-10-24T09:58:44"/>
        <d v="2013-04-30T16:07:13"/>
        <d v="2014-04-25T13:05:09"/>
        <d v="2013-07-09T17:36:59"/>
        <d v="2013-10-03T17:21:05"/>
        <d v="2012-08-15T15:47:36"/>
        <d v="2016-06-26T23:49:55"/>
        <d v="2012-05-24T00:01:23"/>
        <d v="2015-05-06T14:18:13"/>
        <d v="2015-01-27T23:14:41"/>
        <d v="2016-07-03T17:13:11"/>
        <d v="2013-12-06T08:43:00"/>
        <d v="2012-10-16T09:52:52"/>
        <d v="2013-09-03T08:39:54"/>
        <d v="2014-12-18T12:19:23"/>
        <d v="2011-05-19T16:26:06"/>
        <d v="2013-05-17T15:59:55"/>
        <d v="2015-03-04T12:32:13"/>
        <d v="2011-07-28T14:09:11"/>
        <d v="2014-07-18T06:36:19"/>
        <d v="2013-06-19T10:37:22"/>
        <d v="2014-07-20T18:48:18"/>
        <d v="2016-06-05T19:22:33"/>
        <d v="2013-04-01T16:54:37"/>
        <d v="2015-06-08T09:12:23"/>
        <d v="2016-02-26T08:13:20"/>
        <d v="2016-08-24T03:32:01"/>
        <d v="2014-05-13T10:59:04"/>
        <d v="2016-02-14T05:50:23"/>
        <d v="2014-06-24T14:03:44"/>
        <d v="2010-03-17T06:00:29"/>
        <d v="2014-05-27T09:56:41"/>
        <d v="2017-01-16T08:00:05"/>
        <d v="2014-06-19T04:26:38"/>
        <d v="2015-10-19T09:12:04"/>
        <d v="2017-01-06T11:37:39"/>
        <d v="2014-06-16T10:29:46"/>
        <d v="2015-08-18T09:32:40"/>
        <d v="2016-02-15T01:16:57"/>
        <d v="2016-09-06T06:23:32"/>
        <d v="2014-11-05T08:47:53"/>
        <d v="2014-05-01T14:52:52"/>
        <d v="2014-05-23T13:00:03"/>
        <d v="2014-11-12T15:47:13"/>
        <d v="2016-05-02T23:13:31"/>
        <d v="2014-09-17T15:07:39"/>
        <d v="2014-11-21T13:13:56"/>
        <d v="2017-01-21T07:13:30"/>
        <d v="2016-07-19T12:04:18"/>
        <d v="2015-12-01T01:49:27"/>
        <d v="2017-02-14T09:36:46"/>
        <d v="2017-01-01T12:47:22"/>
        <d v="2015-02-17T10:17:20"/>
        <d v="2015-09-28T13:36:55"/>
        <d v="2014-10-29T14:27:26"/>
        <d v="2016-01-22T06:36:25"/>
        <d v="2016-03-13T19:14:57"/>
        <d v="2015-08-05T11:23:02"/>
        <d v="2016-04-24T15:05:51"/>
        <d v="2015-07-28T14:27:10"/>
        <d v="2016-07-01T02:45:47"/>
        <d v="2014-12-08T13:58:10"/>
        <d v="2016-12-01T17:15:39"/>
        <d v="2014-10-26T19:22:16"/>
        <d v="2014-12-01T12:17:38"/>
        <d v="2015-06-15T19:07:00"/>
        <d v="2014-10-23T07:25:54"/>
        <d v="2015-02-17T20:25:44"/>
        <d v="2015-01-27T16:25:54"/>
        <d v="2014-07-19T00:18:39"/>
        <d v="2017-02-16T05:26:42"/>
        <d v="2015-10-09T16:22:20"/>
        <d v="2015-10-03T22:27:59"/>
        <d v="2016-04-12T05:59:14"/>
        <d v="2015-04-27T14:59:19"/>
        <d v="2014-09-10T11:43:48"/>
        <d v="2015-08-03T01:59:27"/>
        <d v="2015-07-03T01:15:10"/>
        <d v="2015-08-25T09:55:52"/>
        <d v="2016-06-03T22:52:24"/>
        <d v="2014-08-20T10:52:33"/>
        <d v="2015-06-30T04:44:39"/>
        <d v="2015-04-13T20:28:39"/>
        <d v="2014-10-23T19:41:53"/>
        <d v="2013-10-07T20:12:03"/>
        <d v="2009-09-23T08:47:16"/>
        <d v="2014-01-13T13:01:11"/>
        <d v="2015-04-27T04:00:29"/>
        <d v="2011-05-09T12:43:01"/>
        <d v="2016-06-28T17:12:04"/>
        <d v="2014-02-01T17:41:05"/>
        <d v="2014-11-18T20:41:45"/>
        <d v="2013-04-25T11:30:34"/>
        <d v="2016-03-09T14:43:22"/>
        <d v="2015-05-20T13:40:03"/>
        <d v="2016-02-03T19:59:39"/>
        <d v="2017-02-19T19:12:02"/>
        <d v="2015-01-13T17:27:29"/>
        <d v="2014-06-09T07:46:56"/>
        <d v="2015-05-16T16:18:08"/>
        <d v="2012-05-25T15:32:48"/>
        <d v="2010-08-08T20:46:51"/>
        <d v="2013-07-26T19:06:51"/>
        <d v="2012-03-21T20:24:06"/>
        <d v="2015-11-17T05:58:30"/>
        <d v="2015-08-30T14:09:33"/>
        <d v="2014-08-26T16:55:11"/>
        <d v="2014-05-20T10:47:01"/>
        <d v="2016-12-03T16:41:28"/>
        <d v="2015-03-05T21:42:22"/>
        <d v="2014-11-13T18:01:25"/>
        <d v="2015-01-01T01:11:59"/>
        <d v="2015-09-09T18:50:06"/>
        <d v="2015-08-24T15:46:24"/>
        <d v="2016-03-04T12:37:41"/>
        <d v="2015-02-10T20:56:45"/>
        <d v="2015-01-29T15:29:35"/>
        <d v="2016-03-16T12:18:22"/>
        <d v="2014-05-20T20:24:08"/>
        <d v="2014-10-29T05:31:29"/>
        <d v="2016-08-21T03:41:57"/>
        <d v="2015-05-27T11:12:58"/>
        <d v="2016-03-09T08:08:16"/>
        <d v="2014-05-31T20:34:32"/>
        <d v="2011-04-04T21:25:53"/>
        <d v="2011-09-02T02:20:37"/>
        <d v="2011-11-28T23:16:19"/>
        <d v="2012-02-06T15:29:15"/>
        <d v="2011-07-22T19:30:33"/>
        <d v="2010-12-23T21:52:38"/>
        <d v="2012-05-24T14:36:11"/>
        <d v="2013-11-29T15:08:26"/>
        <d v="2011-09-09T19:13:49"/>
        <d v="2012-11-15T17:23:50"/>
        <d v="2013-05-14T19:12:32"/>
        <d v="2012-12-03T16:11:44"/>
        <d v="2012-06-21T20:52:02"/>
        <d v="2014-06-04T18:44:49"/>
        <d v="2011-10-28T20:25:16"/>
        <d v="2012-10-12T12:22:21"/>
        <d v="2013-09-29T11:08:28"/>
        <d v="2013-01-27T10:54:15"/>
        <d v="2014-08-24T23:40:06"/>
        <d v="2013-02-16T03:21:00"/>
        <d v="2012-04-04T09:45:35"/>
        <d v="2014-11-07T02:16:34"/>
        <d v="2013-06-28T11:43:29"/>
        <d v="2012-11-30T04:00:55"/>
        <d v="2012-08-14T11:59:33"/>
        <d v="2013-11-01T15:33:07"/>
        <d v="2012-10-23T12:10:09"/>
        <d v="2014-05-15T12:53:22"/>
        <d v="2014-01-06T16:00:53"/>
        <d v="2012-01-31T15:18:15"/>
        <d v="2012-09-12T15:49:41"/>
        <d v="2011-07-26T03:22:54"/>
        <d v="2011-12-19T16:24:36"/>
        <d v="2011-04-24T23:45:21"/>
        <d v="2016-05-12T16:03:01"/>
        <d v="2011-04-29T21:16:48"/>
        <d v="2009-11-05T13:14:20"/>
        <d v="2013-01-14T11:41:28"/>
        <d v="2012-02-02T10:51:25"/>
        <d v="2010-07-20T00:44:35"/>
        <d v="2014-11-19T09:31:04"/>
        <d v="2011-05-24T19:47:27"/>
        <d v="2012-08-25T14:58:52"/>
        <d v="2012-09-22T20:38:00"/>
        <d v="2013-09-04T10:01:00"/>
        <d v="2014-07-13T06:00:23"/>
        <d v="2012-05-10T05:01:37"/>
        <d v="2011-02-18T12:06:42"/>
        <d v="2014-04-08T11:37:55"/>
        <d v="2013-09-09T05:39:17"/>
        <d v="2011-03-23T16:49:00"/>
        <d v="2013-10-25T07:01:53"/>
        <d v="2011-03-24T15:13:36"/>
        <d v="2012-03-19T16:34:40"/>
        <d v="2012-03-06T14:12:20"/>
        <d v="2012-11-13T17:29:32"/>
        <d v="2012-04-24T13:58:08"/>
        <d v="2012-11-10T00:31:27"/>
        <d v="2013-11-18T17:07:21"/>
        <d v="2016-03-30T11:51:10"/>
        <d v="2015-12-05T19:09:11"/>
        <d v="2011-10-31T23:57:36"/>
        <d v="2015-01-01T19:43:47"/>
        <d v="2012-01-31T13:28:58"/>
        <d v="2011-01-21T10:47:13"/>
        <d v="2013-02-26T01:16:33"/>
        <d v="2014-02-11T20:53:38"/>
        <d v="2011-10-28T22:47:39"/>
        <d v="2016-04-01T16:26:36"/>
        <d v="2010-05-15T17:31:59"/>
        <d v="2016-07-02T08:15:34"/>
        <d v="2012-05-05T10:57:30"/>
        <d v="2015-02-04T16:16:52"/>
        <d v="2016-07-18T09:43:46"/>
        <d v="2011-09-16T12:47:40"/>
        <d v="2012-03-05T12:37:47"/>
        <d v="2016-02-16T04:58:16"/>
        <d v="2014-01-23T15:43:11"/>
        <d v="2011-06-28T20:51:05"/>
        <d v="2014-06-12T13:23:07"/>
        <d v="2017-02-07T22:06:44"/>
        <d v="2017-02-13T00:19:40"/>
        <d v="2017-03-14T13:57:38"/>
        <d v="2017-02-17T14:46:01"/>
        <d v="2017-02-22T01:12:23"/>
        <d v="2017-02-26T15:27:19"/>
        <d v="2017-03-07T20:19:25"/>
        <d v="2017-03-10T08:01:54"/>
        <d v="2017-02-14T17:49:10"/>
        <d v="2017-03-07T05:32:42"/>
        <d v="2017-03-01T12:02:08"/>
        <d v="2017-02-21T22:49:47"/>
        <d v="2017-03-09T17:17:12"/>
        <d v="2017-02-25T11:16:34"/>
        <d v="2017-03-06T19:57:14"/>
        <d v="2017-03-01T20:52:11"/>
        <d v="2017-03-10T19:59:28"/>
        <d v="2017-03-02T00:11:20"/>
        <d v="2017-03-12T15:56:05"/>
        <d v="2017-03-01T20:55:10"/>
        <d v="2014-12-16T11:08:45"/>
        <d v="2015-02-28T16:04:30"/>
        <d v="2015-07-02T01:57:37"/>
        <d v="2015-01-16T22:33:13"/>
        <d v="2015-08-28T19:36:06"/>
        <d v="2015-06-24T02:33:12"/>
        <d v="2016-02-27T12:30:15"/>
        <d v="2016-03-22T16:00:26"/>
        <d v="2014-07-21T08:43:54"/>
        <d v="2015-12-03T09:23:28"/>
        <d v="2014-08-01T10:42:34"/>
        <d v="2015-05-01T17:07:53"/>
        <d v="2014-09-05T14:25:32"/>
        <d v="2015-04-01T17:14:41"/>
        <d v="2015-03-01T00:25:05"/>
        <d v="2016-10-30T09:03:39"/>
        <d v="2016-03-31T18:45:58"/>
        <d v="2016-03-31T09:51:09"/>
        <d v="2014-08-18T08:01:51"/>
        <d v="2014-10-10T13:59:51"/>
        <d v="2015-11-11T06:16:23"/>
        <d v="2016-02-25T18:15:49"/>
        <d v="2015-05-05T15:00:35"/>
        <d v="2014-09-30T17:34:42"/>
        <d v="2014-07-25T18:26:09"/>
        <d v="2014-05-29T17:16:24"/>
        <d v="2015-02-09T17:28:17"/>
        <d v="2015-09-21T10:13:14"/>
        <d v="2016-04-10T20:27:06"/>
        <d v="2015-09-24T21:18:23"/>
        <d v="2015-05-28T16:57:52"/>
        <d v="2015-11-17T11:36:41"/>
        <d v="2016-09-01T11:24:54"/>
        <d v="2015-04-07T20:04:36"/>
        <d v="2016-07-08T14:44:25"/>
        <d v="2015-10-09T15:52:33"/>
        <d v="2015-06-20T17:58:32"/>
        <d v="2014-09-02T16:11:02"/>
        <d v="2016-03-06T16:10:52"/>
        <d v="2015-06-16T14:49:02"/>
        <d v="2015-04-26T10:16:31"/>
        <d v="2016-12-06T16:14:50"/>
        <d v="2016-08-04T17:24:55"/>
        <d v="2015-01-22T09:43:17"/>
        <d v="2016-11-16T01:25:58"/>
        <d v="2016-10-24T23:26:27"/>
        <d v="2015-10-15T05:39:10"/>
        <d v="2015-08-03T18:01:03"/>
        <d v="2017-01-23T18:37:21"/>
        <d v="2016-03-25T15:17:04"/>
        <d v="2015-02-17T13:57:23"/>
        <d v="2016-09-14T01:16:42"/>
        <d v="2016-02-20T13:11:28"/>
        <d v="2015-03-04T16:14:33"/>
        <d v="2015-09-05T14:08:01"/>
        <d v="2016-07-19T23:13:09"/>
        <d v="2016-12-29T15:03:23"/>
        <d v="2016-05-15T18:08:32"/>
        <d v="2015-03-05T15:05:49"/>
        <d v="2016-02-05T11:20:33"/>
        <d v="2015-07-24T08:49:40"/>
        <d v="2016-02-10T18:46:05"/>
        <d v="2016-09-23T16:02:40"/>
        <d v="2014-07-05T06:51:39"/>
        <d v="2014-07-14T18:43:52"/>
        <d v="2014-08-04T15:50:08"/>
        <d v="2014-07-04T11:00:04"/>
        <d v="2014-07-29T08:39:24"/>
        <d v="2014-12-14T14:51:19"/>
        <d v="2014-09-09T13:55:14"/>
        <d v="2014-09-23T18:42:40"/>
        <d v="2014-05-07T12:25:56"/>
        <d v="2014-12-05T13:26:58"/>
        <d v="2014-10-18T00:26:52"/>
        <d v="2014-09-09T18:38:00"/>
        <d v="2014-09-23T18:09:51"/>
        <d v="2015-01-21T03:46:13"/>
        <d v="2015-02-10T15:55:15"/>
        <d v="2016-08-03T11:48:20"/>
        <d v="2016-05-03T09:37:10"/>
        <d v="2016-08-15T10:01:05"/>
        <d v="2016-01-19T09:00:09"/>
        <d v="2015-04-21T17:59:58"/>
        <d v="2014-12-30T10:56:00"/>
        <d v="2014-09-14T22:26:15"/>
        <d v="2014-11-15T08:24:57"/>
        <d v="2015-03-05T10:55:57"/>
        <d v="2014-10-01T17:57:42"/>
        <d v="2014-11-13T01:12:03"/>
        <d v="2015-01-06T11:23:18"/>
        <d v="2014-11-30T12:58:05"/>
        <d v="2015-07-03T19:56:42"/>
        <d v="2014-10-28T16:36:00"/>
        <d v="2015-01-07T08:25:42"/>
        <d v="2016-09-15T02:07:41"/>
        <d v="2016-05-25T05:44:46"/>
        <d v="2016-11-15T08:51:49"/>
        <d v="2015-12-06T03:02:33"/>
        <d v="2014-10-22T15:25:28"/>
        <d v="2016-09-10T09:44:50"/>
        <d v="2015-11-13T11:03:08"/>
        <d v="2015-06-04T06:32:30"/>
        <d v="2015-01-13T20:55:02"/>
        <d v="2015-10-05T11:28:44"/>
        <d v="2015-08-31T14:29:38"/>
        <d v="2014-08-26T10:31:09"/>
        <d v="2014-08-28T20:50:33"/>
        <d v="2017-01-07T11:32:30"/>
        <d v="2015-01-25T16:59:19"/>
        <d v="2014-08-09T17:02:26"/>
        <d v="2014-08-25T05:36:30"/>
        <d v="2016-06-03T02:50:56"/>
        <d v="2014-07-09T16:32:12"/>
        <d v="2015-01-29T02:44:16"/>
        <d v="2015-06-17T16:57:37"/>
        <d v="2016-06-27T16:13:43"/>
        <d v="2016-12-01T11:05:27"/>
        <d v="2015-03-04T00:49:30"/>
        <d v="2014-06-30T13:15:16"/>
        <d v="2015-03-01T21:13:30"/>
        <d v="2012-01-18T02:51:27"/>
        <d v="2013-12-26T14:19:42"/>
        <d v="2012-09-24T11:38:16"/>
        <d v="2013-12-18T17:11:27"/>
        <d v="2013-06-18T15:13:43"/>
        <d v="2014-01-18T17:22:17"/>
        <d v="2011-01-12T03:01:21"/>
        <d v="2014-04-07T16:47:30"/>
        <d v="2010-12-03T21:18:11"/>
        <d v="2014-01-25T11:37:07"/>
        <d v="2012-04-27T19:06:23"/>
        <d v="2011-02-02T08:09:07"/>
        <d v="2013-01-28T20:15:23"/>
        <d v="2014-12-15T18:20:15"/>
        <d v="2016-03-01T12:03:11"/>
        <d v="2013-01-31T14:37:29"/>
        <d v="2012-01-17T20:20:55"/>
        <d v="2011-09-02T14:04:37"/>
        <d v="2016-09-01T12:31:42"/>
        <d v="2013-04-17T21:30:30"/>
        <d v="2014-04-16T15:29:25"/>
        <d v="2015-01-27T10:21:41"/>
        <d v="2011-01-21T19:04:34"/>
        <d v="2011-05-03T18:33:54"/>
        <d v="2016-06-02T03:11:58"/>
        <d v="2012-11-15T10:48:17"/>
        <d v="2015-03-31T00:52:32"/>
        <d v="2011-05-28T14:06:48"/>
        <d v="2012-09-17T15:29:39"/>
        <d v="2014-06-10T18:13:40"/>
        <d v="2014-07-07T16:57:38"/>
        <d v="2015-03-18T13:42:52"/>
        <d v="2012-09-24T20:38:57"/>
        <d v="2013-04-23T19:42:37"/>
        <d v="2013-11-22T08:07:40"/>
        <d v="2014-06-27T15:43:12"/>
        <d v="2014-08-13T13:38:53"/>
        <d v="2011-10-17T00:00:41"/>
        <d v="2011-08-23T13:40:49"/>
        <d v="2014-01-16T12:13:24"/>
        <d v="2014-12-27T02:24:21"/>
        <d v="2017-01-20T07:01:34"/>
        <d v="2014-05-13T14:20:05"/>
        <d v="2014-04-04T12:23:40"/>
        <d v="2016-10-02T04:01:07"/>
        <d v="2017-01-07T01:06:57"/>
        <d v="2016-10-06T17:23:52"/>
        <d v="2015-11-20T13:54:05"/>
        <d v="2016-12-04T19:16:09"/>
        <d v="2016-01-02T03:44:15"/>
        <d v="2014-10-11T14:00:21"/>
        <d v="2015-05-30T22:18:42"/>
        <d v="2015-06-09T09:58:50"/>
        <d v="2016-06-08T18:27:33"/>
        <d v="2016-06-07T16:47:08"/>
        <d v="2014-05-17T02:02:05"/>
        <d v="2015-01-30T19:54:05"/>
        <d v="2014-05-13T19:24:35"/>
        <d v="2016-02-13T10:47:29"/>
        <d v="2016-03-01T08:48:20"/>
        <d v="2015-02-07T22:51:49"/>
        <d v="2012-06-07T17:58:52"/>
        <d v="2012-03-09T17:57:08"/>
        <d v="2012-10-22T23:57:35"/>
        <d v="2012-07-08T21:27:10"/>
        <d v="2014-10-13T16:57:38"/>
        <d v="2015-11-15T14:24:12"/>
        <d v="2010-05-01T00:57:32"/>
        <d v="2013-01-25T14:14:26"/>
        <d v="2012-11-15T14:04:08"/>
        <d v="2010-06-06T14:21:14"/>
        <d v="2011-05-08T10:30:01"/>
        <d v="2011-03-30T17:48:25"/>
        <d v="2012-01-12T16:55:03"/>
        <d v="2015-09-20T13:07:22"/>
        <d v="2012-03-13T12:14:45"/>
        <d v="2014-02-10T09:12:06"/>
        <d v="2015-12-27T23:49:53"/>
        <d v="2015-02-23T17:48:06"/>
        <d v="2012-09-08T16:07:31"/>
        <d v="2015-04-22T08:14:09"/>
        <d v="2015-02-02T14:09:27"/>
        <d v="2016-11-28T13:41:51"/>
        <d v="2015-11-18T11:39:01"/>
        <d v="2014-08-08T17:25:14"/>
        <d v="2016-05-24T11:18:23"/>
        <d v="2014-05-08T09:17:25"/>
        <d v="2016-11-29T17:13:40"/>
        <d v="2014-09-23T05:29:59"/>
        <d v="2015-09-17T18:18:57"/>
        <d v="2014-07-09T20:00:54"/>
        <d v="2015-05-05T00:38:00"/>
        <d v="2014-09-08T07:28:18"/>
        <d v="2014-10-16T23:23:13"/>
        <d v="2014-08-12T20:22:22"/>
        <d v="2016-10-13T12:24:55"/>
        <d v="2017-01-11T01:40:53"/>
        <d v="2014-07-08T14:09:31"/>
        <d v="2015-04-19T16:12:49"/>
        <d v="2015-09-23T16:13:01"/>
        <d v="2012-06-14T00:31:03"/>
        <d v="2013-11-12T01:20:27"/>
        <d v="2011-08-17T15:34:12"/>
        <d v="2013-12-18T13:27:55"/>
        <d v="2013-09-18T16:50:08"/>
        <d v="2010-10-05T18:06:16"/>
        <d v="2012-02-21T15:52:39"/>
        <d v="2013-04-07T10:45:14"/>
        <d v="2011-05-23T19:43:06"/>
        <d v="2013-05-08T08:36:42"/>
        <d v="2012-05-08T16:37:09"/>
        <d v="2012-01-03T14:38:13"/>
        <d v="2014-08-27T22:20:27"/>
        <d v="2011-11-18T16:00:41"/>
        <d v="2014-05-14T17:34:51"/>
        <d v="2011-11-05T16:33:10"/>
        <d v="2012-05-29T22:03:21"/>
        <d v="2013-06-01T01:25:51"/>
        <d v="2013-02-08T18:50:28"/>
        <d v="2011-05-07T07:22:33"/>
        <d v="2014-04-15T02:10:51"/>
        <d v="2011-04-05T15:04:20"/>
        <d v="2016-06-27T01:40:36"/>
        <d v="2014-04-01T09:13:30"/>
        <d v="2015-06-02T01:14:38"/>
        <d v="2014-02-18T22:48:01"/>
        <d v="2009-10-16T17:14:00"/>
        <d v="2016-04-13T09:42:09"/>
        <d v="2014-06-10T05:21:11"/>
        <d v="2011-03-21T23:33:13"/>
        <d v="2016-10-08T05:17:37"/>
        <d v="2013-09-09T09:45:35"/>
        <d v="2012-02-01T23:59:45"/>
        <d v="2016-01-25T09:08:16"/>
        <d v="2012-04-21T01:43:21"/>
        <d v="2015-03-04T17:22:05"/>
        <d v="2012-09-26T21:33:53"/>
        <d v="2013-02-21T18:54:41"/>
        <d v="2014-08-20T15:29:40"/>
        <d v="2014-11-21T03:54:21"/>
        <d v="2012-08-26T23:52:17"/>
        <d v="2014-04-13T13:55:56"/>
        <d v="2014-08-12T05:30:54"/>
        <d v="2016-03-23T01:44:52"/>
        <d v="2011-12-20T21:20:30"/>
        <d v="2014-07-15T08:10:18"/>
        <d v="2014-04-01T11:07:29"/>
        <d v="2016-11-02T09:17:15"/>
        <d v="2016-07-06T14:13:08"/>
        <d v="2013-02-18T23:50:21"/>
        <d v="2013-10-14T07:13:01"/>
        <d v="2012-10-18T19:29:24"/>
        <d v="2016-06-28T12:33:04"/>
        <d v="2013-06-20T03:13:09"/>
        <d v="2013-02-08T13:19:31"/>
        <d v="2013-06-13T16:47:25"/>
        <d v="2015-11-03T00:24:20"/>
        <d v="2012-05-10T00:36:52"/>
        <d v="2015-10-13T06:14:26"/>
        <d v="2016-02-23T08:13:02"/>
        <d v="2014-06-09T12:36:25"/>
        <d v="2016-11-04T09:16:47"/>
        <d v="2016-08-10T19:28:58"/>
        <d v="2014-10-01T14:10:01"/>
        <d v="2016-07-04T11:58:11"/>
        <d v="2016-02-13T05:36:43"/>
        <d v="2015-01-30T10:33:16"/>
        <d v="2015-07-21T13:31:02"/>
        <d v="2016-11-11T11:32:08"/>
        <d v="2016-01-28T23:54:12"/>
        <d v="2015-06-12T16:38:26"/>
        <d v="2015-01-18T22:38:31"/>
        <d v="2015-11-21T09:19:17"/>
        <d v="2016-10-07T19:21:02"/>
        <d v="2015-06-26T16:50:56"/>
        <d v="2014-06-10T14:52:11"/>
        <d v="2014-07-27T17:32:12"/>
        <d v="2014-06-16T22:02:38"/>
        <d v="2014-10-14T06:47:08"/>
        <d v="2015-12-07T18:02:13"/>
        <d v="2015-05-12T00:13:56"/>
        <d v="2016-12-24T12:17:43"/>
        <d v="2010-06-17T22:12:52"/>
        <d v="2014-06-10T09:43:03"/>
        <d v="2013-09-18T14:42:18"/>
        <d v="2014-10-29T07:12:45"/>
        <d v="2010-06-18T15:18:26"/>
        <d v="2011-08-06T09:42:22"/>
        <d v="2016-10-18T02:57:43"/>
        <d v="2016-07-19T19:06:51"/>
        <d v="2015-12-09T03:48:13"/>
        <d v="2015-01-06T14:56:01"/>
        <d v="2016-05-09T18:15:34"/>
        <d v="2013-02-19T00:20:59"/>
        <d v="2011-08-10T16:14:43"/>
        <d v="2013-02-07T16:20:19"/>
        <d v="2012-02-21T20:34:35"/>
        <d v="2015-07-14T03:58:49"/>
        <d v="2016-08-23T12:12:21"/>
        <d v="2014-04-07T21:32:24"/>
        <d v="2014-08-09T20:53:37"/>
        <d v="2016-05-12T08:51:32"/>
        <d v="2015-05-12T05:17:53"/>
        <d v="2012-07-09T18:24:24"/>
        <d v="2015-05-11T23:37:46"/>
        <d v="2014-03-06T12:51:45"/>
        <d v="2015-02-13T14:43:59"/>
        <d v="2010-02-06T17:15:26"/>
        <d v="2014-07-27T19:43:21"/>
        <d v="2012-10-30T19:06:56"/>
        <d v="2014-12-02T03:06:13"/>
        <d v="2016-11-15T08:46:34"/>
        <d v="2014-03-26T21:10:38"/>
        <d v="2015-03-12T22:19:13"/>
        <d v="2015-11-03T10:12:07"/>
        <d v="2014-04-09T15:57:19"/>
        <d v="2013-10-31T00:14:33"/>
        <d v="2013-05-30T01:42:21"/>
        <d v="2016-11-01T05:44:05"/>
        <d v="2013-10-31T17:27:03"/>
        <d v="2016-10-11T07:49:07"/>
        <d v="2015-11-23T12:11:34"/>
        <d v="2016-10-17T23:26:37"/>
        <d v="2015-05-14T11:37:14"/>
        <d v="2012-06-08T21:19:27"/>
        <d v="2013-04-22T23:19:24"/>
        <d v="2015-03-18T16:53:10"/>
        <d v="2013-04-23T10:50:11"/>
        <d v="2013-10-28T07:51:23"/>
        <d v="2015-04-20T20:54:58"/>
        <d v="2013-11-25T19:44:17"/>
        <d v="2016-01-05T21:12:53"/>
        <d v="2015-10-26T10:01:11"/>
        <d v="2014-04-02T07:42:10"/>
        <d v="2014-11-03T11:22:43"/>
        <d v="2013-03-18T13:27:42"/>
        <d v="2016-01-27T07:04:12"/>
        <d v="2015-01-22T04:05:50"/>
        <d v="2015-12-23T09:39:34"/>
        <d v="2014-05-24T10:37:50"/>
        <d v="2016-12-01T13:32:54"/>
        <d v="2016-02-23T04:23:38"/>
        <d v="2016-04-12T12:47:01"/>
        <d v="2013-04-25T03:57:23"/>
        <d v="2013-11-25T03:12:29"/>
        <d v="2014-07-24T13:43:23"/>
        <d v="2015-04-21T15:41:36"/>
        <d v="2016-09-20T15:23:55"/>
        <d v="2015-12-02T18:31:51"/>
        <d v="2016-05-29T10:57:23"/>
        <d v="2016-08-18T01:53:24"/>
        <d v="2016-04-07T09:09:12"/>
        <d v="2015-03-24T11:13:58"/>
        <d v="2016-04-06T15:01:42"/>
        <d v="2013-06-25T11:33:28"/>
        <d v="2014-06-13T16:20:09"/>
        <d v="2015-04-08T20:13:16"/>
        <d v="2016-11-18T13:42:57"/>
        <d v="2015-05-26T12:15:13"/>
        <d v="2015-10-12T18:10:20"/>
        <d v="2012-04-04T22:57:55"/>
        <d v="2011-09-24T22:05:16"/>
        <d v="2012-05-05T12:31:55"/>
        <d v="2014-04-02T15:11:42"/>
        <d v="2012-06-15T15:15:07"/>
        <d v="2011-11-13T11:17:32"/>
        <d v="2011-08-09T00:06:18"/>
        <d v="2010-08-05T12:21:12"/>
        <d v="2013-06-27T21:01:54"/>
        <d v="2013-01-25T04:21:15"/>
        <d v="2011-01-12T02:56:38"/>
        <d v="2011-08-08T12:10:52"/>
        <d v="2012-10-23T15:42:32"/>
        <d v="2012-01-30T19:40:50"/>
        <d v="2011-08-03T12:48:13"/>
        <d v="2012-10-10T13:24:15"/>
        <d v="2011-10-02T09:14:15"/>
        <d v="2012-02-06T21:55:55"/>
        <d v="2015-06-18T13:06:44"/>
        <d v="2012-06-14T15:14:21"/>
        <d v="2011-12-14T22:47:14"/>
        <d v="2011-04-05T16:02:48"/>
        <d v="2012-10-10T13:19:07"/>
        <d v="2013-04-29T20:59:14"/>
        <d v="2014-11-08T14:07:53"/>
        <d v="2012-12-27T00:21:34"/>
        <d v="2014-10-22T12:15:13"/>
        <d v="2012-08-13T23:25:00"/>
        <d v="2015-06-05T12:12:17"/>
        <d v="2014-04-30T11:18:09"/>
        <d v="2011-06-08T23:55:45"/>
        <d v="2013-04-01T17:28:33"/>
        <d v="2014-08-19T15:58:16"/>
        <d v="2010-10-07T14:46:30"/>
        <d v="2011-01-20T21:08:41"/>
        <d v="2012-08-15T13:52:03"/>
        <d v="2015-10-12T20:37:49"/>
        <d v="2011-06-24T15:20:56"/>
        <d v="2012-07-16T22:19:25"/>
        <d v="2013-11-13T18:20:56"/>
        <d v="2016-12-12T13:01:08"/>
        <d v="2016-12-08T02:24:49"/>
        <d v="2010-01-20T05:23:47"/>
        <d v="2010-10-12T19:52:35"/>
        <d v="2015-07-05T19:45:53"/>
        <d v="2014-11-08T18:33:27"/>
        <d v="2015-02-10T07:19:43"/>
        <d v="2014-07-23T13:44:49"/>
        <d v="2016-02-08T19:47:00"/>
        <d v="2014-07-11T21:16:23"/>
        <d v="2015-06-12T00:10:11"/>
        <d v="2014-01-04T06:53:32"/>
        <d v="2011-03-16T21:31:59"/>
        <d v="2013-03-28T16:28:31"/>
        <d v="2012-09-04T18:19:13"/>
        <d v="2013-09-19T07:25:06"/>
        <d v="2014-11-05T13:42:29"/>
        <d v="2013-10-09T19:30:59"/>
        <d v="2016-10-04T13:12:08"/>
        <d v="2012-12-12T15:12:24"/>
        <d v="2014-10-15T00:51:19"/>
        <d v="2015-12-02T12:02:10"/>
        <d v="2010-06-03T16:28:52"/>
        <d v="2013-08-13T08:19:20"/>
        <d v="2013-10-28T00:53:54"/>
        <d v="2016-01-28T11:30:30"/>
        <d v="2014-10-15T02:17:48"/>
        <d v="2015-03-03T12:48:22"/>
        <d v="2010-06-25T19:47:56"/>
        <d v="2016-06-13T02:01:59"/>
        <d v="2016-05-30T15:32:14"/>
        <d v="2014-02-13T15:10:29"/>
        <d v="2014-12-01T17:03:58"/>
        <d v="2014-01-08T10:22:27"/>
        <d v="2016-03-01T13:08:25"/>
        <d v="2013-08-02T15:42:06"/>
        <d v="2016-11-20T18:45:03"/>
        <d v="2012-12-21T15:41:34"/>
        <d v="2011-06-16T12:44:54"/>
        <d v="2012-04-19T12:17:05"/>
        <d v="2015-08-24T15:39:39"/>
        <d v="2014-06-23T13:35:11"/>
        <d v="2015-04-17T16:47:20"/>
        <d v="2016-05-25T12:25:34"/>
        <d v="2016-03-09T11:12:35"/>
        <d v="2014-10-21T15:18:58"/>
        <d v="2012-08-31T20:47:37"/>
        <d v="2017-01-10T09:36:21"/>
        <d v="2017-02-27T12:01:11"/>
        <d v="2015-07-13T13:12:22"/>
        <d v="2015-05-17T18:10:15"/>
        <d v="2015-03-19T09:07:20"/>
        <d v="2013-08-09T11:49:23"/>
        <d v="2016-04-05T08:13:47"/>
        <d v="2016-07-13T19:25:06"/>
        <d v="2015-04-02T10:23:49"/>
        <d v="2016-05-12T01:13:07"/>
        <d v="2016-12-19T10:28:37"/>
        <d v="2015-03-11T23:18:32"/>
        <d v="2015-10-02T11:16:28"/>
        <d v="2017-02-06T19:19:33"/>
        <d v="2014-08-28T16:49:05"/>
        <d v="2017-01-10T03:58:17"/>
        <d v="2016-01-11T11:46:01"/>
        <d v="2013-02-14T03:35:59"/>
        <d v="2016-08-01T09:57:43"/>
        <d v="2015-03-05T00:13:06"/>
        <d v="2016-09-20T09:16:01"/>
        <d v="2016-04-07T14:07:00"/>
        <d v="2016-02-17T10:12:04"/>
        <d v="2017-02-02T15:12:27"/>
        <d v="2016-11-17T15:37:44"/>
        <d v="2016-10-21T04:56:32"/>
        <d v="2016-02-25T13:23:30"/>
        <d v="2015-07-12T13:43:40"/>
        <d v="2016-11-01T06:53:42"/>
        <d v="2015-01-29T09:12:59"/>
        <d v="2015-10-15T07:32:00"/>
        <d v="2015-09-15T05:11:58"/>
        <d v="2015-06-08T10:13:08"/>
        <d v="2013-01-02T15:31:25"/>
        <d v="2012-10-02T15:34:48"/>
        <d v="2015-08-25T15:50:02"/>
        <d v="2013-02-07T02:40:39"/>
        <d v="2012-05-02T14:55:09"/>
        <d v="2012-03-29T01:22:24"/>
        <d v="2013-10-16T23:51:33"/>
        <d v="2012-02-07T16:22:26"/>
        <d v="2014-04-03T06:42:44"/>
        <d v="2012-02-16T20:47:10"/>
        <d v="2014-03-18T14:02:25"/>
        <d v="2013-10-01T13:08:17"/>
        <d v="2015-04-15T15:01:39"/>
        <d v="2014-01-07T14:12:48"/>
        <d v="2012-02-19T12:24:52"/>
        <d v="2015-07-09T13:14:25"/>
        <d v="2015-10-22T13:50:33"/>
        <d v="2012-08-06T14:41:43"/>
        <d v="2015-07-20T12:27:12"/>
        <d v="2013-06-26T20:39:16"/>
        <d v="2016-03-23T11:12:09"/>
        <d v="2011-12-29T14:06:07"/>
        <d v="2015-05-28T10:34:48"/>
        <d v="2016-10-01T11:13:15"/>
        <d v="2014-08-22T14:12:15"/>
        <d v="2016-01-12T14:22:22"/>
        <d v="2013-10-14T14:34:35"/>
        <d v="2015-07-17T01:52:36"/>
        <d v="2013-07-29T11:08:31"/>
        <d v="2014-03-26T16:20:47"/>
        <d v="2013-05-29T17:03:41"/>
        <d v="2014-06-16T14:15:28"/>
        <d v="2015-11-23T04:17:39"/>
        <d v="2016-12-06T14:59:27"/>
        <d v="2015-02-26T19:43:51"/>
        <d v="2016-01-02T10:00:43"/>
        <d v="2014-10-02T19:16:43"/>
        <d v="2017-02-08T10:07:16"/>
        <d v="2013-10-25T18:12:14"/>
        <d v="2016-03-23T15:01:04"/>
        <d v="2017-01-31T15:03:40"/>
        <d v="2013-10-22T09:00:53"/>
        <d v="2017-03-06T13:13:30"/>
        <d v="2016-10-04T14:51:06"/>
        <d v="2014-01-21T12:12:17"/>
        <d v="2015-08-05T14:12:10"/>
        <d v="2015-07-15T11:11:25"/>
        <d v="2016-11-14T16:13:18"/>
        <d v="2013-03-03T12:04:45"/>
        <d v="2016-11-02T19:19:53"/>
        <d v="2014-07-26T03:29:57"/>
        <d v="2016-07-22T03:04:18"/>
        <d v="2015-10-19T10:21:07"/>
        <d v="2017-01-17T10:44:48"/>
        <d v="2016-04-07T18:02:51"/>
        <d v="2016-11-08T06:02:46"/>
        <d v="2016-05-15T17:40:49"/>
        <d v="2015-05-12T13:13:27"/>
        <d v="2016-11-28T14:30:56"/>
        <d v="2014-02-24T19:36:10"/>
        <d v="2017-01-24T12:35:40"/>
        <d v="2014-10-14T09:14:38"/>
        <d v="2015-01-10T15:10:33"/>
        <d v="2016-05-06T09:10:34"/>
        <d v="2016-11-15T15:40:27"/>
        <d v="2016-04-09T16:11:52"/>
        <d v="2014-11-25T15:06:57"/>
        <d v="2017-02-09T21:10:35"/>
        <d v="2017-02-10T12:06:23"/>
        <d v="2016-12-21T16:03:53"/>
        <d v="2016-11-09T19:12:04"/>
        <d v="2015-11-07T11:59:16"/>
        <d v="2017-02-15T08:22:42"/>
        <d v="2014-01-24T07:12:57"/>
        <d v="2014-11-22T09:59:59"/>
        <d v="2013-12-06T10:50:09"/>
        <d v="2012-01-28T11:29:03"/>
        <d v="2015-11-30T12:13:07"/>
        <d v="2015-01-16T14:33:39"/>
        <d v="2015-08-18T10:11:51"/>
        <d v="2011-05-24T02:03:37"/>
        <d v="2015-11-14T23:23:26"/>
        <d v="2012-03-09T22:12:04"/>
        <d v="2011-02-11T14:19:25"/>
        <d v="2012-05-29T23:39:23"/>
        <d v="2013-08-08T18:19:34"/>
        <d v="2014-06-02T11:13:00"/>
        <d v="2012-06-07T15:03:29"/>
        <d v="2013-10-24T19:09:40"/>
        <d v="2009-09-14T01:17:30"/>
        <d v="2012-03-19T18:38:58"/>
        <d v="2012-03-19T11:56:36"/>
        <d v="2012-08-30T12:11:59"/>
        <d v="2012-12-21T12:33:20"/>
        <d v="2012-12-27T18:06:16"/>
        <d v="2012-01-19T12:45:46"/>
        <d v="2012-02-08T20:12:49"/>
        <d v="2014-02-24T15:22:33"/>
        <d v="2011-01-21T19:58:49"/>
        <d v="2012-06-14T12:38:56"/>
        <d v="2013-05-21T22:43:36"/>
        <d v="2013-11-27T16:02:34"/>
        <d v="2011-11-02T21:51:56"/>
        <d v="2010-11-20T14:46:51"/>
        <d v="2014-07-14T11:53:12"/>
        <d v="2012-02-08T23:14:09"/>
        <d v="2012-04-05T14:27:33"/>
        <d v="2014-07-31T18:18:36"/>
        <d v="2013-02-02T18:54:17"/>
        <d v="2013-02-19T14:15:35"/>
        <d v="2014-04-06T19:18:29"/>
        <d v="2014-03-18T10:23:18"/>
        <d v="2012-04-03T18:12:26"/>
        <d v="2012-05-08T08:26:17"/>
        <d v="2012-04-05T12:37:43"/>
        <d v="2009-09-23T12:36:10"/>
        <d v="2010-01-14T08:12:49"/>
        <d v="2009-08-25T10:38:54"/>
        <d v="2013-11-14T21:10:05"/>
        <d v="2014-02-26T14:48:40"/>
        <d v="2017-03-05T01:27:01"/>
        <d v="2017-03-10T16:41:29"/>
        <d v="2017-03-13T13:19:27"/>
        <d v="2017-02-24T16:26:45"/>
        <d v="2017-02-27T19:44:11"/>
        <d v="2017-03-09T20:01:08"/>
        <d v="2014-07-22T17:12:40"/>
        <d v="2015-05-15T13:57:37"/>
        <d v="2014-06-17T10:11:06"/>
        <d v="2015-11-24T16:47:43"/>
        <d v="2014-07-18T19:20:10"/>
        <d v="2015-01-07T10:16:31"/>
        <d v="2014-05-08T10:48:30"/>
        <d v="2014-10-06T11:16:58"/>
        <d v="2014-05-12T08:56:03"/>
        <d v="2014-01-27T17:23:35"/>
        <d v="2014-05-27T10:34:23"/>
        <d v="2014-05-30T16:43:24"/>
        <d v="2016-11-18T14:23:49"/>
        <d v="2016-09-30T10:37:38"/>
        <d v="2015-06-12T14:43:44"/>
        <d v="2014-09-15T12:03:10"/>
        <d v="2015-11-19T15:00:25"/>
        <d v="2016-05-25T12:39:49"/>
        <d v="2015-02-24T19:14:36"/>
        <d v="2016-09-02T14:22:31"/>
        <d v="2016-07-26T09:46:36"/>
        <d v="2015-12-22T17:34:18"/>
        <d v="2015-07-13T13:49:08"/>
        <d v="2016-12-04T15:24:50"/>
        <d v="2015-03-30T21:37:39"/>
        <d v="2015-04-07T10:24:32"/>
        <d v="2015-04-09T11:25:42"/>
        <d v="2014-11-11T12:33:00"/>
        <d v="2015-04-02T17:14:16"/>
        <d v="2015-05-06T14:00:24"/>
        <d v="2015-09-17T10:04:58"/>
        <d v="2014-12-05T17:32:36"/>
        <d v="2015-06-04T10:47:24"/>
        <d v="2016-01-08T12:10:00"/>
        <d v="2016-04-06T15:48:48"/>
        <d v="2014-11-11T11:43:10"/>
        <d v="2015-11-13T19:28:40"/>
        <d v="2015-09-01T17:37:56"/>
        <d v="2015-12-08T12:52:25"/>
        <d v="2015-09-21T07:57:33"/>
        <d v="2016-02-25T18:28:56"/>
        <d v="2015-02-28T12:31:25"/>
        <d v="2016-01-11T14:42:11"/>
        <d v="2014-11-17T23:44:21"/>
        <d v="2015-05-26T13:51:56"/>
        <d v="2015-03-24T20:51:31"/>
        <d v="2015-07-30T11:05:44"/>
        <d v="2015-01-13T15:26:20"/>
        <d v="2016-08-10T15:15:57"/>
        <d v="2015-11-10T17:24:46"/>
        <d v="2016-10-26T16:05:03"/>
        <d v="2015-07-27T19:30:50"/>
        <d v="2015-08-20T19:35:36"/>
        <d v="2015-09-01T14:14:22"/>
        <d v="2015-03-11T17:39:28"/>
        <d v="2015-07-09T23:42:03"/>
        <d v="2015-01-22T20:33:47"/>
        <d v="2014-10-14T20:49:23"/>
        <d v="2015-07-06T12:02:32"/>
        <d v="2014-11-11T15:19:04"/>
        <d v="2016-06-07T10:14:20"/>
        <d v="2014-12-16T15:41:19"/>
        <d v="2015-06-24T10:52:52"/>
        <d v="2014-11-25T01:29:44"/>
        <d v="2015-03-01T14:16:04"/>
        <d v="2015-09-28T22:05:43"/>
        <d v="2015-07-09T10:45:37"/>
        <d v="2015-01-27T03:53:33"/>
        <d v="2016-12-12T22:06:47"/>
        <d v="2015-09-15T15:34:38"/>
        <d v="2014-12-03T16:26:16"/>
        <d v="2015-06-02T17:11:44"/>
        <d v="2014-11-13T15:40:26"/>
        <d v="2016-03-15T01:38:04"/>
        <d v="2016-01-05T14:56:56"/>
        <d v="2015-04-13T11:30:51"/>
        <d v="2016-01-30T16:22:58"/>
        <d v="2015-12-03T20:08:47"/>
        <d v="2016-08-13T09:14:55"/>
        <d v="2014-12-09T21:51:50"/>
        <d v="2015-03-19T09:00:48"/>
        <d v="2014-10-06T22:34:37"/>
        <d v="2015-07-19T16:13:15"/>
        <d v="2015-08-08T04:59:55"/>
        <d v="2015-07-26T12:46:42"/>
        <d v="2016-10-12T12:53:13"/>
        <d v="2014-04-30T21:50:02"/>
        <d v="2015-07-13T11:53:00"/>
        <d v="2016-06-15T15:54:26"/>
        <d v="2015-01-15T12:54:23"/>
        <d v="2014-07-11T16:25:07"/>
        <d v="2015-01-23T15:46:04"/>
        <d v="2014-12-20T12:55:09"/>
        <d v="2014-09-10T19:53:35"/>
        <d v="2015-01-22T11:41:56"/>
        <d v="2015-02-09T12:35:56"/>
        <d v="2014-12-01T12:06:50"/>
        <d v="2014-09-27T16:37:08"/>
        <d v="2016-05-12T17:07:49"/>
        <d v="2015-06-08T23:16:52"/>
        <d v="2016-02-12T02:50:53"/>
        <d v="2015-02-10T14:01:11"/>
        <d v="2016-12-30T16:18:06"/>
        <d v="2016-01-12T22:20:24"/>
        <d v="2016-04-28T21:35:33"/>
        <d v="2015-02-06T00:26:57"/>
        <d v="2016-01-28T16:47:43"/>
        <d v="2015-06-24T23:39:54"/>
        <d v="2015-09-05T01:51:46"/>
        <d v="2015-11-30T09:58:10"/>
        <d v="2015-01-27T18:21:48"/>
        <d v="2015-10-08T17:09:42"/>
        <d v="2015-09-18T14:50:49"/>
        <d v="2016-01-14T16:47:13"/>
        <d v="2015-07-01T22:12:54"/>
        <d v="2015-02-17T11:12:28"/>
        <d v="2014-07-16T10:12:22"/>
        <d v="2016-04-25T13:18:31"/>
        <d v="2015-08-26T23:45:41"/>
        <d v="2016-10-27T09:39:51"/>
        <d v="2016-10-11T06:28:33"/>
        <d v="2016-08-25T02:47:13"/>
        <d v="2014-10-30T22:37:15"/>
        <d v="2014-09-19T20:56:16"/>
        <d v="2017-02-13T17:00:10"/>
        <d v="2015-11-30T15:27:00"/>
        <d v="2017-01-03T11:48:49"/>
        <d v="2017-02-04T00:02:08"/>
        <d v="2016-03-23T13:57:50"/>
        <d v="2017-01-26T18:15:59"/>
        <d v="2016-02-23T09:39:36"/>
        <d v="2016-05-05T16:07:18"/>
        <d v="2016-02-07T10:30:05"/>
        <d v="2016-11-29T23:41:27"/>
        <d v="2011-08-28T19:30:17"/>
        <d v="2012-06-28T23:40:16"/>
        <d v="2013-03-07T21:52:25"/>
        <d v="2015-09-01T16:48:37"/>
        <d v="2012-08-24T12:27:48"/>
        <d v="2013-04-08T21:39:33"/>
        <d v="2012-04-26T16:10:51"/>
        <d v="2012-09-21T22:54:01"/>
        <d v="2011-01-14T05:30:49"/>
        <d v="2012-04-23T20:59:35"/>
        <d v="2011-12-16T19:01:52"/>
        <d v="2010-06-24T21:58:20"/>
        <d v="2012-10-11T13:09:49"/>
        <d v="2010-08-26T19:28:16"/>
        <d v="2010-05-12T02:06:15"/>
        <d v="2014-10-01T03:04:50"/>
        <d v="2012-06-28T11:47:45"/>
        <d v="2012-12-14T18:00:33"/>
        <d v="2012-07-17T12:38:34"/>
        <d v="2015-08-11T17:40:04"/>
        <d v="2012-03-31T10:42:08"/>
        <d v="2011-06-17T13:58:23"/>
        <d v="2012-03-02T13:12:03"/>
        <d v="2011-08-16T17:12:03"/>
        <d v="2011-09-07T19:09:59"/>
        <d v="2012-03-23T12:11:36"/>
        <d v="2012-04-26T21:11:57"/>
        <d v="2011-10-17T10:23:48"/>
        <d v="2013-04-09T11:45:59"/>
        <d v="2012-04-24T00:39:56"/>
        <d v="2010-12-30T15:20:34"/>
        <d v="2012-04-25T18:51:48"/>
        <d v="2013-03-14T23:14:20"/>
        <d v="2012-04-23T10:41:04"/>
        <d v="2012-05-07T17:54:55"/>
        <d v="2013-02-22T19:06:52"/>
        <d v="2011-07-06T16:17:38"/>
        <d v="2015-01-13T18:25:07"/>
        <d v="2012-11-13T10:45:57"/>
        <d v="2012-05-24T13:44:55"/>
        <d v="2015-08-28T13:50:24"/>
        <d v="2014-08-07T15:00:38"/>
        <d v="2016-05-08T16:47:08"/>
        <d v="2014-10-15T19:34:14"/>
        <d v="2015-02-11T20:32:16"/>
        <d v="2015-09-11T02:19:49"/>
        <d v="2015-04-10T20:57:04"/>
        <d v="2014-07-15T18:02:34"/>
        <d v="2015-02-23T14:37:49"/>
        <d v="2015-03-15T19:08:12"/>
        <d v="2016-01-02T05:55:33"/>
        <d v="2014-11-28T16:14:41"/>
        <d v="2016-12-27T19:21:49"/>
        <d v="2014-08-03T04:33:17"/>
        <d v="2015-01-23T15:21:13"/>
        <d v="2014-10-30T10:52:52"/>
        <d v="2015-02-17T14:27:30"/>
        <d v="2014-10-14T11:32:28"/>
        <d v="2014-06-18T22:55:24"/>
        <d v="2016-08-30T09:36:45"/>
        <d v="2015-09-22T18:25:41"/>
        <d v="2016-03-31T08:58:00"/>
        <d v="2014-10-18T18:36:52"/>
        <d v="2014-11-18T14:34:37"/>
        <d v="2012-05-29T15:28:11"/>
        <d v="2014-11-09T21:23:14"/>
        <d v="2013-09-29T13:13:31"/>
        <d v="2015-08-01T15:13:43"/>
        <d v="2012-02-08T21:08:15"/>
        <d v="2015-03-18T15:57:05"/>
        <d v="2015-07-23T11:31:14"/>
        <d v="2012-07-17T15:34:46"/>
        <d v="2013-01-30T13:13:51"/>
        <d v="2009-11-10T12:00:32"/>
        <d v="2014-10-31T14:11:05"/>
        <d v="2013-07-08T21:44:46"/>
        <d v="2011-06-02T10:46:15"/>
        <d v="2013-01-24T07:26:21"/>
        <d v="2014-12-04T16:51:12"/>
        <d v="2011-08-30T11:24:01"/>
        <d v="2013-07-28T05:58:58"/>
        <d v="2013-08-23T05:26:17"/>
        <d v="2010-12-01T21:46:58"/>
        <d v="2012-06-08T07:41:29"/>
        <d v="2015-01-22T22:30:58"/>
        <d v="2013-09-07T15:48:19"/>
        <d v="2012-03-05T13:45:23"/>
        <d v="2016-09-05T10:12:37"/>
        <d v="2013-04-26T13:23:10"/>
        <d v="2015-08-12T10:25:26"/>
        <d v="2012-02-22T01:15:05"/>
        <d v="2017-02-03T14:38:21"/>
        <d v="2012-07-22T23:58:47"/>
        <d v="2015-04-30T21:04:43"/>
        <d v="2012-04-27T10:55:13"/>
        <d v="2012-11-09T18:59:37"/>
        <d v="2014-04-15T13:05:06"/>
        <d v="2015-03-30T15:50:26"/>
        <d v="2011-10-13T16:10:04"/>
        <d v="2015-02-04T18:01:34"/>
        <d v="2015-09-13T07:53:29"/>
        <d v="2016-08-12T07:47:39"/>
        <d v="2015-05-30T22:32:51"/>
        <d v="2014-07-01T20:10:19"/>
        <d v="2016-03-11T10:48:29"/>
        <d v="2014-07-22T18:44:28"/>
        <d v="2015-03-24T16:17:38"/>
        <d v="2016-08-02T11:11:54"/>
        <d v="2015-08-17T21:43:52"/>
        <d v="2017-01-09T16:52:35"/>
        <d v="2016-03-20T03:24:01"/>
        <d v="2015-03-13T22:03:57"/>
        <d v="2014-07-09T09:24:29"/>
        <d v="2016-04-27T15:01:05"/>
        <d v="2014-12-12T21:48:34"/>
        <d v="2015-02-24T19:26:07"/>
        <d v="2014-07-10T14:53:37"/>
        <d v="2015-08-21T19:44:59"/>
        <d v="2014-07-17T15:07:03"/>
        <d v="2015-04-16T03:02:03"/>
        <d v="2015-10-17T10:16:58"/>
        <d v="2016-09-29T18:55:54"/>
        <d v="2015-01-15T13:40:00"/>
        <d v="2015-05-15T23:21:29"/>
        <d v="2014-06-05T18:19:12"/>
        <d v="2015-11-25T03:07:36"/>
        <d v="2015-11-30T11:24:33"/>
        <d v="2015-02-07T11:25:46"/>
        <d v="2016-02-22T08:04:07"/>
        <d v="2016-01-19T09:20:17"/>
        <d v="2016-01-13T16:57:24"/>
        <d v="2014-09-05T14:25:41"/>
        <d v="2015-03-26T15:29:06"/>
        <d v="2014-07-08T18:25:48"/>
        <d v="2017-01-25T01:03:40"/>
        <d v="2014-07-08T11:08:49"/>
        <d v="2016-05-20T03:23:57"/>
        <d v="2015-08-24T15:22:01"/>
        <d v="2014-06-19T13:17:47"/>
        <d v="2016-01-25T16:48:40"/>
        <d v="2012-08-29T16:51:09"/>
        <d v="2014-10-03T13:08:08"/>
        <d v="2013-12-09T17:06:14"/>
        <d v="2012-03-29T20:25:43"/>
        <d v="2016-05-18T08:11:50"/>
        <d v="2014-03-28T12:18:22"/>
        <d v="2015-06-29T16:11:32"/>
        <d v="2017-02-01T14:26:28"/>
        <d v="2012-06-15T00:54:31"/>
        <d v="2016-07-13T16:20:45"/>
        <d v="2016-11-30T03:15:34"/>
        <d v="2014-12-08T22:38:10"/>
        <d v="2012-08-22T14:50:14"/>
        <d v="2014-04-01T12:12:12"/>
        <d v="2016-03-24T07:08:04"/>
        <d v="2015-07-26T19:04:09"/>
        <d v="2014-09-20T16:11:11"/>
        <d v="2015-10-02T14:13:01"/>
        <d v="2015-09-26T16:25:24"/>
        <d v="2015-09-03T23:12:42"/>
        <d v="2015-04-21T13:08:28"/>
        <d v="2016-11-15T13:02:16"/>
        <d v="2016-11-18T01:21:26"/>
        <d v="2012-08-23T05:19:02"/>
        <d v="2016-10-15T14:38:48"/>
        <d v="2015-05-04T10:16:29"/>
        <d v="2015-10-27T15:06:21"/>
        <d v="2014-11-10T18:23:07"/>
        <d v="2015-04-14T08:07:22"/>
        <d v="2016-06-02T21:43:52"/>
        <d v="2015-08-01T23:15:47"/>
        <d v="2016-05-03T20:40:59"/>
        <d v="2014-01-28T14:57:32"/>
        <d v="2016-08-30T10:57:21"/>
        <d v="2015-02-02T18:01:21"/>
        <d v="2016-09-23T09:57:14"/>
        <d v="2016-09-26T08:23:15"/>
        <d v="2014-12-16T17:06:55"/>
        <d v="2015-01-20T15:57:48"/>
        <d v="2015-04-08T23:03:14"/>
        <d v="2014-08-29T15:03:03"/>
        <d v="2016-06-15T01:07:08"/>
        <d v="2016-11-15T09:10:35"/>
        <d v="2017-02-08T14:12:35"/>
        <d v="2014-10-09T15:25:23"/>
        <d v="2015-08-10T02:43:09"/>
        <d v="2015-07-15T01:28:59"/>
        <d v="2016-02-08T12:21:20"/>
        <d v="2015-12-03T19:07:41"/>
        <d v="2016-11-21T10:11:03"/>
        <d v="2015-11-19T14:32:09"/>
        <d v="2014-11-09T23:00:45"/>
        <d v="2014-05-12T10:50:47"/>
        <d v="2015-02-20T09:37:26"/>
        <d v="2016-01-12T15:59:27"/>
        <d v="2017-02-01T11:43:28"/>
        <d v="2016-06-30T17:29:33"/>
        <d v="2016-06-30T16:25:14"/>
        <d v="2015-03-18T20:52:10"/>
        <d v="2015-09-25T12:18:58"/>
        <d v="2013-09-25T18:12:10"/>
        <d v="2015-07-22T13:07:13"/>
        <d v="2015-08-06T10:08:47"/>
        <d v="2015-11-04T19:48:37"/>
        <d v="2015-03-20T16:41:34"/>
        <d v="2015-08-19T13:32:39"/>
        <d v="2016-01-11T17:25:36"/>
        <d v="2015-09-28T09:19:45"/>
        <d v="2015-11-10T20:03:36"/>
        <d v="2014-06-30T19:41:40"/>
        <d v="2014-11-19T13:10:36"/>
        <d v="2015-12-06T16:25:10"/>
        <d v="2014-09-30T08:11:59"/>
        <d v="2016-06-08T10:23:10"/>
        <d v="2014-10-11T15:46:49"/>
        <d v="2016-04-22T10:11:34"/>
        <d v="2014-06-02T19:54:23"/>
        <d v="2015-08-25T14:21:25"/>
        <d v="2015-01-28T19:13:34"/>
        <d v="2016-03-07T00:16:51"/>
        <d v="2014-06-15T16:41:10"/>
        <d v="2014-10-20T16:07:40"/>
        <d v="2015-01-30T13:19:20"/>
        <d v="2014-06-30T17:09:05"/>
        <d v="2015-02-26T11:54:10"/>
        <d v="2014-09-10T18:35:43"/>
        <d v="2015-05-30T10:33:58"/>
        <d v="2015-01-23T22:03:10"/>
        <d v="2016-06-30T18:16:50"/>
        <d v="2015-04-18T21:43:16"/>
        <d v="2015-03-26T12:34:37"/>
        <d v="2015-02-23T03:13:00"/>
        <d v="2014-07-13T22:31:26"/>
        <d v="2014-08-26T22:34:19"/>
        <d v="2015-02-12T23:33:58"/>
        <d v="2014-11-21T15:28:00"/>
        <d v="2015-07-02T17:45:43"/>
        <d v="2014-05-28T16:45:28"/>
        <d v="2014-07-09T16:43:03"/>
        <d v="2014-08-19T16:11:32"/>
        <d v="2017-03-07T13:47:34"/>
        <d v="2017-03-06T14:26:37"/>
        <d v="2017-01-21T11:45:50"/>
        <d v="2017-02-21T15:53:54"/>
        <d v="2017-02-07T17:11:18"/>
        <d v="2014-09-17T02:16:43"/>
        <d v="2013-04-27T13:59:23"/>
        <d v="2016-05-22T11:57:26"/>
        <d v="2016-08-29T22:47:41"/>
        <d v="2014-07-08T00:42:28"/>
        <d v="2014-05-21T13:05:10"/>
        <d v="2013-06-06T20:41:20"/>
        <d v="2015-11-14T10:53:24"/>
        <d v="2016-09-16T10:55:16"/>
        <d v="2016-01-18T04:45:48"/>
        <d v="2015-09-08T03:11:53"/>
        <d v="2014-10-22T17:09:29"/>
        <d v="2016-04-05T09:31:05"/>
        <d v="2016-02-17T19:56:54"/>
        <d v="2016-10-12T06:22:53"/>
        <d v="2013-08-07T08:15:18"/>
        <d v="2016-11-30T15:46:13"/>
        <d v="2014-11-01T15:20:08"/>
        <d v="2015-07-14T03:02:59"/>
        <d v="2017-01-10T13:04:15"/>
        <d v="2016-03-23T09:07:11"/>
        <d v="2015-07-13T11:26:23"/>
        <d v="2015-11-25T09:35:54"/>
        <d v="2015-04-01T00:58:37"/>
        <d v="2013-03-18T08:11:35"/>
        <d v="2014-08-21T07:49:02"/>
        <d v="2013-04-25T14:35:48"/>
        <d v="2015-02-09T01:44:54"/>
        <d v="2016-09-13T11:15:12"/>
        <d v="2013-02-10T22:06:10"/>
        <d v="2014-03-24T11:11:33"/>
        <d v="2013-12-03T17:13:27"/>
        <d v="2016-09-06T22:38:44"/>
        <d v="2014-03-21T16:30:37"/>
        <d v="2015-02-09T19:57:52"/>
        <d v="2014-09-29T10:58:42"/>
        <d v="2012-05-01T12:28:27"/>
        <d v="2016-09-19T03:05:27"/>
        <d v="2012-01-29T20:41:58"/>
        <d v="2012-05-15T18:54:48"/>
        <d v="2014-07-30T13:57:11"/>
        <d v="2012-05-15T10:45:17"/>
        <d v="2016-08-03T12:15:22"/>
        <d v="2015-03-05T14:22:37"/>
        <d v="2012-06-18T16:47:45"/>
        <d v="2014-04-18T16:29:22"/>
        <d v="2011-11-08T13:33:44"/>
        <d v="2012-07-27T16:49:03"/>
        <d v="2014-08-12T10:27:51"/>
        <d v="2015-03-09T14:10:47"/>
        <d v="2013-12-12T16:48:41"/>
        <d v="2016-07-22T10:57:32"/>
        <d v="2016-09-26T05:48:23"/>
        <d v="2016-06-03T03:59:46"/>
        <d v="2013-05-21T06:16:18"/>
        <d v="2012-12-03T20:43:33"/>
        <d v="2012-01-18T20:05:15"/>
        <d v="2013-04-09T09:06:44"/>
        <d v="2012-05-01T02:12:31"/>
        <d v="2012-10-12T09:05:48"/>
        <d v="2011-07-12T11:13:58"/>
        <d v="2015-06-17T18:12:50"/>
        <d v="2012-02-28T09:57:23"/>
        <d v="2014-04-16T15:01:50"/>
        <d v="2014-02-16T12:07:30"/>
        <d v="2012-12-14T07:57:40"/>
        <d v="2013-09-20T16:03:34"/>
        <d v="2016-04-14T15:57:21"/>
        <d v="2013-02-05T22:14:08"/>
        <d v="2011-11-15T19:31:14"/>
        <d v="2015-05-12T02:19:56"/>
        <d v="2015-06-17T11:15:24"/>
        <d v="2014-07-26T18:40:26"/>
        <d v="2015-10-23T09:15:41"/>
        <d v="2017-02-08T05:56:48"/>
        <d v="2015-01-14T17:47:54"/>
        <d v="2015-01-22T17:23:58"/>
        <d v="2015-04-09T08:02:46"/>
        <d v="2014-10-08T14:06:03"/>
        <d v="2016-07-06T23:44:47"/>
        <d v="2014-06-25T08:51:40"/>
        <d v="2014-06-17T23:57:52"/>
        <d v="2016-06-29T12:02:43"/>
        <d v="2015-02-20T19:30:54"/>
        <d v="2015-01-12T17:43:43"/>
        <d v="2016-08-09T16:47:59"/>
        <d v="2015-06-28T00:44:39"/>
        <d v="2015-06-21T05:15:25"/>
        <d v="2016-02-16T11:47:59"/>
        <d v="2014-05-21T07:49:21"/>
        <d v="2014-06-05T07:52:28"/>
        <d v="2014-06-08T17:46:00"/>
        <d v="2015-07-16T11:24:01"/>
        <d v="2016-05-17T01:33:10"/>
        <d v="2014-11-05T08:28:06"/>
        <d v="2014-09-18T01:02:09"/>
        <d v="2015-07-07T10:43:47"/>
        <d v="2015-06-02T20:46:36"/>
        <d v="2014-08-30T06:05:10"/>
        <d v="2015-07-28T07:19:53"/>
        <d v="2015-06-30T01:36:50"/>
        <d v="2015-05-30T16:09:18"/>
        <d v="2015-07-23T15:30:55"/>
        <d v="2016-03-22T07:07:25"/>
        <d v="2014-04-29T22:33:04"/>
        <d v="2015-01-24T07:07:03"/>
        <d v="2015-02-19T13:03:38"/>
        <d v="2016-11-19T13:01:21"/>
        <d v="2015-04-09T04:47:15"/>
        <d v="2016-07-08T13:50:29"/>
        <d v="2015-07-03T06:25:12"/>
        <d v="2015-01-19T10:26:22"/>
        <d v="2015-09-03T09:33:26"/>
        <d v="2015-05-15T07:48:49"/>
        <d v="2016-02-01T09:51:49"/>
        <d v="2014-08-24T17:20:55"/>
        <d v="2015-02-25T11:36:52"/>
        <d v="2015-03-03T19:28:46"/>
        <d v="2015-05-12T01:41:56"/>
        <d v="2015-11-04T14:13:26"/>
        <d v="2015-06-15T20:02:12"/>
        <d v="2016-05-04T11:36:26"/>
        <d v="2015-09-07T01:33:09"/>
        <d v="2016-05-05T05:37:18"/>
        <d v="2014-04-29T15:21:08"/>
        <d v="2015-06-16T14:59:50"/>
        <d v="2014-10-26T12:13:34"/>
        <d v="2015-09-20T22:15:53"/>
        <d v="2015-01-15T18:14:10"/>
        <d v="2015-11-05T12:05:37"/>
        <d v="2017-01-11T01:28:58"/>
        <d v="2015-10-30T17:00:04"/>
        <d v="2014-07-22T09:46:56"/>
        <d v="2014-08-02T00:57:54"/>
        <d v="2015-02-24T20:03:19"/>
        <d v="2015-10-14T12:56:57"/>
        <d v="2014-05-25T18:03:35"/>
        <d v="2016-05-02T12:54:30"/>
        <d v="2016-12-05T08:18:20"/>
        <d v="2015-04-08T19:35:53"/>
        <d v="2015-04-14T11:48:34"/>
        <d v="2016-03-24T14:33:05"/>
        <d v="2015-04-29T10:46:19"/>
        <d v="2016-03-24T05:28:40"/>
        <d v="2014-08-06T19:22:11"/>
        <d v="2016-01-20T19:15:49"/>
        <d v="2014-05-21T20:17:03"/>
        <d v="2014-07-15T23:46:57"/>
        <d v="2015-04-17T12:23:59"/>
        <d v="2015-12-31T19:23:11"/>
        <d v="2015-06-09T20:06:07"/>
        <d v="2016-12-22T17:16:55"/>
        <d v="2014-11-11T08:16:55"/>
        <d v="2015-08-17T03:53:44"/>
        <d v="2016-04-20T14:24:56"/>
        <d v="2015-09-10T09:22:48"/>
        <d v="2014-05-25T14:09:09"/>
        <d v="2014-07-11T11:24:03"/>
        <d v="2015-06-17T09:55:27"/>
        <d v="2014-11-06T21:56:19"/>
        <d v="2016-09-14T18:07:21"/>
        <d v="2016-06-09T23:53:12"/>
        <d v="2016-09-05T15:02:54"/>
        <d v="2016-06-19T09:26:41"/>
        <d v="2014-04-16T23:44:45"/>
        <d v="2014-12-01T12:55:33"/>
        <d v="2015-04-20T21:59:18"/>
        <d v="2014-12-29T14:49:11"/>
        <d v="2016-12-18T15:28:26"/>
        <d v="2016-04-04T22:16:53"/>
        <d v="2015-06-16T13:03:19"/>
        <d v="2016-10-29T18:07:24"/>
        <d v="2015-05-04T09:58:35"/>
        <d v="2015-12-21T12:36:21"/>
        <d v="2015-07-07T16:56:12"/>
        <d v="2014-10-04T09:32:36"/>
        <d v="2016-04-01T09:30:38"/>
        <d v="2016-01-01T16:52:37"/>
        <d v="2014-11-05T12:39:15"/>
        <d v="2015-02-11T21:02:01"/>
        <d v="2015-09-14T10:23:24"/>
        <d v="2014-12-12T05:27:24"/>
        <d v="2014-10-10T08:02:40"/>
        <d v="2014-07-30T15:55:05"/>
        <d v="2014-07-11T13:01:52"/>
        <d v="2016-02-15T16:24:08"/>
        <d v="2014-08-18T12:20:24"/>
        <d v="2014-11-10T13:45:15"/>
        <d v="2015-02-02T18:52:15"/>
        <d v="2014-06-21T08:31:52"/>
        <d v="2016-11-27T17:00:41"/>
        <d v="2015-09-11T10:42:58"/>
        <d v="2015-10-01T11:09:33"/>
        <d v="2016-05-24T21:04:38"/>
        <d v="2014-07-10T00:49:12"/>
        <d v="2014-12-09T16:54:19"/>
        <d v="2015-07-25T05:45:16"/>
        <d v="2015-07-10T23:12:18"/>
        <d v="2014-10-28T18:25:51"/>
        <d v="2016-08-23T20:33:53"/>
        <d v="2015-07-14T10:46:26"/>
        <d v="2016-03-15T16:15:57"/>
        <d v="2016-05-09T12:45:39"/>
        <d v="2014-10-17T01:35:21"/>
        <d v="2015-04-13T15:23:27"/>
        <d v="2015-05-18T13:39:06"/>
        <d v="2015-12-15T22:21:34"/>
        <d v="2014-07-08T17:20:59"/>
        <d v="2015-01-13T16:58:34"/>
        <d v="2016-02-15T04:45:10"/>
        <d v="2014-04-26T06:38:29"/>
        <d v="2015-08-29T00:49:27"/>
        <d v="2015-10-01T10:18:47"/>
        <d v="2014-07-06T10:04:09"/>
        <d v="2015-02-23T14:13:10"/>
        <d v="2014-08-26T16:28:44"/>
        <d v="2015-04-03T16:10:47"/>
        <d v="2015-01-08T22:51:39"/>
        <d v="2015-04-09T08:33:50"/>
        <d v="2014-08-12T09:13:08"/>
        <d v="2015-02-09T13:34:59"/>
        <d v="2014-06-16T11:15:49"/>
        <d v="2016-02-03T19:09:26"/>
        <d v="2014-04-25T08:44:38"/>
        <d v="2015-04-07T09:13:04"/>
        <d v="2014-08-21T02:11:23"/>
        <d v="2015-01-20T23:09:17"/>
        <d v="2016-05-05T18:09:33"/>
        <d v="2014-05-16T10:28:04"/>
        <d v="2016-07-02T09:12:08"/>
        <d v="2014-09-30T10:49:03"/>
        <d v="2014-06-13T06:10:33"/>
        <d v="2014-12-31T12:05:34"/>
        <d v="2014-07-25T14:37:12"/>
        <d v="2014-12-09T13:45:38"/>
        <d v="2015-01-30T18:14:35"/>
        <d v="2015-11-26T14:29:39"/>
        <d v="2015-03-13T22:18:20"/>
        <d v="2015-05-08T17:08:38"/>
        <d v="2015-04-23T22:33:00"/>
        <d v="2016-07-16T07:56:52"/>
        <d v="2016-10-06T08:41:27"/>
        <d v="2015-04-03T10:46:53"/>
        <d v="2015-10-20T14:57:17"/>
        <d v="2015-12-24T03:57:52"/>
        <d v="2014-08-21T14:28:13"/>
        <d v="2016-09-15T11:45:59"/>
        <d v="2015-09-08T14:12:21"/>
        <d v="2017-02-24T09:12:03"/>
        <d v="2015-05-17T12:59:29"/>
        <d v="2016-04-04T18:12:50"/>
        <d v="2015-01-26T19:28:12"/>
        <d v="2016-03-09T13:53:57"/>
        <d v="2016-05-07T19:24:05"/>
        <d v="2014-08-12T13:22:23"/>
        <d v="2015-02-26T00:17:59"/>
        <d v="2015-02-01T01:03:46"/>
        <d v="2015-06-02T06:29:04"/>
        <d v="2014-07-07T17:02:19"/>
        <d v="2015-06-07T12:42:33"/>
        <d v="2015-08-17T12:55:32"/>
        <d v="2015-02-06T23:56:52"/>
        <d v="2016-08-03T07:46:20"/>
        <d v="2015-04-03T14:04:33"/>
        <d v="2014-06-18T11:16:11"/>
        <d v="2014-08-01T10:59:58"/>
        <d v="2016-11-19T21:50:40"/>
        <d v="2015-12-03T14:50:28"/>
        <d v="2014-08-28T20:39:51"/>
        <d v="2014-10-29T11:36:46"/>
        <d v="2016-02-25T12:44:10"/>
        <d v="2015-01-22T16:20:54"/>
        <d v="2014-10-10T10:34:27"/>
        <d v="2014-12-20T14:59:03"/>
        <d v="2015-08-03T17:10:50"/>
        <d v="2015-08-09T08:37:56"/>
        <d v="2016-01-12T11:41:03"/>
        <d v="2014-09-12T10:22:36"/>
        <d v="2016-07-25T01:53:21"/>
        <d v="2016-10-11T18:34:08"/>
        <d v="2016-03-02T07:12:06"/>
        <d v="2016-09-14T02:34:31"/>
        <d v="2016-05-21T03:53:21"/>
        <d v="2015-11-28T19:41:22"/>
        <d v="2015-12-03T08:59:00"/>
        <d v="2017-01-05T15:17:30"/>
        <d v="2016-09-09T13:37:10"/>
        <d v="2016-01-21T15:19:47"/>
        <d v="2014-09-03T06:41:32"/>
        <d v="2016-12-20T11:09:51"/>
        <d v="2015-03-27T17:06:00"/>
        <d v="2017-02-09T12:48:33"/>
        <d v="2014-05-18T23:50:49"/>
        <d v="2017-02-14T12:58:00"/>
        <d v="2017-01-17T15:03:10"/>
        <d v="2016-06-13T16:41:42"/>
        <d v="2012-11-26T15:16:12"/>
        <d v="2016-01-29T15:34:56"/>
        <d v="2014-10-16T16:20:44"/>
        <d v="2014-09-06T11:23:45"/>
        <d v="2014-11-14T13:21:51"/>
        <d v="2015-04-04T00:23:23"/>
        <d v="2015-12-22T00:17:19"/>
        <d v="2014-10-27T08:52:40"/>
        <d v="2014-12-23T15:10:39"/>
        <d v="2015-11-26T06:27:16"/>
        <d v="2015-01-20T12:04:10"/>
        <d v="2015-05-22T15:16:09"/>
        <d v="2014-10-07T22:10:00"/>
        <d v="2014-05-26T12:39:18"/>
        <d v="2014-05-19T08:21:12"/>
        <d v="2014-07-21T15:36:03"/>
        <d v="2015-06-08T02:21:36"/>
        <d v="2014-04-29T15:12:20"/>
        <d v="2015-06-15T15:30:53"/>
        <d v="2016-10-17T10:03:09"/>
        <d v="2016-07-13T18:05:29"/>
        <d v="2015-04-27T11:25:06"/>
        <d v="2012-09-06T19:03:15"/>
        <d v="2014-05-02T07:25:33"/>
        <d v="2017-02-17T06:13:32"/>
        <d v="2015-02-18T12:06:11"/>
        <d v="2016-07-16T01:32:25"/>
        <d v="2014-10-20T12:12:47"/>
        <d v="2015-08-17T13:08:11"/>
        <d v="2016-08-15T16:22:47"/>
        <d v="2015-08-11T20:16:19"/>
        <d v="2016-07-18T21:50:45"/>
        <d v="2016-10-01T08:02:55"/>
        <d v="2013-04-04T08:38:49"/>
        <d v="2013-07-11T14:02:44"/>
        <d v="2010-07-19T16:38:13"/>
        <d v="2016-01-04T01:15:17"/>
        <d v="2013-12-02T14:15:58"/>
        <d v="2015-06-22T14:12:21"/>
        <d v="2015-12-21T16:02:48"/>
        <d v="2015-09-06T11:42:47"/>
        <d v="2015-03-19T20:53:39"/>
        <d v="2016-01-18T12:38:38"/>
        <d v="2014-07-22T22:56:15"/>
        <d v="2014-08-11T14:28:26"/>
        <d v="2016-03-14T18:56:14"/>
        <d v="2014-12-02T16:49:42"/>
        <d v="2015-05-14T19:32:55"/>
        <d v="2016-04-04T23:14:40"/>
        <d v="2017-01-09T05:11:05"/>
        <d v="2015-04-28T11:16:54"/>
        <d v="2014-08-11T13:28:53"/>
        <d v="2015-01-23T15:11:14"/>
        <d v="2014-11-10T18:11:50"/>
        <d v="2014-07-31T10:28:24"/>
        <d v="2016-03-04T10:48:51"/>
        <d v="2016-03-31T04:11:00"/>
        <d v="2014-07-09T17:39:26"/>
        <d v="2015-08-29T01:47:34"/>
        <d v="2014-07-14T14:01:08"/>
        <d v="2015-09-01T08:03:32"/>
        <d v="2016-09-17T17:20:58"/>
        <d v="2015-10-21T22:19:26"/>
        <d v="2014-07-04T20:31:32"/>
        <d v="2016-06-10T00:40:57"/>
        <d v="2015-08-10T17:43:19"/>
        <d v="2015-09-16T11:47:52"/>
        <d v="2014-11-14T15:12:34"/>
        <d v="2016-11-16T12:48:09"/>
        <d v="2015-04-03T12:46:41"/>
        <d v="2016-10-15T11:46:22"/>
        <d v="2015-04-17T11:37:00"/>
        <d v="2016-02-09T08:54:39"/>
        <d v="2016-06-29T21:39:20"/>
        <d v="2015-08-10T10:50:43"/>
        <d v="2017-01-31T18:09:58"/>
        <d v="2015-01-26T22:31:55"/>
        <d v="2015-02-20T12:19:15"/>
        <d v="2014-10-27T19:52:44"/>
        <d v="2015-08-20T23:33:31"/>
        <d v="2015-10-16T17:21:06"/>
        <d v="2014-08-02T08:43:18"/>
        <d v="2015-04-06T12:34:11"/>
        <d v="2015-08-30T16:24:39"/>
        <d v="2015-06-18T11:17:59"/>
        <d v="2016-10-21T22:48:30"/>
        <d v="2014-12-08T08:56:07"/>
        <d v="2016-06-07T08:13:23"/>
        <d v="2015-03-02T14:51:05"/>
        <d v="2016-07-15T17:57:43"/>
        <d v="2015-09-08T10:03:52"/>
        <d v="2014-05-01T17:01:01"/>
        <d v="2015-07-22T14:17:56"/>
        <d v="2016-06-01T19:48:20"/>
        <d v="2015-04-20T15:00:46"/>
        <d v="2016-09-16T07:17:01"/>
        <d v="2015-12-21T14:12:49"/>
        <d v="2016-01-12T23:45:11"/>
        <d v="2014-09-20T10:08:15"/>
        <d v="2015-06-16T04:24:17"/>
        <d v="2016-07-04T03:22:18"/>
        <d v="2015-04-12T22:57:06"/>
        <d v="2015-01-02T17:00:31"/>
        <d v="2014-08-25T12:27:16"/>
        <d v="2015-08-25T05:29:56"/>
        <d v="2015-05-04T14:44:31"/>
        <d v="2015-02-27T11:31:54"/>
        <d v="2014-07-23T22:12:10"/>
        <d v="2017-01-09T19:57:19"/>
        <d v="2014-09-03T09:29:00"/>
        <d v="2016-09-01T22:07:34"/>
        <d v="2015-03-18T12:45:02"/>
        <d v="2014-07-23T10:22:50"/>
        <d v="2016-05-06T05:55:47"/>
        <d v="2015-03-18T07:34:05"/>
        <d v="2016-05-19T04:11:20"/>
        <d v="2016-06-13T10:47:23"/>
        <d v="2015-02-24T20:17:32"/>
        <d v="2016-03-06T17:48:36"/>
        <d v="2014-07-28T11:30:55"/>
        <d v="2016-11-04T17:34:12"/>
        <d v="2016-06-09T19:01:58"/>
        <d v="2014-12-04T13:55:21"/>
        <d v="2015-12-08T00:09:52"/>
        <d v="2016-02-26T19:38:02"/>
        <d v="2015-01-30T15:45:49"/>
        <d v="2017-02-14T15:01:01"/>
        <d v="2017-03-09T15:25:39"/>
        <d v="2017-03-14T10:33:56"/>
        <d v="2017-03-09T09:06:05"/>
        <d v="2017-02-20T03:36:20"/>
        <d v="2017-02-22T08:45:54"/>
        <d v="2017-03-06T12:28:59"/>
        <d v="2017-03-12T22:50:41"/>
        <d v="2017-02-23T06:17:54"/>
        <d v="2017-03-13T16:26:29"/>
        <d v="2017-03-15T10:42:07"/>
        <d v="2017-02-19T01:41:20"/>
        <d v="2017-03-08T12:27:03"/>
        <d v="2017-03-06T13:16:48"/>
        <d v="2017-02-17T07:30:59"/>
        <d v="2017-03-14T03:47:56"/>
        <d v="2017-03-02T08:07:07"/>
        <d v="2017-01-26T20:10:54"/>
        <d v="2017-03-02T11:34:46"/>
        <d v="2014-09-27T18:27:55"/>
        <d v="2014-09-09T11:10:04"/>
        <d v="2012-11-12T19:37:00"/>
        <d v="2010-10-27T01:32:03"/>
        <d v="2014-08-11T15:21:34"/>
        <d v="2013-10-03T16:01:27"/>
        <d v="2011-03-30T22:54:17"/>
        <d v="2012-03-02T16:12:58"/>
        <d v="2012-11-20T07:10:45"/>
        <d v="2012-04-27T18:04:24"/>
        <d v="2014-07-09T14:07:05"/>
        <d v="2013-06-22T15:21:12"/>
        <d v="2011-12-06T20:48:01"/>
        <d v="2014-07-21T01:33:27"/>
        <d v="2014-09-15T08:04:02"/>
        <d v="2014-06-09T11:39:42"/>
        <d v="2014-05-16T13:17:25"/>
        <d v="2014-05-07T14:32:15"/>
        <d v="2011-04-10T23:01:20"/>
        <d v="2014-10-28T11:47:53"/>
        <d v="2014-07-18T23:25:01"/>
        <d v="2014-05-12T21:44:33"/>
        <d v="2013-11-13T12:54:41"/>
        <d v="2014-05-29T21:07:44"/>
        <d v="2016-04-06T09:47:58"/>
        <d v="2012-01-15T12:43:08"/>
        <d v="2014-08-27T16:16:52"/>
        <d v="2014-08-11T15:57:08"/>
        <d v="2010-12-19T16:29:07"/>
        <d v="2013-07-22T17:32:31"/>
        <d v="2014-05-22T11:12:09"/>
        <d v="2014-06-16T09:43:15"/>
        <d v="2013-04-11T12:03:11"/>
        <d v="2014-05-21T05:06:09"/>
        <d v="2014-05-20T02:38:27"/>
        <d v="2011-12-06T17:59:01"/>
        <d v="2013-08-05T14:16:29"/>
        <d v="2014-06-01T19:02:31"/>
        <d v="2014-07-09T18:39:21"/>
        <d v="2014-08-17T17:22:38"/>
        <d v="2014-07-15T11:11:33"/>
        <d v="2015-05-20T05:10:22"/>
        <d v="2015-04-24T03:30:52"/>
        <d v="2016-11-08T22:49:55"/>
        <d v="2016-06-17T13:19:49"/>
        <d v="2015-01-14T17:46:19"/>
        <d v="2015-01-06T18:26:16"/>
        <d v="2015-06-26T20:41:58"/>
        <d v="2015-01-13T09:27:42"/>
        <d v="2015-06-02T09:33:15"/>
        <d v="2015-01-05T07:02:18"/>
        <d v="2015-01-09T05:23:17"/>
        <d v="2014-08-07T13:28:58"/>
        <d v="2016-03-31T02:53:41"/>
        <d v="2014-08-10T13:36:37"/>
        <d v="2015-10-16T15:41:06"/>
        <d v="2015-08-26T18:55:42"/>
        <d v="2015-06-17T11:39:59"/>
        <d v="2015-04-01T04:11:32"/>
        <d v="2015-08-20T01:49:31"/>
        <d v="2015-02-22T01:52:07"/>
        <d v="2014-07-07T09:43:17"/>
        <d v="2014-05-19T10:29:38"/>
        <d v="2012-04-14T17:40:39"/>
        <d v="2014-07-14T09:16:40"/>
        <d v="2014-07-09T14:17:51"/>
        <d v="2015-06-16T13:31:19"/>
        <d v="2015-11-29T14:13:13"/>
        <d v="2015-08-03T11:09:51"/>
        <d v="2015-06-10T06:18:11"/>
        <d v="2016-10-05T08:18:24"/>
        <d v="2014-11-27T19:15:06"/>
        <d v="2015-02-15T18:47:47"/>
        <d v="2017-02-06T15:12:04"/>
        <d v="2015-05-31T11:55:23"/>
        <d v="2015-09-23T09:10:17"/>
        <d v="2015-07-21T15:14:56"/>
        <d v="2016-11-23T15:37:13"/>
        <d v="2016-05-13T08:37:38"/>
        <d v="2015-09-30T09:12:12"/>
        <d v="2016-12-18T16:22:36"/>
        <d v="2015-11-15T12:13:24"/>
        <d v="2014-10-21T02:11:58"/>
        <d v="2014-09-15T23:14:06"/>
        <d v="2016-03-17T17:51:07"/>
        <d v="2016-04-03T14:43:57"/>
        <d v="2017-01-31T14:31:15"/>
        <d v="2016-12-30T14:08:48"/>
        <d v="2016-06-01T03:32:51"/>
        <d v="2016-11-28T17:12:33"/>
        <d v="2015-09-05T06:35:04"/>
        <d v="2015-06-01T07:26:58"/>
        <d v="2015-09-30T21:20:13"/>
        <d v="2017-01-19T11:51:08"/>
        <d v="2014-09-11T02:59:50"/>
        <d v="2014-08-20T13:20:12"/>
        <d v="2015-09-14T21:31:22"/>
        <d v="2016-11-01T11:51:42"/>
        <d v="2015-05-11T09:36:18"/>
        <d v="2015-08-14T06:32:00"/>
        <d v="2015-06-12T05:37:12"/>
        <d v="2015-03-05T16:31:17"/>
        <d v="2015-05-21T13:07:14"/>
        <d v="2014-10-06T13:00:44"/>
        <d v="2015-05-22T12:44:46"/>
        <d v="2016-08-08T06:32:40"/>
        <d v="2016-08-20T09:02:28"/>
        <d v="2015-02-23T21:15:29"/>
        <d v="2014-09-07T13:38:15"/>
        <d v="2015-05-20T08:58:17"/>
        <d v="2017-01-23T08:37:52"/>
        <d v="2014-12-09T16:29:41"/>
        <d v="2016-09-01T13:27:45"/>
        <d v="2015-10-26T11:20:38"/>
        <d v="2015-06-16T12:36:36"/>
        <d v="2014-11-21T02:46:22"/>
        <d v="2015-10-07T07:35:08"/>
        <d v="2015-01-12T14:24:18"/>
        <d v="2015-11-03T12:17:15"/>
        <d v="2015-05-12T08:04:02"/>
        <d v="2015-06-17T13:23:00"/>
        <d v="2016-08-08T16:54:08"/>
        <d v="2015-05-13T04:41:57"/>
        <d v="2015-06-12T07:59:45"/>
        <d v="2014-10-03T05:41:35"/>
        <d v="2015-10-07T07:12:09"/>
        <d v="2016-08-29T14:26:02"/>
        <d v="2016-01-31T12:06:32"/>
        <d v="2015-01-13T16:19:51"/>
        <d v="2016-02-26T17:59:59"/>
        <d v="2014-10-19T11:35:26"/>
        <d v="2015-04-30T15:33:43"/>
        <d v="2016-03-01T21:39:39"/>
        <d v="2015-04-27T13:21:58"/>
        <d v="2015-08-02T19:40:25"/>
        <d v="2016-03-15T23:51:48"/>
        <d v="2016-01-10T13:03:38"/>
        <d v="2016-01-11T16:26:13"/>
        <d v="2017-01-27T17:49:06"/>
        <d v="2016-07-16T15:21:42"/>
        <d v="2015-11-03T13:12:28"/>
        <d v="2016-05-15T13:47:15"/>
        <d v="2017-01-23T04:02:02"/>
        <d v="2017-02-09T07:33:31"/>
        <d v="2015-08-16T12:03:40"/>
        <d v="2015-10-05T13:41:08"/>
        <d v="2017-02-02T05:24:32"/>
        <d v="2015-05-17T08:11:14"/>
        <d v="2016-08-27T05:49:09"/>
        <d v="2015-11-01T13:21:32"/>
        <d v="2015-07-08T13:42:56"/>
        <d v="2015-08-23T18:11:28"/>
        <d v="2015-09-14T17:13:03"/>
        <d v="2015-04-08T13:03:02"/>
        <d v="2016-06-17T12:51:36"/>
        <d v="2016-11-07T03:38:16"/>
        <d v="2015-02-21T10:50:04"/>
        <d v="2016-11-22T10:11:12"/>
        <d v="2015-07-01T15:44:28"/>
        <d v="2016-05-03T00:27:42"/>
        <d v="2016-04-14T20:34:19"/>
        <d v="2016-03-23T16:14:45"/>
        <d v="2016-09-15T10:48:18"/>
        <d v="2015-09-06T17:29:05"/>
        <d v="2015-09-17T02:12:10"/>
        <d v="2016-10-21T14:37:46"/>
        <d v="2016-01-13T01:03:57"/>
        <d v="2015-04-11T01:37:11"/>
        <d v="2016-04-06T02:29:21"/>
        <d v="2014-07-06T16:06:35"/>
        <d v="2016-05-08T20:09:04"/>
        <d v="2016-03-02T02:26:53"/>
        <d v="2014-12-17T09:15:06"/>
        <d v="2016-05-22T20:17:57"/>
        <d v="2014-10-01T21:36:25"/>
        <d v="2016-05-30T19:26:56"/>
        <d v="2016-08-26T03:58:48"/>
        <d v="2016-05-22T09:11:50"/>
        <d v="2015-03-01T14:03:17"/>
        <d v="2015-02-06T12:20:25"/>
        <d v="2016-04-08T04:11:26"/>
        <d v="2014-07-02T09:00:03"/>
        <d v="2014-07-17T02:57:08"/>
        <d v="2015-03-02T16:29:48"/>
        <d v="2015-09-01T11:56:46"/>
        <d v="2014-06-19T15:50:50"/>
        <d v="2015-05-24T11:26:40"/>
        <d v="2015-06-30T07:42:22"/>
        <d v="2014-07-07T11:22:46"/>
        <d v="2016-03-08T04:46:06"/>
        <d v="2014-09-19T01:58:07"/>
        <d v="2017-02-03T09:00:00"/>
        <d v="2016-06-28T11:10:38"/>
        <d v="2016-11-11T18:34:34"/>
        <d v="2016-05-20T14:22:21"/>
        <d v="2015-02-27T02:18:50"/>
        <d v="2016-03-23T17:11:44"/>
        <d v="2014-07-31T00:00:13"/>
        <d v="2015-02-17T21:44:48"/>
        <d v="2015-02-18T19:47:10"/>
        <d v="2016-04-24T08:26:14"/>
        <d v="2016-04-06T08:36:40"/>
        <d v="2016-05-22T21:51:32"/>
        <d v="2015-10-25T12:02:11"/>
        <d v="2014-06-16T04:41:25"/>
        <d v="2016-05-05T19:01:38"/>
        <d v="2016-04-19T05:34:30"/>
        <d v="2015-09-23T12:38:46"/>
        <d v="2016-04-29T10:04:07"/>
        <d v="2016-06-15T14:46:32"/>
        <d v="2014-07-02T05:13:50"/>
        <d v="2014-10-20T02:39:59"/>
        <d v="2017-01-10T20:34:14"/>
        <d v="2016-11-22T21:11:03"/>
        <d v="2014-08-14T19:48:30"/>
        <d v="2015-02-20T21:23:57"/>
        <d v="2014-07-31T13:42:45"/>
        <d v="2016-02-22T18:39:29"/>
        <d v="2015-11-12T21:38:32"/>
        <d v="2015-04-12T20:49:17"/>
        <d v="2015-07-07T17:36:54"/>
        <d v="2014-11-25T23:59:39"/>
        <d v="2016-11-15T20:11:40"/>
        <d v="2016-11-16T03:13:25"/>
        <d v="2015-11-04T16:11:25"/>
        <d v="2014-08-04T08:21:16"/>
        <d v="2015-06-24T15:42:40"/>
        <d v="2015-09-28T12:45:36"/>
        <d v="2014-05-06T09:51:33"/>
        <d v="2015-02-24T12:01:54"/>
        <d v="2015-02-18T12:46:59"/>
        <d v="2014-08-07T03:43:46"/>
        <d v="2015-08-09T07:32:00"/>
        <d v="2014-10-25T18:04:58"/>
        <d v="2015-02-08T23:38:23"/>
        <d v="2016-07-08T05:32:56"/>
        <d v="2016-06-03T13:59:00"/>
        <d v="2015-10-14T21:18:08"/>
        <d v="2014-11-10T16:01:12"/>
        <d v="2014-11-03T10:40:26"/>
        <d v="2014-11-04T13:30:08"/>
        <d v="2015-05-19T06:16:01"/>
        <d v="2016-05-04T08:43:22"/>
        <d v="2014-06-25T13:47:45"/>
        <d v="2014-07-10T08:17:48"/>
        <d v="2016-03-17T15:29:35"/>
        <d v="2014-10-11T17:19:10"/>
        <d v="2014-06-27T09:29:25"/>
        <d v="2015-05-16T12:17:44"/>
        <d v="2014-05-05T05:55:09"/>
        <d v="2016-01-09T06:40:49"/>
        <d v="2014-10-29T13:14:56"/>
        <d v="2015-01-22T17:17:25"/>
        <d v="2014-07-14T18:05:34"/>
        <d v="2015-07-08T12:34:26"/>
        <d v="2015-10-13T10:02:43"/>
        <d v="2015-05-26T06:17:24"/>
        <d v="2015-05-28T07:17:02"/>
        <d v="2016-02-09T19:36:46"/>
        <d v="2014-06-01T07:01:36"/>
        <d v="2014-06-06T05:20:09"/>
        <d v="2014-06-18T19:00:24"/>
        <d v="2016-06-23T14:44:38"/>
        <d v="2016-05-09T20:11:50"/>
        <d v="2015-09-17T19:44:52"/>
        <d v="2014-08-28T18:13:02"/>
        <d v="2015-02-18T12:47:38"/>
        <d v="2016-11-01T15:10:45"/>
        <d v="2016-04-06T22:39:36"/>
        <d v="2015-03-26T05:06:05"/>
        <d v="2014-09-12T17:07:48"/>
        <d v="2014-04-23T15:13:47"/>
        <d v="2016-03-19T14:55:05"/>
        <d v="2016-02-04T21:22:02"/>
        <d v="2015-02-02T14:11:23"/>
        <d v="2015-11-15T08:41:36"/>
        <d v="2015-03-25T17:04:21"/>
        <d v="2015-01-14T11:26:44"/>
        <d v="2014-09-02T10:00:56"/>
        <d v="2014-09-01T20:33:43"/>
        <d v="2014-06-02T10:41:12"/>
        <d v="2015-02-03T12:29:27"/>
        <d v="2016-10-18T19:43:01"/>
        <d v="2014-06-30T17:53:41"/>
        <d v="2014-07-19T12:44:33"/>
        <d v="2016-01-11T09:08:54"/>
        <d v="2014-05-16T20:42:55"/>
        <d v="2014-06-10T04:19:49"/>
        <d v="2016-07-21T10:00:13"/>
        <d v="2014-07-31T08:11:53"/>
        <d v="2015-07-20T12:15:40"/>
        <d v="2015-04-06T17:28:07"/>
        <d v="2016-01-05T17:04:10"/>
        <d v="2014-06-18T22:09:08"/>
        <d v="2015-10-17T05:30:41"/>
        <d v="2015-04-30T15:23:12"/>
        <d v="2014-08-10T07:47:46"/>
        <d v="2016-05-31T02:11:46"/>
        <d v="2015-09-25T07:55:56"/>
        <d v="2015-01-12T15:10:45"/>
        <d v="2016-02-02T16:32:12"/>
        <d v="2014-11-16T22:03:29"/>
        <d v="2016-06-10T20:27:38"/>
        <d v="2015-02-01T12:06:31"/>
        <d v="2015-03-25T12:34:07"/>
        <d v="2014-06-30T10:32:26"/>
        <d v="2016-06-14T18:41:16"/>
        <d v="2014-07-01T11:57:59"/>
        <d v="2016-09-13T13:12:27"/>
        <d v="2014-07-01T00:08:07"/>
        <d v="2015-01-12T12:09:37"/>
        <d v="2015-01-07T00:03:43"/>
        <d v="2016-04-20T06:43:00"/>
        <d v="2014-08-01T07:51:12"/>
        <d v="2016-09-30T10:23:19"/>
        <d v="2015-06-24T16:45:48"/>
        <d v="2016-08-30T17:15:05"/>
        <d v="2016-07-23T22:19:17"/>
        <d v="2015-07-15T10:13:12"/>
        <d v="2016-02-19T19:39:30"/>
        <d v="2015-02-18T11:19:12"/>
        <d v="2016-08-23T13:34:09"/>
        <d v="2016-03-29T10:36:05"/>
        <d v="2016-06-07T19:43:42"/>
        <d v="2014-07-21T14:53:30"/>
        <d v="2014-10-15T23:17:31"/>
        <d v="2015-02-27T15:13:36"/>
        <d v="2016-06-20T07:14:11"/>
        <d v="2014-10-06T16:20:24"/>
        <d v="2014-10-09T01:55:10"/>
        <d v="2015-05-04T12:52:43"/>
        <d v="2015-02-18T17:12:22"/>
        <d v="2014-05-22T15:43:20"/>
        <d v="2015-06-16T02:49:07"/>
        <d v="2014-12-16T01:08:28"/>
        <d v="2014-06-06T13:43:06"/>
        <d v="2014-06-03T11:15:01"/>
        <d v="2016-05-16T13:26:59"/>
        <d v="2016-01-03T11:50:00"/>
        <d v="2015-05-02T16:12:01"/>
        <d v="2015-05-25T17:46:12"/>
        <d v="2015-03-24T13:38:00"/>
        <d v="2014-04-24T10:27:31"/>
        <d v="2016-03-14T14:27:24"/>
        <d v="2015-04-27T01:11:44"/>
        <d v="2015-09-20T19:25:17"/>
        <d v="2014-07-28T15:59:16"/>
        <d v="2016-11-15T00:21:35"/>
        <d v="2014-10-03T13:30:29"/>
        <d v="2016-08-02T15:31:26"/>
        <d v="2016-05-21T13:00:24"/>
        <d v="2016-03-29T23:00:24"/>
        <d v="2015-05-07T20:04:05"/>
        <d v="2016-02-19T17:15:58"/>
        <d v="2015-08-17T13:31:55"/>
        <d v="2016-03-01T15:20:44"/>
        <d v="2016-06-24T06:40:48"/>
        <d v="2015-10-20T13:10:11"/>
        <d v="2014-05-01T17:39:25"/>
        <d v="2014-07-09T12:49:20"/>
        <d v="2016-05-01T17:20:57"/>
        <d v="2016-04-17T12:42:53"/>
        <d v="2014-11-07T15:49:46"/>
        <d v="2014-06-12T10:06:06"/>
        <d v="2014-10-15T16:10:15"/>
        <d v="2015-02-22T08:05:12"/>
        <d v="2014-05-21T21:30:32"/>
        <d v="2015-01-16T15:31:12"/>
        <d v="2015-05-01T13:44:51"/>
        <d v="2014-08-04T19:26:30"/>
        <d v="2014-06-04T14:49:14"/>
        <d v="2014-09-11T14:00:19"/>
        <d v="2015-02-02T09:34:30"/>
        <d v="2015-08-11T14:58:52"/>
        <d v="2014-08-30T03:52:20"/>
        <d v="2015-08-18T14:09:26"/>
        <d v="2016-07-30T04:44:28"/>
        <d v="2014-08-29T13:31:33"/>
        <d v="2015-07-29T11:53:46"/>
        <d v="2016-03-31T03:14:51"/>
        <d v="2015-06-11T19:45:25"/>
        <d v="2016-12-29T07:13:58"/>
        <d v="2015-06-22T13:28:58"/>
        <d v="2016-03-13T10:09:37"/>
        <d v="2016-05-31T10:54:14"/>
        <d v="2014-09-02T09:35:47"/>
        <d v="2015-10-12T13:28:07"/>
        <d v="2015-08-27T10:12:23"/>
        <d v="2015-09-01T10:33:50"/>
        <d v="2015-11-20T12:39:05"/>
        <d v="2014-10-11T03:42:16"/>
        <d v="2016-07-20T05:17:40"/>
        <d v="2016-08-18T13:20:42"/>
        <d v="2016-05-26T19:16:51"/>
        <d v="2015-08-06T12:43:15"/>
        <d v="2014-07-09T09:35:42"/>
        <d v="2015-05-26T13:19:39"/>
        <d v="2015-02-05T15:09:37"/>
        <d v="2015-03-12T14:34:39"/>
        <d v="2015-03-10T11:03:24"/>
        <d v="2016-04-19T21:05:21"/>
        <d v="2016-02-11T17:48:54"/>
        <d v="2015-08-07T04:39:53"/>
        <d v="2016-04-02T16:38:38"/>
        <d v="2014-04-24T07:34:50"/>
        <d v="2014-05-29T09:17:24"/>
        <d v="2015-07-10T19:53:20"/>
        <d v="2015-01-11T20:24:39"/>
        <d v="2016-10-18T05:48:34"/>
        <d v="2014-06-18T10:47:24"/>
        <d v="2014-04-01T01:50:31"/>
        <d v="2015-05-15T14:48:15"/>
        <d v="2015-07-08T21:30:28"/>
        <d v="2015-04-21T16:33:06"/>
        <d v="2015-07-18T11:31:38"/>
        <d v="2016-03-04T13:29:07"/>
        <d v="2016-07-04T11:19:36"/>
        <d v="2015-08-20T10:09:29"/>
        <d v="2014-12-01T13:02:08"/>
        <d v="2014-12-24T07:23:23"/>
        <d v="2015-05-11T14:39:24"/>
        <d v="2014-08-18T12:58:34"/>
        <d v="2014-12-09T11:43:36"/>
        <d v="2014-12-03T03:10:03"/>
        <d v="2014-09-30T15:48:53"/>
        <d v="2015-05-22T08:53:22"/>
        <d v="2014-10-09T04:12:46"/>
        <d v="2014-10-14T17:49:28"/>
        <d v="2016-07-10T14:00:47"/>
        <d v="2016-10-06T08:22:54"/>
        <d v="2015-03-30T14:05:03"/>
        <d v="2016-03-31T12:48:17"/>
        <d v="2016-03-01T13:29:36"/>
        <d v="2015-01-21T23:25:42"/>
        <d v="2014-07-16T06:30:30"/>
        <d v="2016-03-21T21:30:02"/>
        <d v="2016-02-18T05:25:25"/>
        <d v="2015-06-13T02:47:44"/>
        <d v="2014-11-21T12:23:30"/>
        <d v="2016-07-25T11:56:30"/>
        <d v="2016-05-13T08:09:34"/>
        <d v="2015-04-07T15:05:30"/>
        <d v="2015-05-01T10:44:27"/>
        <d v="2014-09-20T03:12:34"/>
        <d v="2014-12-30T17:57:44"/>
        <d v="2014-12-15T15:07:07"/>
        <d v="2014-12-01T16:45:59"/>
        <d v="2016-08-09T20:48:22"/>
        <d v="2015-02-14T19:24:03"/>
        <d v="2014-08-05T12:21:42"/>
        <d v="2016-02-17T09:15:10"/>
        <d v="2014-08-15T14:22:22"/>
        <d v="2015-08-04T14:16:37"/>
        <d v="2016-09-15T15:34:44"/>
        <d v="2014-12-17T19:10:02"/>
        <d v="2016-03-18T16:39:59"/>
        <d v="2015-10-06T15:56:40"/>
        <d v="2016-04-22T19:34:36"/>
        <d v="2016-01-14T14:14:06"/>
        <d v="2016-07-15T09:42:57"/>
        <d v="2015-11-30T18:20:02"/>
        <d v="2016-05-16T12:13:30"/>
        <d v="2016-02-29T19:00:05"/>
        <d v="2015-07-18T05:34:16"/>
        <d v="2015-03-09T04:05:21"/>
        <d v="2014-05-30T12:38:51"/>
        <d v="2014-05-29T09:21:34"/>
        <d v="2015-05-19T20:12:16"/>
        <d v="2015-11-10T09:26:56"/>
        <d v="2015-02-17T17:59:44"/>
        <d v="2017-02-13T09:50:49"/>
        <d v="2015-05-04T10:16:10"/>
        <d v="2016-10-17T22:22:26"/>
        <d v="2015-02-02T17:43:01"/>
        <d v="2016-09-06T17:39:24"/>
        <d v="2014-08-26T00:31:31"/>
        <d v="2014-07-08T12:53:10"/>
        <d v="2016-06-24T13:46:50"/>
        <d v="2015-06-02T10:51:37"/>
        <d v="2014-07-26T11:12:57"/>
        <d v="2016-03-31T13:00:07"/>
        <d v="2015-10-14T15:11:56"/>
        <d v="2016-03-07T21:28:04"/>
        <d v="2014-10-30T15:31:50"/>
        <d v="2014-08-29T13:16:57"/>
        <d v="2014-11-03T17:41:09"/>
        <d v="2016-10-06T10:09:47"/>
        <d v="2016-11-26T23:11:34"/>
        <d v="2016-03-21T16:23:16"/>
        <d v="2015-08-10T11:52:29"/>
        <d v="2014-12-02T12:00:55"/>
        <d v="2015-02-18T11:20:52"/>
        <d v="2016-08-08T11:27:06"/>
        <d v="2015-04-10T13:57:30"/>
        <d v="2014-09-17T10:14:59"/>
        <d v="2015-10-20T14:47:27"/>
        <d v="2015-10-07T22:39:19"/>
        <d v="2016-02-09T01:00:07"/>
        <d v="2016-10-22T18:29:18"/>
        <d v="2015-05-16T05:18:42"/>
        <d v="2016-08-16T13:10:47"/>
        <d v="2014-09-05T02:12:45"/>
        <d v="2014-05-21T12:18:34"/>
        <d v="2016-01-12T06:41:44"/>
        <d v="2014-07-08T10:42:42"/>
        <d v="2016-08-14T10:40:22"/>
        <d v="2015-07-06T03:55:27"/>
        <d v="2016-03-11T05:11:46"/>
        <d v="2015-06-18T14:28:38"/>
        <d v="2017-01-02T17:02:36"/>
        <d v="2016-05-09T10:18:59"/>
        <d v="2014-05-16T15:48:20"/>
        <d v="2015-02-20T01:51:10"/>
        <d v="2014-11-28T16:20:45"/>
        <d v="2016-03-18T16:43:12"/>
        <d v="2015-03-01T00:28:54"/>
        <d v="2016-10-22T06:02:30"/>
        <d v="2016-06-02T01:10:09"/>
        <d v="2015-10-17T14:35:42"/>
        <d v="2014-07-02T16:55:02"/>
        <d v="2015-06-18T18:28:59"/>
        <d v="2015-06-30T08:32:52"/>
        <d v="2015-05-12T11:24:17"/>
        <d v="2015-05-18T07:32:11"/>
        <d v="2014-06-30T10:16:27"/>
        <d v="2014-08-27T17:55:04"/>
        <d v="2014-10-02T02:16:57"/>
        <d v="2016-07-05T16:09:09"/>
        <d v="2016-05-03T09:31:42"/>
        <d v="2014-08-25T14:46:44"/>
        <d v="2014-06-12T08:58:58"/>
        <d v="2015-04-26T07:56:58"/>
        <d v="2014-05-27T13:28:21"/>
        <d v="2016-09-14T06:05:54"/>
        <d v="2016-01-05T10:50:10"/>
        <d v="2014-05-13T11:38:58"/>
        <d v="2016-09-19T22:00:16"/>
        <d v="2015-08-02T23:31:46"/>
        <d v="2014-04-24T09:26:19"/>
        <d v="2015-08-14T11:06:20"/>
        <d v="2014-05-28T00:26:15"/>
        <d v="2014-07-09T14:05:24"/>
        <d v="2015-05-23T15:02:39"/>
        <d v="2014-10-28T09:33:23"/>
        <d v="2015-01-16T12:00:49"/>
        <d v="2014-09-09T18:21:39"/>
        <d v="2015-10-31T23:47:29"/>
        <d v="2016-04-29T22:24:47"/>
        <d v="2014-12-22T16:05:30"/>
        <d v="2014-12-15T10:00:36"/>
        <d v="2016-04-19T06:22:48"/>
        <d v="2016-02-01T14:33:27"/>
        <d v="2014-09-15T09:38:56"/>
        <d v="2014-08-31T09:15:20"/>
        <d v="2015-05-05T08:11:53"/>
        <d v="2016-06-03T08:06:44"/>
        <d v="2016-07-05T07:18:28"/>
        <d v="2016-04-01T11:45:14"/>
        <d v="2014-06-02T08:13:54"/>
        <d v="2014-08-28T17:07:49"/>
        <d v="2016-06-30T20:21:38"/>
        <d v="2014-06-19T22:36:46"/>
        <d v="2014-05-26T12:11:06"/>
        <d v="2015-03-09T09:01:48"/>
        <d v="2014-05-20T12:34:53"/>
        <d v="2015-05-09T23:19:47"/>
        <d v="2016-05-15T12:54:46"/>
        <d v="2015-04-24T08:33:07"/>
        <d v="2015-02-01T19:05:39"/>
        <d v="2015-12-22T16:30:29"/>
        <d v="2015-04-08T15:59:29"/>
        <d v="2015-01-28T12:23:15"/>
        <d v="2015-05-23T12:43:06"/>
        <d v="2015-06-10T19:02:06"/>
        <d v="2014-10-15T17:40:04"/>
        <d v="2016-01-12T11:19:27"/>
        <d v="2014-10-31T13:16:22"/>
        <d v="2016-04-05T06:59:40"/>
        <d v="2016-02-01T17:53:07"/>
        <d v="2016-04-01T22:34:51"/>
        <d v="2016-09-19T03:33:34"/>
        <d v="2015-07-19T23:18:16"/>
        <d v="2015-02-06T00:07:12"/>
        <d v="2015-07-18T11:27:59"/>
        <d v="2014-12-10T13:16:06"/>
        <d v="2014-11-25T11:27:33"/>
        <d v="2015-04-08T19:47:08"/>
        <d v="2015-03-26T16:50:16"/>
        <d v="2015-04-28T11:50:09"/>
        <d v="2015-02-13T12:16:53"/>
        <d v="2015-10-20T11:47:03"/>
        <d v="2014-06-23T17:43:45"/>
        <d v="2016-06-27T05:59:48"/>
        <d v="2014-07-12T21:21:15"/>
        <d v="2015-11-17T17:17:50"/>
        <d v="2014-08-07T00:21:04"/>
        <d v="2014-06-03T12:14:44"/>
        <d v="2014-06-03T14:44:32"/>
        <d v="2014-07-11T11:57:02"/>
        <d v="2016-09-08T04:32:39"/>
        <d v="2015-06-09T02:23:36"/>
        <d v="2016-01-26T12:09:16"/>
        <d v="2016-03-28T22:15:08"/>
        <d v="2015-01-12T18:45:28"/>
        <d v="2016-02-02T20:03:13"/>
        <d v="2016-09-06T14:27:35"/>
        <d v="2015-05-04T14:58:40"/>
        <d v="2014-06-18T16:20:57"/>
        <d v="2016-03-16T16:00:27"/>
        <d v="2014-05-12T14:45:18"/>
        <d v="2014-11-11T15:37:15"/>
        <d v="2014-04-18T06:30:58"/>
        <d v="2015-06-26T21:47:53"/>
        <d v="2014-04-10T07:48:26"/>
        <d v="2015-06-18T06:24:17"/>
        <d v="2015-07-08T14:43:29"/>
        <d v="2015-03-02T13:12:26"/>
        <d v="2016-05-09T15:25:52"/>
        <d v="2014-06-30T13:50:02"/>
        <d v="2014-05-28T23:12:45"/>
        <d v="2015-02-14T19:40:17"/>
        <d v="2014-05-13T12:40:10"/>
        <d v="2016-03-16T09:33:19"/>
        <d v="2015-05-14T17:32:10"/>
        <d v="2016-05-03T15:46:12"/>
        <d v="2016-11-08T10:00:26"/>
        <d v="2016-10-12T19:19:27"/>
        <d v="2015-03-24T14:12:55"/>
        <d v="2015-03-12T17:49:23"/>
        <d v="2014-06-24T04:01:38"/>
        <d v="2014-09-04T21:52:21"/>
        <d v="2014-12-16T14:51:40"/>
        <d v="2016-02-25T12:51:00"/>
        <d v="2015-06-11T00:28:25"/>
        <d v="2014-08-14T16:23:25"/>
        <d v="2016-06-25T15:53:37"/>
        <d v="2016-02-19T22:34:00"/>
        <d v="2016-06-10T18:44:12"/>
        <d v="2016-06-27T10:31:29"/>
        <d v="2016-04-26T20:06:35"/>
        <d v="2015-06-12T08:02:06"/>
        <d v="2015-11-25T11:53:59"/>
        <d v="2015-05-14T14:22:18"/>
        <d v="2016-10-23T11:12:23"/>
        <d v="2014-05-07T11:48:32"/>
        <d v="2015-06-15T05:55:42"/>
        <d v="2014-11-25T17:44:09"/>
        <d v="2015-05-08T09:07:54"/>
        <d v="2015-07-16T05:40:10"/>
        <d v="2016-11-14T19:54:36"/>
        <d v="2015-03-21T16:21:25"/>
        <d v="2014-07-11T12:32:48"/>
        <d v="2016-02-10T17:32:43"/>
        <d v="2014-12-09T12:53:23"/>
        <d v="2014-12-02T11:25:36"/>
        <d v="2015-09-21T22:13:46"/>
        <d v="2016-02-03T18:31:28"/>
        <d v="2016-06-05T19:25:44"/>
        <d v="2014-07-29T16:29:20"/>
        <d v="2014-06-09T01:25:01"/>
        <d v="2015-03-27T17:00:59"/>
        <d v="2015-02-24T06:05:39"/>
        <d v="2014-06-10T07:50:27"/>
        <d v="2015-02-19T15:34:38"/>
        <d v="2016-04-27T10:14:53"/>
        <d v="2015-04-15T13:13:48"/>
        <d v="2016-05-07T01:49:01"/>
        <d v="2015-02-23T16:53:52"/>
        <d v="2015-07-22T01:26:17"/>
        <d v="2014-06-17T11:45:43"/>
        <d v="2015-10-07T11:55:36"/>
        <d v="2015-02-10T15:25:02"/>
        <d v="2015-06-29T00:13:44"/>
        <d v="2015-06-05T10:50:37"/>
        <d v="2015-12-02T23:32:07"/>
        <d v="2015-11-21T15:18:57"/>
        <d v="2015-06-15T17:02:44"/>
        <d v="2016-07-20T10:13:43"/>
        <d v="2015-05-26T20:52:14"/>
        <d v="2015-04-07T05:21:54"/>
        <d v="2015-01-30T17:28:41"/>
        <d v="2014-11-01T07:51:47"/>
        <d v="2016-08-11T15:58:11"/>
        <d v="2016-05-13T12:58:51"/>
        <d v="2014-10-15T15:34:25"/>
        <d v="2016-01-05T21:57:35"/>
        <d v="2014-11-20T16:08:12"/>
        <d v="2015-05-19T05:53:07"/>
        <d v="2016-03-31T17:48:48"/>
        <d v="2016-07-02T17:26:12"/>
        <d v="2015-05-28T13:34:38"/>
        <d v="2015-04-22T12:15:29"/>
        <d v="2015-05-30T22:37:24"/>
        <d v="2016-03-03T12:02:29"/>
        <d v="2014-05-21T14:03:27"/>
        <d v="2014-04-11T07:02:52"/>
        <d v="2014-05-06T20:56:24"/>
        <d v="2014-05-07T10:00:54"/>
        <d v="2015-09-01T10:14:54"/>
        <d v="2014-09-03T00:31:02"/>
        <d v="2015-06-04T00:35:11"/>
        <d v="2015-09-18T14:48:29"/>
        <d v="2015-05-12T13:36:44"/>
        <d v="2014-12-01T22:11:03"/>
        <d v="2015-06-17T05:44:59"/>
        <d v="2015-03-01T23:46:36"/>
        <d v="2014-07-28T15:21:38"/>
        <d v="2015-04-09T16:26:18"/>
        <d v="2015-02-24T18:29:51"/>
        <d v="2015-02-06T13:02:03"/>
        <d v="2014-07-09T12:53:30"/>
        <d v="2015-05-04T05:32:44"/>
        <d v="2014-05-30T16:38:47"/>
        <d v="2014-07-13T11:03:50"/>
        <d v="2014-10-02T09:21:37"/>
        <d v="2016-08-29T01:27:56"/>
        <d v="2015-09-06T10:23:45"/>
        <d v="2015-10-18T16:36:14"/>
        <d v="2014-07-21T10:50:18"/>
        <d v="2016-02-02T17:55:41"/>
        <d v="2016-05-19T14:44:19"/>
        <d v="2014-08-14T11:02:05"/>
        <d v="2015-02-12T12:35:12"/>
        <d v="2014-06-02T23:19:58"/>
        <d v="2017-01-28T13:56:10"/>
        <d v="2015-06-24T22:41:56"/>
        <d v="2015-09-08T11:54:15"/>
        <d v="2015-01-02T19:35:42"/>
        <d v="2016-09-02T03:31:25"/>
        <d v="2016-01-03T10:10:48"/>
        <d v="2016-11-08T11:27:52"/>
        <d v="2015-05-30T14:51:06"/>
        <d v="2014-12-26T15:51:56"/>
        <d v="2014-06-25T14:45:40"/>
        <d v="2017-01-20T19:38:39"/>
        <d v="2016-01-04T18:48:10"/>
        <d v="2014-08-03T09:39:49"/>
        <d v="2015-03-02T14:11:52"/>
        <d v="2016-04-09T18:01:51"/>
        <d v="2014-11-11T00:40:22"/>
        <d v="2015-03-16T15:47:29"/>
        <d v="2017-01-27T08:17:58"/>
        <d v="2014-12-03T19:19:10"/>
        <d v="2015-06-16T13:24:24"/>
        <d v="2015-02-20T22:22:44"/>
        <d v="2014-08-16T10:51:17"/>
        <d v="2014-05-20T10:59:20"/>
        <d v="2016-11-05T18:12:12"/>
        <d v="2015-01-28T01:12:18"/>
        <d v="2014-06-02T23:48:18"/>
        <d v="2014-12-09T16:10:03"/>
        <d v="2015-07-08T06:46:30"/>
        <d v="2014-07-23T13:48:01"/>
        <d v="2015-05-11T21:25:11"/>
        <d v="2015-11-09T15:01:59"/>
        <d v="2016-10-20T06:26:02"/>
        <d v="2015-06-30T19:28:05"/>
        <d v="2015-04-01T00:42:00"/>
        <d v="2015-04-30T10:10:23"/>
        <d v="2015-05-19T17:13:33"/>
        <d v="2014-09-24T14:52:06"/>
        <d v="2014-07-13T22:26:56"/>
        <d v="2014-08-12T03:49:22"/>
        <d v="2015-08-08T13:21:57"/>
        <d v="2014-10-27T14:41:37"/>
        <d v="2015-02-24T01:40:50"/>
        <d v="2015-10-31T00:16:09"/>
        <d v="2015-04-20T14:51:16"/>
        <d v="2016-05-02T18:50:29"/>
        <d v="2016-05-04T06:31:12"/>
        <d v="2014-08-12T07:51:21"/>
        <d v="2014-07-23T11:09:03"/>
        <d v="2015-12-20T11:38:13"/>
        <d v="2016-10-14T04:29:40"/>
        <d v="2014-10-14T08:12:55"/>
        <d v="2015-01-16T13:38:50"/>
        <d v="2015-03-12T18:43:11"/>
        <d v="2014-05-27T18:14:02"/>
        <d v="2014-06-30T16:05:59"/>
        <d v="2014-11-26T21:14:28"/>
        <d v="2014-07-10T01:37:04"/>
        <d v="2015-09-18T11:35:47"/>
        <d v="2016-08-19T15:03:05"/>
        <d v="2016-03-04T03:19:48"/>
        <d v="2015-08-11T22:50:27"/>
        <d v="2016-02-14T23:14:44"/>
        <d v="2016-06-17T18:26:22"/>
        <d v="2015-08-17T11:19:19"/>
        <d v="2015-08-05T10:57:46"/>
        <d v="2016-11-01T01:30:40"/>
        <d v="2016-06-13T10:21:20"/>
        <d v="2015-05-27T16:56:14"/>
        <d v="2014-10-03T04:48:19"/>
        <d v="2014-11-18T07:01:11"/>
        <d v="2014-10-28T09:17:37"/>
        <d v="2015-04-17T16:53:54"/>
        <d v="2015-10-02T13:53:08"/>
        <d v="2015-07-28T11:06:35"/>
        <d v="2015-04-15T14:26:28"/>
        <d v="2015-01-27T15:12:22"/>
        <d v="2016-09-01T22:37:44"/>
        <d v="2014-07-09T03:00:43"/>
        <d v="2015-01-11T22:05:41"/>
        <d v="2016-03-10T12:03:20"/>
        <d v="2016-03-04T15:01:02"/>
        <d v="2015-08-27T14:10:10"/>
        <d v="2016-06-28T20:21:46"/>
        <d v="2014-05-15T10:49:44"/>
        <d v="2015-10-29T15:34:21"/>
        <d v="2016-03-28T17:34:07"/>
        <d v="2016-05-23T18:37:54"/>
        <d v="2014-06-26T18:00:32"/>
        <d v="2014-08-29T14:07:56"/>
        <d v="2015-12-04T15:29:36"/>
        <d v="2014-04-16T16:35:30"/>
        <d v="2015-11-03T10:06:54"/>
        <d v="2015-10-18T22:53:57"/>
        <d v="2015-02-18T12:31:46"/>
        <d v="2016-02-14T00:51:40"/>
        <d v="2014-06-11T12:16:38"/>
        <d v="2017-02-04T02:10:27"/>
        <d v="2016-03-23T14:46:33"/>
        <d v="2016-08-19T15:42:46"/>
        <d v="2016-03-18T15:55:31"/>
        <d v="2014-06-21T08:04:06"/>
        <d v="2014-12-07T20:49:14"/>
        <d v="2016-04-09T11:37:10"/>
        <d v="2016-05-03T08:19:28"/>
        <d v="2016-06-13T16:00:18"/>
        <d v="2014-07-10T15:48:01"/>
        <d v="2016-06-22T14:07:32"/>
        <d v="2014-12-02T10:37:53"/>
        <d v="2015-03-06T16:52:57"/>
        <d v="2014-06-05T09:34:27"/>
        <d v="2016-05-17T23:31:09"/>
        <d v="2015-05-08T14:38:20"/>
        <d v="2014-04-18T16:04:36"/>
        <d v="2014-10-08T18:19:24"/>
        <d v="2016-01-30T12:10:40"/>
        <d v="2016-04-07T08:21:54"/>
        <d v="2014-05-06T17:23:30"/>
        <d v="2015-08-13T21:08:53"/>
        <d v="2015-10-09T13:11:41"/>
        <d v="2016-02-01T11:20:13"/>
        <d v="2015-05-01T10:40:02"/>
        <d v="2015-10-12T17:46:19"/>
        <d v="2015-04-13T15:57:12"/>
        <d v="2014-06-19T04:33:30"/>
        <d v="2015-01-15T11:36:37"/>
        <d v="2014-11-07T01:36:24"/>
        <d v="2015-03-06T04:35:41"/>
        <d v="2015-02-26T18:19:06"/>
        <d v="2014-07-22T15:05:18"/>
        <d v="2016-03-08T10:41:18"/>
        <d v="2017-02-09T18:20:28"/>
        <d v="2014-08-27T20:14:41"/>
        <d v="2015-01-16T09:17:47"/>
        <d v="2014-09-07T23:06:17"/>
        <d v="2014-08-21T14:35:05"/>
        <d v="2016-01-22T13:45:07"/>
        <d v="2014-07-28T13:45:01"/>
        <d v="2015-06-22T18:20:27"/>
        <d v="2014-07-31T12:01:20"/>
        <d v="2014-10-09T13:41:26"/>
        <d v="2014-12-29T08:16:38"/>
        <d v="2015-04-02T08:16:09"/>
        <d v="2015-01-17T02:25:43"/>
        <d v="2016-02-19T01:06:29"/>
        <d v="2015-06-19T13:56:23"/>
        <d v="2014-08-18T16:08:40"/>
        <d v="2014-08-05T11:19:54"/>
        <d v="2016-09-07T17:03:48"/>
        <d v="2016-02-17T11:25:16"/>
        <d v="2015-02-21T23:46:59"/>
        <d v="2014-08-27T17:04:38"/>
        <d v="2014-12-17T09:13:07"/>
        <d v="2016-02-08T19:11:23"/>
        <d v="2015-08-01T11:16:57"/>
        <d v="2015-05-27T00:54:16"/>
        <d v="2015-10-05T10:55:59"/>
        <d v="2017-02-02T18:30:01"/>
        <d v="2014-05-06T17:43:40"/>
        <d v="2015-11-13T19:48:10"/>
        <d v="2016-01-05T10:55:19"/>
        <d v="2014-10-29T09:14:44"/>
        <d v="2015-10-16T14:37:16"/>
        <d v="2016-09-01T01:39:04"/>
        <d v="2015-03-04T17:56:10"/>
        <d v="2014-09-21T16:23:27"/>
        <d v="2014-06-14T17:41:24"/>
        <d v="2016-05-06T20:53:55"/>
        <d v="2014-08-18T14:22:10"/>
        <d v="2015-10-28T11:18:07"/>
        <d v="2015-05-20T00:45:24"/>
        <d v="2016-07-08T06:34:34"/>
        <d v="2014-12-21T21:13:04"/>
        <d v="2014-11-05T18:10:45"/>
        <d v="2015-03-11T00:28:22"/>
        <d v="2014-07-22T00:01:49"/>
        <d v="2014-09-22T10:48:50"/>
        <d v="2014-12-17T19:44:23"/>
        <d v="2016-03-07T07:25:07"/>
        <d v="2015-06-14T18:12:15"/>
        <d v="2014-09-23T10:28:31"/>
        <d v="2014-05-02T14:38:37"/>
        <d v="2014-08-14T16:17:16"/>
        <d v="2014-10-16T11:45:48"/>
        <d v="2016-08-31T15:23:25"/>
        <d v="2014-05-20T10:45:51"/>
        <d v="2016-06-13T17:35:59"/>
        <d v="2015-11-02T18:26:40"/>
        <d v="2016-03-16T20:39:24"/>
        <d v="2014-08-15T10:34:32"/>
        <d v="2014-05-20T11:52:56"/>
        <d v="2016-02-20T22:35:43"/>
        <d v="2016-06-02T12:56:28"/>
        <d v="2014-05-28T11:33:24"/>
        <d v="2015-03-30T09:19:06"/>
        <d v="2014-07-13T18:02:11"/>
        <d v="2016-04-18T20:08:28"/>
        <d v="2015-08-18T22:01:10"/>
        <d v="2016-12-14T18:19:35"/>
        <d v="2015-01-18T11:04:36"/>
        <d v="2015-01-27T11:12:20"/>
        <d v="2016-11-26T14:30:51"/>
        <d v="2014-06-22T13:47:11"/>
        <d v="2015-03-15T03:29:06"/>
        <d v="2015-10-06T08:28:15"/>
        <d v="2014-05-19T20:18:09"/>
        <d v="2014-09-23T14:17:49"/>
        <d v="2016-11-21T12:15:14"/>
        <d v="2016-12-28T14:06:02"/>
        <d v="2016-05-20T17:44:01"/>
        <d v="2016-05-21T11:57:16"/>
        <d v="2015-02-06T09:09:05"/>
        <d v="2015-10-29T23:44:33"/>
        <d v="2015-12-15T13:28:56"/>
        <d v="2016-09-09T05:40:26"/>
        <d v="2015-02-23T09:41:35"/>
        <d v="2015-10-27T17:46:59"/>
        <d v="2016-06-17T13:01:46"/>
        <d v="2014-12-17T09:54:04"/>
        <d v="2015-04-28T12:46:48"/>
        <d v="2015-07-24T11:20:57"/>
        <d v="2014-12-17T07:21:11"/>
        <d v="2015-02-03T23:52:47"/>
        <d v="2015-06-23T14:46:53"/>
        <d v="2014-09-07T21:17:00"/>
        <d v="2016-11-18T19:57:50"/>
        <d v="2017-01-15T07:55:39"/>
        <d v="2015-12-06T14:59:17"/>
        <d v="2016-05-05T12:31:57"/>
        <d v="2016-07-19T15:36:33"/>
        <d v="2014-10-14T22:11:50"/>
        <d v="2016-12-26T16:53:22"/>
        <d v="2016-04-15T15:33:13"/>
        <d v="2015-07-03T15:11:26"/>
        <d v="2016-09-27T01:52:34"/>
        <d v="2016-11-22T19:27:09"/>
        <d v="2015-02-17T20:23:06"/>
        <d v="2014-09-01T17:12:01"/>
        <d v="2017-01-31T19:57:37"/>
        <d v="2015-10-30T08:08:44"/>
        <d v="2016-05-22T10:14:31"/>
        <d v="2015-01-24T22:27:40"/>
        <d v="2016-01-31T17:55:06"/>
        <d v="2015-12-20T08:57:23"/>
      </sharedItems>
      <fieldGroup par="21" base="18">
        <rangePr groupBy="months" startDate="2009-05-16T23:07:13" endDate="2017-03-15T10:42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38:00" maxDate="2017-05-03T14:24:00"/>
    </cacheField>
    <cacheField name="Quarters" numFmtId="0" databaseField="0">
      <fieldGroup base="18">
        <rangePr groupBy="quarters" startDate="2009-05-16T23:07:13" endDate="2017-03-15T10:42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3:07:13" endDate="2017-03-15T10:42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 video/television"/>
    <x v="0"/>
    <d v="2015-07-22T22:12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 video/television"/>
    <x v="1"/>
    <d v="2017-03-02T09:36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 video/television"/>
    <x v="2"/>
    <d v="2016-02-15T12:03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 video/television"/>
    <x v="3"/>
    <d v="2014-08-07T07:33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 video/television"/>
    <x v="4"/>
    <d v="2015-12-19T15:13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 video/television"/>
    <x v="5"/>
    <d v="2016-07-29T00:47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 video/television"/>
    <x v="6"/>
    <d v="2014-06-13T20:56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 video/television"/>
    <x v="7"/>
    <d v="2016-07-04T20:19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 video/television"/>
    <x v="8"/>
    <d v="2016-04-15T16:12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 video/television"/>
    <x v="9"/>
    <d v="2016-04-16T21:41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 video/television"/>
    <x v="10"/>
    <d v="2014-06-24T20:49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 video/television"/>
    <x v="11"/>
    <d v="2016-08-21T22:1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 video/television"/>
    <x v="12"/>
    <d v="2014-07-15T22:12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 video/television"/>
    <x v="13"/>
    <d v="2016-06-23T15:3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 video/television"/>
    <x v="14"/>
    <d v="2014-07-13T09:1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 video/television"/>
    <x v="15"/>
    <d v="2015-09-27T15:26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 video/television"/>
    <x v="16"/>
    <d v="2014-06-16T00:42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 video/television"/>
    <x v="17"/>
    <d v="2014-11-04T13:45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 video/television"/>
    <x v="18"/>
    <d v="2014-09-17T08:12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 video/television"/>
    <x v="19"/>
    <d v="2015-07-20T14:47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 video/television"/>
    <x v="20"/>
    <d v="2015-09-13T13:23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 video/television"/>
    <x v="21"/>
    <d v="2014-09-26T10:15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 video/television"/>
    <x v="22"/>
    <d v="2015-01-01T03:11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 video/television"/>
    <x v="23"/>
    <d v="2015-04-30T10:32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 video/television"/>
    <x v="24"/>
    <d v="2015-09-15T14:51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 video/television"/>
    <x v="25"/>
    <d v="2016-01-08T19:48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 video/television"/>
    <x v="26"/>
    <d v="2014-08-17T07:34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 video/television"/>
    <x v="27"/>
    <d v="2014-11-16T00:09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 video/television"/>
    <x v="28"/>
    <d v="2015-12-16T18:20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 video/television"/>
    <x v="29"/>
    <d v="2014-07-22T11:21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 video/television"/>
    <x v="30"/>
    <d v="2014-08-21T02:13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 video/television"/>
    <x v="31"/>
    <d v="2016-01-25T14:12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 video/television"/>
    <x v="32"/>
    <d v="2016-05-12T23:11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 video/television"/>
    <x v="33"/>
    <d v="2015-11-08T12:03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 video/television"/>
    <x v="34"/>
    <d v="2014-08-05T02:55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 video/television"/>
    <x v="35"/>
    <d v="2015-04-27T19:12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 video/television"/>
    <x v="36"/>
    <d v="2015-04-04T01:34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 video/television"/>
    <x v="37"/>
    <d v="2015-02-27T11:49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 video/television"/>
    <x v="38"/>
    <d v="2013-05-10T20:34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 video/television"/>
    <x v="39"/>
    <d v="2014-05-25T18:11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 video/television"/>
    <x v="40"/>
    <d v="2014-06-18T23:12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 video/television"/>
    <x v="41"/>
    <d v="2014-10-05T08:51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 video/television"/>
    <x v="42"/>
    <d v="2014-12-28T10:32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 video/television"/>
    <x v="43"/>
    <d v="2014-07-12T19:12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 video/television"/>
    <x v="44"/>
    <d v="2014-10-06T21:34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 video/television"/>
    <x v="45"/>
    <d v="2016-04-27T10:10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 video/television"/>
    <x v="46"/>
    <d v="2015-12-15T18:21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 video/television"/>
    <x v="47"/>
    <d v="2014-12-19T15:52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 video/television"/>
    <x v="48"/>
    <d v="2015-03-01T07:12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 video/television"/>
    <x v="49"/>
    <d v="2015-10-23T23:26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 video/television"/>
    <x v="50"/>
    <d v="2015-01-30T12:1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 video/television"/>
    <x v="51"/>
    <d v="2015-08-10T17:29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 video/television"/>
    <x v="52"/>
    <d v="2014-07-17T12:02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 video/television"/>
    <x v="53"/>
    <d v="2014-04-04T17:12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 video/television"/>
    <x v="54"/>
    <d v="2015-12-25T12:19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 video/television"/>
    <x v="55"/>
    <d v="2016-05-27T18:27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 video/television"/>
    <x v="56"/>
    <d v="2015-06-08T11:12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 video/television"/>
    <x v="57"/>
    <d v="2015-04-25T15:11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 video/television"/>
    <x v="58"/>
    <d v="2014-11-19T14:04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 video/television"/>
    <x v="59"/>
    <d v="2015-09-14T16:12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 video/shorts"/>
    <x v="60"/>
    <d v="2014-03-22T19:12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 video/shorts"/>
    <x v="61"/>
    <d v="2013-06-06T14:44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 video/shorts"/>
    <x v="62"/>
    <d v="2013-03-03T14:23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 video/shorts"/>
    <x v="63"/>
    <d v="2013-12-28T00:11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 video/shorts"/>
    <x v="64"/>
    <d v="2013-07-07T19:38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 video/shorts"/>
    <x v="65"/>
    <d v="2014-08-11T01:11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 video/shorts"/>
    <x v="66"/>
    <d v="2016-07-18T15:35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 video/shorts"/>
    <x v="67"/>
    <d v="2012-07-15T09:12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 video/shorts"/>
    <x v="68"/>
    <d v="2014-02-23T08:51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 video/shorts"/>
    <x v="69"/>
    <d v="2011-10-02T02:11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 video/shorts"/>
    <x v="70"/>
    <d v="2011-09-04T16:4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 video/shorts"/>
    <x v="71"/>
    <d v="2012-05-28T01:42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 video/shorts"/>
    <x v="72"/>
    <d v="2012-11-14T19:12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 video/shorts"/>
    <x v="73"/>
    <d v="2011-05-02T23:11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 video/shorts"/>
    <x v="74"/>
    <d v="2016-01-21T06:53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 video/shorts"/>
    <x v="75"/>
    <d v="2013-04-23T00:13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 video/shorts"/>
    <x v="76"/>
    <d v="2011-12-27T12:47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 video/shorts"/>
    <x v="77"/>
    <d v="2012-05-20T22:11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 video/shorts"/>
    <x v="78"/>
    <d v="2016-09-01T12:44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 video/shorts"/>
    <x v="79"/>
    <d v="2014-04-25T13:50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 video/shorts"/>
    <x v="80"/>
    <d v="2013-12-09T21:12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 video/shorts"/>
    <x v="81"/>
    <d v="2012-07-13T22:14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 video/shorts"/>
    <x v="82"/>
    <d v="2011-10-09T14:53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 video/shorts"/>
    <x v="83"/>
    <d v="2015-02-22T06:42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 video/shorts"/>
    <x v="84"/>
    <d v="2011-05-15T13:23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 video/shorts"/>
    <x v="85"/>
    <d v="2011-09-22T22:12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 video/shorts"/>
    <x v="86"/>
    <d v="2015-12-27T09:32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 video/shorts"/>
    <x v="87"/>
    <d v="2010-06-02T20:53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 video/shorts"/>
    <x v="88"/>
    <d v="2014-06-22T11:00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 video/shorts"/>
    <x v="89"/>
    <d v="2013-06-02T13:15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 video/shorts"/>
    <x v="90"/>
    <d v="2011-07-12T02:20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 video/shorts"/>
    <x v="91"/>
    <d v="2011-05-17T04:51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 video/shorts"/>
    <x v="92"/>
    <d v="2017-02-01T03:12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 video/shorts"/>
    <x v="93"/>
    <d v="2012-07-03T16:12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 video/shorts"/>
    <x v="94"/>
    <d v="2014-04-07T12:25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 video/shorts"/>
    <x v="95"/>
    <d v="2012-02-25T19:19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 video/shorts"/>
    <x v="96"/>
    <d v="2010-07-31T22:12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 video/shorts"/>
    <x v="97"/>
    <d v="2011-07-11T22:26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 video/shorts"/>
    <x v="98"/>
    <d v="2012-12-07T18:42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 video/shorts"/>
    <x v="99"/>
    <d v="2014-01-22T16:51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 video/shorts"/>
    <x v="100"/>
    <d v="2012-11-04T14:16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 video/shorts"/>
    <x v="101"/>
    <d v="2013-01-24T13:50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 video/shorts"/>
    <x v="102"/>
    <d v="2010-12-22T22:20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 video/shorts"/>
    <x v="103"/>
    <d v="2014-03-07T14:32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 video/shorts"/>
    <x v="104"/>
    <d v="2011-04-02T20:12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 video/shorts"/>
    <x v="105"/>
    <d v="2016-05-13T19:1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 video/shorts"/>
    <x v="106"/>
    <d v="2012-04-02T13:50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 video/shorts"/>
    <x v="107"/>
    <d v="2011-04-24T18:46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 video/shorts"/>
    <x v="108"/>
    <d v="2013-05-31T09:54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 video/shorts"/>
    <x v="109"/>
    <d v="2011-02-25T19:49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 video/shorts"/>
    <x v="110"/>
    <d v="2013-11-14T01:11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 video/shorts"/>
    <x v="111"/>
    <d v="2015-05-31T03:11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 video/shorts"/>
    <x v="112"/>
    <d v="2014-04-12T21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 video/shorts"/>
    <x v="113"/>
    <d v="2011-08-06T10:12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 video/shorts"/>
    <x v="114"/>
    <d v="2012-01-13T01:46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 video/shorts"/>
    <x v="115"/>
    <d v="2012-02-04T12:56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 video/shorts"/>
    <x v="116"/>
    <d v="2011-04-08T06:07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 video/shorts"/>
    <x v="117"/>
    <d v="2010-06-09T14:12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 video/shorts"/>
    <x v="118"/>
    <d v="2011-07-28T20:29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 video/shorts"/>
    <x v="119"/>
    <d v="2011-08-13T18:12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 video/science fiction"/>
    <x v="120"/>
    <d v="2016-10-02T20:23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 video/science fiction"/>
    <x v="121"/>
    <d v="2015-04-18T05:28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video/science fiction"/>
    <x v="122"/>
    <d v="2016-10-10T05:33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 video/science fiction"/>
    <x v="123"/>
    <d v="2014-10-28T17:12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video/science fiction"/>
    <x v="124"/>
    <d v="2015-05-15T17:29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 video/science fiction"/>
    <x v="125"/>
    <d v="2017-02-03T19:03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 video/science fiction"/>
    <x v="126"/>
    <d v="2015-06-10T21:12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 video/science fiction"/>
    <x v="127"/>
    <d v="2015-04-03T09:11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 video/science fiction"/>
    <x v="128"/>
    <d v="2016-10-20T00:40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video/science fiction"/>
    <x v="129"/>
    <d v="2014-10-30T17:41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video/science fiction"/>
    <x v="130"/>
    <d v="2014-06-16T15:28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video/science fiction"/>
    <x v="131"/>
    <d v="2016-07-05T19:12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 video/science fiction"/>
    <x v="132"/>
    <d v="2014-11-07T15:42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video/science fiction"/>
    <x v="133"/>
    <d v="2016-05-31T12:43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video/science fiction"/>
    <x v="134"/>
    <d v="2015-09-04T12:12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 video/science fiction"/>
    <x v="135"/>
    <d v="2014-07-01T14:12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video/science fiction"/>
    <x v="136"/>
    <d v="2015-05-16T05:28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video/science fiction"/>
    <x v="137"/>
    <d v="2015-10-12T08:58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 video/science fiction"/>
    <x v="138"/>
    <d v="2015-08-01T00:11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 video/science fiction"/>
    <x v="139"/>
    <d v="2015-07-12T17:18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video/science fiction"/>
    <x v="140"/>
    <d v="2015-03-19T22:57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 video/science fiction"/>
    <x v="141"/>
    <d v="2015-05-30T22:52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 video/science fiction"/>
    <x v="142"/>
    <d v="2014-11-16T17:38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video/science fiction"/>
    <x v="143"/>
    <d v="2016-09-03T01:07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 video/science fiction"/>
    <x v="144"/>
    <d v="2015-04-13T12:29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 video/science fiction"/>
    <x v="145"/>
    <d v="2015-08-11T08:12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 video/science fiction"/>
    <x v="146"/>
    <d v="2017-01-17T19:35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video/science fiction"/>
    <x v="147"/>
    <d v="2015-01-08T13:3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 video/science fiction"/>
    <x v="148"/>
    <d v="2016-02-27T01:57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 video/science fiction"/>
    <x v="149"/>
    <d v="2014-12-25T03:12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 video/science fiction"/>
    <x v="150"/>
    <d v="2015-05-25T23:05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 video/science fiction"/>
    <x v="151"/>
    <d v="2015-06-18T08:25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 video/science fiction"/>
    <x v="152"/>
    <d v="2014-09-22T21:03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 video/science fiction"/>
    <x v="153"/>
    <d v="2014-12-02T10:16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 video/science fiction"/>
    <x v="154"/>
    <d v="2015-06-03T08:20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 video/science fiction"/>
    <x v="155"/>
    <d v="2015-07-23T08:37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 video/science fiction"/>
    <x v="156"/>
    <d v="2014-08-02T22:11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 video/science fiction"/>
    <x v="157"/>
    <d v="2016-02-26T17:04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video/science fiction"/>
    <x v="158"/>
    <d v="2014-10-21T21:02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 video/science fiction"/>
    <x v="159"/>
    <d v="2016-07-03T05:37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video/drama"/>
    <x v="160"/>
    <d v="2015-08-15T17:06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 video/drama"/>
    <x v="161"/>
    <d v="2014-07-02T11:41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 video/drama"/>
    <x v="162"/>
    <d v="2014-08-16T18:54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video/drama"/>
    <x v="163"/>
    <d v="2015-09-30T19:12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 video/drama"/>
    <x v="164"/>
    <d v="2014-09-19T13:30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video/drama"/>
    <x v="165"/>
    <d v="2016-01-12T11:00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 video/drama"/>
    <x v="166"/>
    <d v="2017-01-15T21:01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 video/drama"/>
    <x v="167"/>
    <d v="2015-08-04T17:27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 video/drama"/>
    <x v="168"/>
    <d v="2015-03-19T14:14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 video/drama"/>
    <x v="169"/>
    <d v="2014-10-18T07:19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 video/drama"/>
    <x v="170"/>
    <d v="2015-08-30T00:4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 video/drama"/>
    <x v="171"/>
    <d v="2016-08-11T23:32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video/drama"/>
    <x v="172"/>
    <d v="2015-03-19T03:40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video/drama"/>
    <x v="173"/>
    <d v="2015-02-28T08:57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video/drama"/>
    <x v="174"/>
    <d v="2015-05-08T13:24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 video/drama"/>
    <x v="175"/>
    <d v="2014-08-29T13:52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video/drama"/>
    <x v="176"/>
    <d v="2015-08-05T14:58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 video/drama"/>
    <x v="177"/>
    <d v="2015-03-23T19:20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video/drama"/>
    <x v="178"/>
    <d v="2015-11-26T19:07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 video/drama"/>
    <x v="179"/>
    <d v="2016-03-03T21:07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 video/drama"/>
    <x v="180"/>
    <d v="2015-04-13T14:12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 video/drama"/>
    <x v="181"/>
    <d v="2015-06-22T13:00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video/drama"/>
    <x v="182"/>
    <d v="2017-01-06T19:29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 video/drama"/>
    <x v="183"/>
    <d v="2014-11-26T15:38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 video/drama"/>
    <x v="184"/>
    <d v="2014-08-31T23:11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 video/drama"/>
    <x v="185"/>
    <d v="2016-08-18T17:04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video/drama"/>
    <x v="186"/>
    <d v="2017-03-03T15:1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 video/drama"/>
    <x v="187"/>
    <d v="2015-07-21T02:11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video/drama"/>
    <x v="188"/>
    <d v="2014-09-04T23:35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 video/drama"/>
    <x v="189"/>
    <d v="2016-09-03T11:46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 video/drama"/>
    <x v="190"/>
    <d v="2016-06-16T10:49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 video/drama"/>
    <x v="191"/>
    <d v="2015-10-02T05:47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 video/drama"/>
    <x v="192"/>
    <d v="2014-10-17T14:12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video/drama"/>
    <x v="193"/>
    <d v="2014-11-28T18:38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 video/drama"/>
    <x v="194"/>
    <d v="2016-03-06T19:07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video/drama"/>
    <x v="195"/>
    <d v="2015-07-10T11:17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 video/drama"/>
    <x v="196"/>
    <d v="2015-10-10T16:12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 video/drama"/>
    <x v="197"/>
    <d v="2017-02-17T16:12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 video/drama"/>
    <x v="198"/>
    <d v="2014-10-05T04:24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video/drama"/>
    <x v="199"/>
    <d v="2016-08-31T22:10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 video/drama"/>
    <x v="200"/>
    <d v="2014-09-14T21:12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 video/drama"/>
    <x v="201"/>
    <d v="2015-02-08T14:50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video/drama"/>
    <x v="202"/>
    <d v="2015-10-08T16:11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 video/drama"/>
    <x v="203"/>
    <d v="2015-01-29T15:33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 video/drama"/>
    <x v="204"/>
    <d v="2016-08-04T09:12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 video/drama"/>
    <x v="205"/>
    <d v="2015-10-06T10:22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video/drama"/>
    <x v="206"/>
    <d v="2016-08-05T19:18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 video/drama"/>
    <x v="207"/>
    <d v="2015-01-03T23:55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video/drama"/>
    <x v="208"/>
    <d v="2014-12-16T04:04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video/drama"/>
    <x v="209"/>
    <d v="2015-07-10T17:20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 video/drama"/>
    <x v="210"/>
    <d v="2015-10-01T00:12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 video/drama"/>
    <x v="211"/>
    <d v="2015-09-18T23:02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 video/drama"/>
    <x v="212"/>
    <d v="2016-04-16T15:20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 video/drama"/>
    <x v="213"/>
    <d v="2015-08-16T09:18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 video/drama"/>
    <x v="214"/>
    <d v="2015-03-06T10:34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 video/drama"/>
    <x v="215"/>
    <d v="2016-02-17T19:11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 video/drama"/>
    <x v="216"/>
    <d v="2015-04-22T17:12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 video/drama"/>
    <x v="217"/>
    <d v="2014-12-28T10:34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 video/drama"/>
    <x v="218"/>
    <d v="2015-05-15T10:16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 video/drama"/>
    <x v="219"/>
    <d v="2016-04-01T02:1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 video/drama"/>
    <x v="220"/>
    <d v="2015-08-20T15:18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video/drama"/>
    <x v="221"/>
    <d v="2015-03-28T14:18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 video/drama"/>
    <x v="222"/>
    <d v="2015-03-26T21:51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video/drama"/>
    <x v="223"/>
    <d v="2016-05-21T20:17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video/drama"/>
    <x v="224"/>
    <d v="2015-07-10T00:50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video/drama"/>
    <x v="225"/>
    <d v="2016-04-08T17:16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 video/drama"/>
    <x v="226"/>
    <d v="2015-05-31T04:41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video/drama"/>
    <x v="227"/>
    <d v="2015-07-09T16:39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video/drama"/>
    <x v="228"/>
    <d v="2015-06-01T11:40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video/drama"/>
    <x v="229"/>
    <d v="2016-02-13T17:36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 video/drama"/>
    <x v="230"/>
    <d v="2015-06-04T13:51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video/drama"/>
    <x v="231"/>
    <d v="2016-01-02T18:12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 video/drama"/>
    <x v="232"/>
    <d v="2015-02-27T15:01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video/drama"/>
    <x v="233"/>
    <d v="2016-09-29T17:04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 video/drama"/>
    <x v="234"/>
    <d v="2015-06-20T20:02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video/drama"/>
    <x v="235"/>
    <d v="2015-07-09T17:00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video/drama"/>
    <x v="236"/>
    <d v="2016-01-04T19:12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 video/drama"/>
    <x v="237"/>
    <d v="2016-03-08T09:03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video/drama"/>
    <x v="238"/>
    <d v="2016-12-30T04:12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 video/drama"/>
    <x v="239"/>
    <d v="2015-11-08T07:12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 video/documentary"/>
    <x v="240"/>
    <d v="2013-05-05T12:12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 video/documentary"/>
    <x v="241"/>
    <d v="2014-12-21T11:57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 video/documentary"/>
    <x v="242"/>
    <d v="2011-12-20T07:01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 video/documentary"/>
    <x v="243"/>
    <d v="2014-02-21T20:20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 video/documentary"/>
    <x v="244"/>
    <d v="2010-03-16T02:18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 video/documentary"/>
    <x v="245"/>
    <d v="2012-08-15T20:28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 video/documentary"/>
    <x v="246"/>
    <d v="2010-12-18T04:55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 video/documentary"/>
    <x v="247"/>
    <d v="2010-10-15T22:51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 video/documentary"/>
    <x v="248"/>
    <d v="2012-01-07T13:47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 video/documentary"/>
    <x v="249"/>
    <d v="2010-08-22T12:52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 video/documentary"/>
    <x v="250"/>
    <d v="2013-06-06T08:46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 video/documentary"/>
    <x v="251"/>
    <d v="2012-05-16T14:1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 video/documentary"/>
    <x v="252"/>
    <d v="2010-05-31T23:1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 video/documentary"/>
    <x v="253"/>
    <d v="2012-02-15T10:49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 video/documentary"/>
    <x v="254"/>
    <d v="2015-10-16T21:1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 video/documentary"/>
    <x v="255"/>
    <d v="2011-03-16T06:50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 video/documentary"/>
    <x v="256"/>
    <d v="2013-03-16T13:39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 video/documentary"/>
    <x v="257"/>
    <d v="2016-05-19T10:14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 video/documentary"/>
    <x v="258"/>
    <d v="2011-06-17T20:26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 video/documentary"/>
    <x v="259"/>
    <d v="2015-04-08T12:54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 video/documentary"/>
    <x v="260"/>
    <d v="2010-07-17T05:11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 video/documentary"/>
    <x v="261"/>
    <d v="2012-06-07T10:07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 video/documentary"/>
    <x v="262"/>
    <d v="2011-02-26T01:09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 video/documentary"/>
    <x v="263"/>
    <d v="2012-09-27T18:06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 video/documentary"/>
    <x v="264"/>
    <d v="2012-05-11T10:05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 video/documentary"/>
    <x v="265"/>
    <d v="2010-05-10T15:2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 video/documentary"/>
    <x v="266"/>
    <d v="2010-04-22T23:03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 video/documentary"/>
    <x v="267"/>
    <d v="2014-06-25T06:03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 video/documentary"/>
    <x v="268"/>
    <d v="2011-11-06T23:51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 video/documentary"/>
    <x v="269"/>
    <d v="2017-02-21T23:55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 video/documentary"/>
    <x v="270"/>
    <d v="2011-05-24T23:12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 video/documentary"/>
    <x v="271"/>
    <d v="2014-01-02T03:12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 video/documentary"/>
    <x v="272"/>
    <d v="2010-04-28T14:01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 video/documentary"/>
    <x v="273"/>
    <d v="2011-07-03T07:09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 video/documentary"/>
    <x v="274"/>
    <d v="2012-04-05T02:11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 video/documentary"/>
    <x v="275"/>
    <d v="2012-11-09T20:58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 video/documentary"/>
    <x v="276"/>
    <d v="2012-04-27T20:09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 video/documentary"/>
    <x v="277"/>
    <d v="2015-05-23T16:35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 video/documentary"/>
    <x v="278"/>
    <d v="2012-10-11T20:10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 video/documentary"/>
    <x v="279"/>
    <d v="2017-02-26T21:13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 video/documentary"/>
    <x v="280"/>
    <d v="2014-05-30T09:22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 video/documentary"/>
    <x v="281"/>
    <d v="2009-08-10T14:38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 video/documentary"/>
    <x v="282"/>
    <d v="2010-02-22T17:12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 video/documentary"/>
    <x v="283"/>
    <d v="2011-06-01T00:11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 video/documentary"/>
    <x v="284"/>
    <d v="2012-01-21T12:55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 video/documentary"/>
    <x v="285"/>
    <d v="2013-09-19T13:20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 video/documentary"/>
    <x v="286"/>
    <d v="2013-03-25T13:47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 video/documentary"/>
    <x v="287"/>
    <d v="2012-11-01T23:12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 video/documentary"/>
    <x v="288"/>
    <d v="2012-06-25T23:15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 video/documentary"/>
    <x v="289"/>
    <d v="2013-11-02T06:09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 video/documentary"/>
    <x v="290"/>
    <d v="2011-02-02T03:11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 video/documentary"/>
    <x v="291"/>
    <d v="2013-04-30T19:13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 video/documentary"/>
    <x v="292"/>
    <d v="2011-10-28T23:11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 video/documentary"/>
    <x v="293"/>
    <d v="2014-04-20T11:13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 video/documentary"/>
    <x v="294"/>
    <d v="2010-07-19T11:12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 video/documentary"/>
    <x v="295"/>
    <d v="2013-10-31T19:12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 video/documentary"/>
    <x v="296"/>
    <d v="2012-09-07T06:36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 video/documentary"/>
    <x v="297"/>
    <d v="2015-04-30T23:11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 video/documentary"/>
    <x v="298"/>
    <d v="2014-05-09T16:12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 video/documentary"/>
    <x v="299"/>
    <d v="2010-11-17T01:36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 video/documentary"/>
    <x v="300"/>
    <d v="2011-04-24T18:14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 video/documentary"/>
    <x v="301"/>
    <d v="2013-03-19T11:54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 video/documentary"/>
    <x v="302"/>
    <d v="2012-02-24T15:45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 video/documentary"/>
    <x v="303"/>
    <d v="2012-06-01T20:54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 video/documentary"/>
    <x v="304"/>
    <d v="2012-08-31T21:12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 video/documentary"/>
    <x v="305"/>
    <d v="2012-03-10T10:19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 video/documentary"/>
    <x v="306"/>
    <d v="2013-03-20T14:17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 video/documentary"/>
    <x v="307"/>
    <d v="2013-02-07T17:52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 video/documentary"/>
    <x v="308"/>
    <d v="2011-03-10T11:52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 video/documentary"/>
    <x v="309"/>
    <d v="2012-09-03T13:14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 video/documentary"/>
    <x v="310"/>
    <d v="2011-10-19T21:12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 video/documentary"/>
    <x v="311"/>
    <d v="2012-01-01T03:11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 video/documentary"/>
    <x v="312"/>
    <d v="2013-04-14T16:15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 video/documentary"/>
    <x v="313"/>
    <d v="2010-08-11T11:11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 video/documentary"/>
    <x v="314"/>
    <d v="2013-03-01T15:11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 video/documentary"/>
    <x v="315"/>
    <d v="2012-08-22T13:44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 video/documentary"/>
    <x v="316"/>
    <d v="2014-12-11T00:11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 video/documentary"/>
    <x v="317"/>
    <d v="2013-12-11T11:26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 video/documentary"/>
    <x v="318"/>
    <d v="2013-03-26T19:07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 video/documentary"/>
    <x v="319"/>
    <d v="2010-02-02T03:11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 video/documentary"/>
    <x v="320"/>
    <d v="2015-12-22T18:12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 video/documentary"/>
    <x v="321"/>
    <d v="2016-11-08T06:55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 video/documentary"/>
    <x v="322"/>
    <d v="2016-05-13T08:52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 video/documentary"/>
    <x v="323"/>
    <d v="2016-12-21T03:11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 video/documentary"/>
    <x v="324"/>
    <d v="2015-08-01T10:13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 video/documentary"/>
    <x v="325"/>
    <d v="2016-12-19T23:42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 video/documentary"/>
    <x v="326"/>
    <d v="2017-03-14T18:0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 video/documentary"/>
    <x v="327"/>
    <d v="2015-03-22T03:12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 video/documentary"/>
    <x v="328"/>
    <d v="2015-10-31T23:12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 video/documentary"/>
    <x v="329"/>
    <d v="2015-11-06T23:12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 video/documentary"/>
    <x v="330"/>
    <d v="2013-05-16T23:11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 video/documentary"/>
    <x v="331"/>
    <d v="2016-06-17T09:09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 video/documentary"/>
    <x v="332"/>
    <d v="2015-10-28T03:12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 video/documentary"/>
    <x v="333"/>
    <d v="2016-04-07T09:28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 video/documentary"/>
    <x v="334"/>
    <d v="2015-05-15T14:12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 video/documentary"/>
    <x v="335"/>
    <d v="2015-05-08T17:12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 video/documentary"/>
    <x v="336"/>
    <d v="2015-11-13T10:30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 video/documentary"/>
    <x v="337"/>
    <d v="2015-03-13T21:17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 video/documentary"/>
    <x v="338"/>
    <d v="2016-09-02T20:12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 video/documentary"/>
    <x v="339"/>
    <d v="2015-04-29T13:26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 video/documentary"/>
    <x v="340"/>
    <d v="2017-03-08T16:12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 video/documentary"/>
    <x v="341"/>
    <d v="2014-09-30T23:11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 video/documentary"/>
    <x v="342"/>
    <d v="2016-04-29T13:56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 video/documentary"/>
    <x v="343"/>
    <d v="2014-11-13T22:12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 video/documentary"/>
    <x v="344"/>
    <d v="2015-05-31T21:32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 video/documentary"/>
    <x v="345"/>
    <d v="2015-05-20T17:51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 video/documentary"/>
    <x v="346"/>
    <d v="2015-10-14T07:12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 video/documentary"/>
    <x v="347"/>
    <d v="2015-11-14T08:05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 video/documentary"/>
    <x v="348"/>
    <d v="2015-08-21T09:17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 video/documentary"/>
    <x v="349"/>
    <d v="2017-02-24T07:10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 video/documentary"/>
    <x v="350"/>
    <d v="2016-09-10T23:11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 video/documentary"/>
    <x v="351"/>
    <d v="2016-04-07T17:21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 video/documentary"/>
    <x v="352"/>
    <d v="2014-10-07T23:13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 video/documentary"/>
    <x v="353"/>
    <d v="2015-11-19T15:12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 video/documentary"/>
    <x v="354"/>
    <d v="2016-04-08T14:04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 video/documentary"/>
    <x v="355"/>
    <d v="2014-12-01T03:15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 video/documentary"/>
    <x v="356"/>
    <d v="2016-03-16T13:28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 video/documentary"/>
    <x v="357"/>
    <d v="2015-04-24T00:31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 video/documentary"/>
    <x v="358"/>
    <d v="2016-06-15T10:12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 video/documentary"/>
    <x v="359"/>
    <d v="2014-11-14T00:24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 video/documentary"/>
    <x v="360"/>
    <d v="2015-07-22T22:2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 video/documentary"/>
    <x v="361"/>
    <d v="2014-11-22T20:13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 video/documentary"/>
    <x v="362"/>
    <d v="2014-08-07T19:12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 video/documentary"/>
    <x v="363"/>
    <d v="2010-05-02T14:34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 video/documentary"/>
    <x v="364"/>
    <d v="2014-06-20T23:11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 video/documentary"/>
    <x v="365"/>
    <d v="2014-02-28T09:45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 video/documentary"/>
    <x v="366"/>
    <d v="2012-05-20T14:13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 video/documentary"/>
    <x v="367"/>
    <d v="2013-05-01T00:1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 video/documentary"/>
    <x v="368"/>
    <d v="2015-03-15T08:44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 video/documentary"/>
    <x v="369"/>
    <d v="2012-01-15T08:26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 video/documentary"/>
    <x v="370"/>
    <d v="2017-01-06T14:17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 video/documentary"/>
    <x v="371"/>
    <d v="2013-02-01T13:37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 video/documentary"/>
    <x v="372"/>
    <d v="2016-04-05T11:1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 video/documentary"/>
    <x v="373"/>
    <d v="2012-07-18T17:05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 video/documentary"/>
    <x v="374"/>
    <d v="2011-09-16T16:32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 video/documentary"/>
    <x v="375"/>
    <d v="2014-03-01T12:3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 video/documentary"/>
    <x v="376"/>
    <d v="2016-08-25T06:03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 video/documentary"/>
    <x v="377"/>
    <d v="2015-11-14T02:13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 video/documentary"/>
    <x v="378"/>
    <d v="2016-01-25T19:04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 video/documentary"/>
    <x v="379"/>
    <d v="2012-05-03T11:43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 video/documentary"/>
    <x v="380"/>
    <d v="2016-01-23T12:28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 video/documentary"/>
    <x v="381"/>
    <d v="2012-07-30T00:12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 video/documentary"/>
    <x v="382"/>
    <d v="2012-09-06T12:13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 video/documentary"/>
    <x v="383"/>
    <d v="2014-05-18T22:01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 video/documentary"/>
    <x v="384"/>
    <d v="2015-01-06T13:57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 video/documentary"/>
    <x v="385"/>
    <d v="2014-11-21T10:13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 video/documentary"/>
    <x v="386"/>
    <d v="2015-08-10T18:01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 video/documentary"/>
    <x v="387"/>
    <d v="2015-08-15T01:12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 video/documentary"/>
    <x v="388"/>
    <d v="2016-07-27T21:01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 video/documentary"/>
    <x v="389"/>
    <d v="2014-03-07T18:11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 video/documentary"/>
    <x v="390"/>
    <d v="2015-05-07T20:04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 video/documentary"/>
    <x v="391"/>
    <d v="2011-12-17T20:11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 video/documentary"/>
    <x v="392"/>
    <d v="2011-09-07T22:12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 video/documentary"/>
    <x v="393"/>
    <d v="2013-10-10T12:12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 video/documentary"/>
    <x v="394"/>
    <d v="2016-04-17T13:50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 video/documentary"/>
    <x v="395"/>
    <d v="2012-04-27T16:44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 video/documentary"/>
    <x v="396"/>
    <d v="2012-07-07T08:45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 video/documentary"/>
    <x v="397"/>
    <d v="2010-08-31T22:56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 video/documentary"/>
    <x v="398"/>
    <d v="2015-04-29T14:14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 video/documentary"/>
    <x v="399"/>
    <d v="2016-12-14T07:1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 video/documentary"/>
    <x v="400"/>
    <d v="2014-05-16T22:42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 video/documentary"/>
    <x v="401"/>
    <d v="2011-08-07T15:24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 video/documentary"/>
    <x v="402"/>
    <d v="2015-11-05T09:08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 video/documentary"/>
    <x v="403"/>
    <d v="2011-08-10T02:2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 video/documentary"/>
    <x v="404"/>
    <d v="2014-02-05T18:16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 video/documentary"/>
    <x v="405"/>
    <d v="2014-03-05T21:14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 video/documentary"/>
    <x v="406"/>
    <d v="2011-05-09T01:11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 video/documentary"/>
    <x v="407"/>
    <d v="2011-11-19T17:06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 video/documentary"/>
    <x v="408"/>
    <d v="2013-11-05T13:51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 video/documentary"/>
    <x v="409"/>
    <d v="2016-07-22T15:54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 video/documentary"/>
    <x v="410"/>
    <d v="2015-06-18T18:45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 video/documentary"/>
    <x v="411"/>
    <d v="2013-12-22T00:12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 video/documentary"/>
    <x v="412"/>
    <d v="2012-07-25T13:01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 video/documentary"/>
    <x v="413"/>
    <d v="2012-07-19T16:15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 video/documentary"/>
    <x v="414"/>
    <d v="2013-10-11T20:43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 video/documentary"/>
    <x v="415"/>
    <d v="2014-10-17T07:12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 video/documentary"/>
    <x v="416"/>
    <d v="2014-02-08T04:42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 video/documentary"/>
    <x v="417"/>
    <d v="2013-04-07T23:45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 video/documentary"/>
    <x v="418"/>
    <d v="2015-07-23T01:58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 video/documentary"/>
    <x v="419"/>
    <d v="2013-06-29T15:25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 video/animation"/>
    <x v="420"/>
    <d v="2014-03-13T23:52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 video/animation"/>
    <x v="421"/>
    <d v="2015-08-21T06:59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 video/animation"/>
    <x v="422"/>
    <d v="2014-09-11T01:26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 video/animation"/>
    <x v="423"/>
    <d v="2013-06-05T17:25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 video/animation"/>
    <x v="424"/>
    <d v="2012-03-26T03:13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 video/animation"/>
    <x v="425"/>
    <d v="2015-11-27T16:52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 video/animation"/>
    <x v="426"/>
    <d v="2016-03-01T12:17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video/animation"/>
    <x v="427"/>
    <d v="2015-10-22T14:11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 video/animation"/>
    <x v="428"/>
    <d v="2014-06-16T17:12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video/animation"/>
    <x v="429"/>
    <d v="2009-11-27T00:11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 video/animation"/>
    <x v="430"/>
    <d v="2013-09-10T21:46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 video/animation"/>
    <x v="431"/>
    <d v="2016-07-05T16:06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 video/animation"/>
    <x v="432"/>
    <d v="2015-10-21T12:38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video/animation"/>
    <x v="433"/>
    <d v="2015-10-11T10:19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 video/animation"/>
    <x v="434"/>
    <d v="2013-12-01T16:13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 video/animation"/>
    <x v="435"/>
    <d v="2013-09-13T13:08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video/animation"/>
    <x v="436"/>
    <d v="2013-07-31T03:53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video/animation"/>
    <x v="437"/>
    <d v="2016-10-08T02:50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 video/animation"/>
    <x v="438"/>
    <d v="2015-11-18T02:27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video/animation"/>
    <x v="439"/>
    <d v="2014-10-17T13:28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 video/animation"/>
    <x v="440"/>
    <d v="2016-03-24T17:51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video/animation"/>
    <x v="441"/>
    <d v="2013-11-02T14:15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 video/animation"/>
    <x v="442"/>
    <d v="2015-02-19T16:31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 video/animation"/>
    <x v="443"/>
    <d v="2014-02-09T19:33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 video/animation"/>
    <x v="444"/>
    <d v="2012-02-15T16:58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 video/animation"/>
    <x v="445"/>
    <d v="2015-05-21T03:14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 video/animation"/>
    <x v="446"/>
    <d v="2015-03-03T21:12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 video/animation"/>
    <x v="447"/>
    <d v="2013-03-23T07:31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 video/animation"/>
    <x v="448"/>
    <d v="2014-05-14T13:23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 video/animation"/>
    <x v="449"/>
    <d v="2013-10-17T08:50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 video/animation"/>
    <x v="450"/>
    <d v="2014-02-14T17:55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video/animation"/>
    <x v="451"/>
    <d v="2014-01-25T12:21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 video/animation"/>
    <x v="452"/>
    <d v="2015-05-13T12:05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 video/animation"/>
    <x v="453"/>
    <d v="2015-02-19T14:59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 video/animation"/>
    <x v="454"/>
    <d v="2014-11-26T08:26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 video/animation"/>
    <x v="455"/>
    <d v="2012-04-16T19:43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 video/animation"/>
    <x v="456"/>
    <d v="2013-10-21T23:1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video/animation"/>
    <x v="457"/>
    <d v="2014-08-16T13:37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 video/animation"/>
    <x v="458"/>
    <d v="2013-05-14T11:5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 video/animation"/>
    <x v="459"/>
    <d v="2011-11-13T11:34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 video/animation"/>
    <x v="460"/>
    <d v="2014-05-31T23:12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video/animation"/>
    <x v="461"/>
    <d v="2013-06-02T15:31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video/animation"/>
    <x v="462"/>
    <d v="2011-08-09T22:14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 video/animation"/>
    <x v="463"/>
    <d v="2011-09-24T12:14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 video/animation"/>
    <x v="464"/>
    <d v="2016-05-18T15:34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 video/animation"/>
    <x v="465"/>
    <d v="2014-06-26T22:04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 video/animation"/>
    <x v="466"/>
    <d v="2012-09-07T17:49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 video/animation"/>
    <x v="467"/>
    <d v="2012-09-28T11:30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video/animation"/>
    <x v="468"/>
    <d v="2012-07-10T23:03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video/animation"/>
    <x v="469"/>
    <d v="2014-09-05T18:57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 video/animation"/>
    <x v="470"/>
    <d v="2014-01-15T23:12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 video/animation"/>
    <x v="471"/>
    <d v="2014-04-19T11:31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 video/animation"/>
    <x v="472"/>
    <d v="2014-08-23T17:20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 video/animation"/>
    <x v="473"/>
    <d v="2014-09-17T11:57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 video/animation"/>
    <x v="474"/>
    <d v="2017-02-17T03:05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video/animation"/>
    <x v="475"/>
    <d v="2015-05-05T21:16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 video/animation"/>
    <x v="476"/>
    <d v="2014-06-02T23:11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video/animation"/>
    <x v="477"/>
    <d v="2012-05-18T15:14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video/animation"/>
    <x v="478"/>
    <d v="2015-04-01T16:03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 video/animation"/>
    <x v="479"/>
    <d v="2014-11-21T05:59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 video/animation"/>
    <x v="480"/>
    <d v="2013-08-09T07:12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 video/animation"/>
    <x v="481"/>
    <d v="2012-10-10T11:20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 video/animation"/>
    <x v="482"/>
    <d v="2016-04-14T09:46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 video/animation"/>
    <x v="483"/>
    <d v="2013-01-28T23:56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 video/animation"/>
    <x v="484"/>
    <d v="2015-11-05T18:44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 video/animation"/>
    <x v="485"/>
    <d v="2013-05-17T07:20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 video/animation"/>
    <x v="486"/>
    <d v="2014-06-01T17:49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video/animation"/>
    <x v="487"/>
    <d v="2016-12-25T10:28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video/animation"/>
    <x v="488"/>
    <d v="2017-01-08T20:30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 video/animation"/>
    <x v="489"/>
    <d v="2012-01-05T06:45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video/animation"/>
    <x v="490"/>
    <d v="2012-08-22T18:26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video/animation"/>
    <x v="491"/>
    <d v="2016-01-27T18:46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video/animation"/>
    <x v="492"/>
    <d v="2016-10-12T20:02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video/animation"/>
    <x v="493"/>
    <d v="2015-05-20T12:37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 video/animation"/>
    <x v="494"/>
    <d v="2014-07-02T22:12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video/animation"/>
    <x v="495"/>
    <d v="2015-07-16T15:03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 video/animation"/>
    <x v="496"/>
    <d v="2014-02-10T17:33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 video/animation"/>
    <x v="497"/>
    <d v="2014-12-25T00:12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 video/animation"/>
    <x v="498"/>
    <d v="2011-12-23T13:29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 video/animation"/>
    <x v="499"/>
    <d v="2009-10-12T16:11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 video/animation"/>
    <x v="500"/>
    <d v="2010-05-08T17:28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video/animation"/>
    <x v="501"/>
    <d v="2011-07-09T00:49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 video/animation"/>
    <x v="502"/>
    <d v="2012-03-18T07:29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 video/animation"/>
    <x v="503"/>
    <d v="2015-01-17T07:50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 video/animation"/>
    <x v="504"/>
    <d v="2012-04-10T17:48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 video/animation"/>
    <x v="505"/>
    <d v="2015-12-24T21:33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 video/animation"/>
    <x v="506"/>
    <d v="2013-08-10T08:27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 video/animation"/>
    <x v="507"/>
    <d v="2012-10-19T18:12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 video/animation"/>
    <x v="508"/>
    <d v="2012-05-25T09:26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 video/animation"/>
    <x v="509"/>
    <d v="2015-06-28T10:21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video/animation"/>
    <x v="510"/>
    <d v="2016-02-29T23:25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 video/animation"/>
    <x v="511"/>
    <d v="2013-04-06T01:28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 video/animation"/>
    <x v="512"/>
    <d v="2016-11-20T14:00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 video/animation"/>
    <x v="513"/>
    <d v="2016-08-15T02:12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 video/animation"/>
    <x v="514"/>
    <d v="2014-08-09T09:56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 video/animation"/>
    <x v="515"/>
    <d v="2015-12-29T06:58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video/animation"/>
    <x v="516"/>
    <d v="2015-05-27T13:53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 video/animation"/>
    <x v="517"/>
    <d v="2017-02-02T09:58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video/animation"/>
    <x v="518"/>
    <d v="2015-09-06T09:58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 video/animation"/>
    <x v="519"/>
    <d v="2012-12-05T04:35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2:03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0:11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9:10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23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24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49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12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17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32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12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12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2:11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22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38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12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17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1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38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16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23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48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19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53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24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58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25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13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54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52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29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12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3:05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0:00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28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38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41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50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48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23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59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42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1:00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32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52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49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4:02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37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25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12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32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21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3:11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23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24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50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49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31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20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9:05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39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59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30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12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43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23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12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42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22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40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56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13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14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46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27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55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52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43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12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15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28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21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47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15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32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20:02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47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12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6:00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18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1:01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5:08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39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57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0:11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41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2:07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13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26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38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48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24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54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47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25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56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41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34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12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49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30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22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44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2:01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12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29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24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59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16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26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9:11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12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52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49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36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12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49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39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37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50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7:05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1:05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37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46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0:02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8:10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7:10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30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29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12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26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59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41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42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26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1:11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16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5:10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4:09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5:09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12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2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12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0:11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22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59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2:11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38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53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14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53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14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32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34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48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12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59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21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12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42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0:11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12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52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13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35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1:07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42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27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45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12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12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43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1:06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38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44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49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59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51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1:07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9:08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20:11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56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13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32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54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4:06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22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12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42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1:11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20:09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46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55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31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3:11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31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13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13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32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17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39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3:05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12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23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16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12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51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0:11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1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0:11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15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43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45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13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12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8:10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56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3:11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6:06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3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47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16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19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12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21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3:10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53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36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30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16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3:07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32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14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12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55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21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13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4:00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38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0:10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9:06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9:11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58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3:11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13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55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38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12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44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2:03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12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22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13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23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12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47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27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5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15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3:11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3:11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20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1:11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7:10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0:11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1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0:11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22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12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21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12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36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17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17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12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3:11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12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47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12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0:11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12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33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2:04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9:1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14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16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13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42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0:11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13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56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12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13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56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32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2:1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33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9:07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5:0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36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26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4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43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25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16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3:11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12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33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9:09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45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31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38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19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3:11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12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0:11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3:11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12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21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12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46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0:1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57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12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5:10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17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12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12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0:09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8:11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12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47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22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31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2:01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5:1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45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22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0:11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51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29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44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40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5:00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12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12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34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7:07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4:08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47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5:07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54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13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51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39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43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47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6:05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12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12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4:01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58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57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12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44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15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12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43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23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34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35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23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42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37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1:07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57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45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49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0:11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12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17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19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49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32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31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0:11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12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42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8:11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36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19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18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55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14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49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20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52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56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12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54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44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12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27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15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12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12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12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21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42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5:1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24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31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26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13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12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9:11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12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57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5:04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14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13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53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55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3:08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12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17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6:07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27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0:11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23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14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12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17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27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17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3:11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27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18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32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28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0:1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13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2:11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33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2:11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55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36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48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37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54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55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16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6:06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58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1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12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16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45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36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4:01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4:03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23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12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8:11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12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39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40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15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14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38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28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1:11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13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12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0:11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23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12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37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42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2:11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45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46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12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15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16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46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24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7:00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34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12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43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16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9:08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12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58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20:01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1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7:11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47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32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12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46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3:11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35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12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12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45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3:11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12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38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12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16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39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6:11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38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50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28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32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19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32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2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20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12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9:01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28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7:06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12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3:09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7:06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12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34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56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40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20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18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44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3:06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42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29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16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5:10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21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21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53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16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12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54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47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30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26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56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1:01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7:05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18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6:00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20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23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44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39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53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49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34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19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8:05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42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13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30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16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51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24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1:11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31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5:02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27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58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52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29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15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35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0:05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42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39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30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53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32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33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2:11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13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6:08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37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2:05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46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12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0:10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3:03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42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47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33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20:07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59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58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58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45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56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19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52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57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32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17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59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20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50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34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3:08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8:04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31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18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14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8:06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39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13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20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48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32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5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16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24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57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55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18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36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34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35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20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12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50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29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41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38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30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34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39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24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40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12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1:03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56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29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33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20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54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3:11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35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1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54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12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2:01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41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1:10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41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21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49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54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12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50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1:11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12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42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39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46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2:07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57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12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21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41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12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13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30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12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59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12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20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22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21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15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37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12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17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17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12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12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27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23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56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1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1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42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12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32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12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33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58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4:07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26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12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59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50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18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7:03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1:11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12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12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35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14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12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2:11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58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37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44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54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4:00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0:11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29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15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15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52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3:11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25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25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30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1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1:06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55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14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14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29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12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46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36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12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43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45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6:01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12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41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12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34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22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3:02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0:11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12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2:11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9:11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12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0:06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12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26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2:11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12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8:11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3:01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1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12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24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3:07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32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44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4:0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12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35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12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52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42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6:10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16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55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23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12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27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2:04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13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16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12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17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12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14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12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12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3:10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57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2:07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24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15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12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29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37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31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12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17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38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45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46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40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55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9:03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29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43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29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0:10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47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3:11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4:09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44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1:01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30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20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2:11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30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57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3:11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12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34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12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20:08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1:11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54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45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4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24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37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3:11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53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47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20:06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16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46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27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16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24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57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8:02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2:05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47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15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23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25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59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12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20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24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59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50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23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43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42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26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44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24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0:11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55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34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12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7:00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9:10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31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6:10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18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42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9:06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28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42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26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32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12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8:04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7:07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24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50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37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43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41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16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25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25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23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6:09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6:08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13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7:10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57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50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25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21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34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38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18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39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43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15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55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12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12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55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36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0:11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9:07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5:07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3:09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34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41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25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6:09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12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56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44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37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40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18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12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2:04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54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7:11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51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14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42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12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37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57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12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1:06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6:04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1:04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12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12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26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32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33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5:03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8:10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13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42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40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0:11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12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12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6:07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3:11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12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21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3:03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49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0:03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18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14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13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43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52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39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5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26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59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5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4:09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36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55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48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22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54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12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12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32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4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13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4:03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2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56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8:1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26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12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37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29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32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16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12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12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52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7:11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12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13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5:07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12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13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2:04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49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36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12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17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36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12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12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3:11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23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12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27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12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58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15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17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9:07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25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3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28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18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26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22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27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59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59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3:11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59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15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12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52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52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24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28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41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12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20:02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2:01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17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43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12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1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41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30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43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40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9:1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3:11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27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46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18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32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12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9:06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24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58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32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55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47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12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42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8:01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24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50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46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37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56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29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33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25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31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41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12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7:08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23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25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12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16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29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12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52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36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38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12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23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12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6:11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52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12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25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12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12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54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40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21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3:11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3:11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43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4:00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59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33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0:11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53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6:00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2:1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49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22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12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1:11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6:03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12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51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37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51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1:11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31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47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58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38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0:01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23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5:01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1:06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37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39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2:11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8:01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13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34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12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29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58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32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12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7:11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12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57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43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3:11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12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16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2:11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47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26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12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15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57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16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2:11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15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3:11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1:11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43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51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23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12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19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57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46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12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27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27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7:01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49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32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12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9:11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12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48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12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52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59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45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56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12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1:08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5:04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57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33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12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33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30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6:00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51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12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42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7:07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25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14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34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0:03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1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0:11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8:01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59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16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22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12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34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26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16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12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13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27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18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12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12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42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20:04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44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52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58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6:11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5:10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49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16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12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3:11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43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12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12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12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8:01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12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17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57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16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2:11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14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4:08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13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41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8:08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4:05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20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49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46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6:02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51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43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50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1:00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39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51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55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42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25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26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0:11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38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8:09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4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55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48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37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0:01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9:00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59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37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12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24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55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57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12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23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58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2:11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36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25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12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44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51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3:02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25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44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22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7:11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55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28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12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31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50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32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59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7:02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12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50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32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44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57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12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2:11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49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15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13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51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13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38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2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13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22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3:01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12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12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37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9:06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8:09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3:11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20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1:03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37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20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12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31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0:11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0:11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1:11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9:04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12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0:07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48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52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2:11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29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13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12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12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38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42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8:07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43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38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1:00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40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13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24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42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20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23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5:01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12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23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3:11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16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2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5:00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18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57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27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47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2:02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54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24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47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48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51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9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57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12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12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57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4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0:11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14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4:04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12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30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3:11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55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3:07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14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12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12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48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5:11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12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4:09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41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39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25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18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17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13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29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57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20:00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38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28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3:11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22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24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40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4:09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12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12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31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20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0:1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45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12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38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0:11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45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43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36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42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38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20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12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0:11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1:11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3:11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12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50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3:11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2:10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5:04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40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13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14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48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1:11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14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21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33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17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45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12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12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12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22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33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54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12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54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3:1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55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30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44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1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8:10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1:07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17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13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50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12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29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12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13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19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47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3:11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12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0:11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13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36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16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12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5:10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12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36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3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31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32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54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38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38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19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21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50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52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32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2:02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47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8:02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12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17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12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43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3:11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12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12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42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57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9:06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12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56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15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20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14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20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12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58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12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16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53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51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17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12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37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3:11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43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7:07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43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9:06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12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12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1:10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2:1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12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57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14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12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0:11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27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49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2:11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0:11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37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19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19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12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50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8:11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54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44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12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1:01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42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12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27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7:04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12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7:11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37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32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23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47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12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12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43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41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23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31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57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53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9:09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13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5:01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33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20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12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42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12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9:10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0:11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3:05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31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2:11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15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0:11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0:06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3:11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1:01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21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12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2:10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42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12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48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3:11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14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55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52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3:1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47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6:02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19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12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12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21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15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3:07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12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0:11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12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28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58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0:11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1:08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52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0:11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20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19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20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3:01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24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2:11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12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45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33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19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44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47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16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0:10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53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2:11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28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19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25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42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30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12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12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51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2:02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12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19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53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30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17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48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12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2:01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32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4:10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3:11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22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2:08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42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3:11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41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44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17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39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35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3:02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3:11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12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18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47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12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2:01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12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12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9:07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3:11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13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25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23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13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28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18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16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19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49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12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12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35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12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3:11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12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12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2:11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12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12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0:11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23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43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12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12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32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5:11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12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31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34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50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40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55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22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51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12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12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48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2:11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12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5:01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12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2:11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14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12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12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27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39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12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4:06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34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12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12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0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34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52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12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20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12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12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12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59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43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0:00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3:11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0:07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14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5:01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5:03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14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1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42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12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12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1:11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13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1:04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19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29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3:04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21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44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8:02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6:02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12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13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30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36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3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12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5:10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12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40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1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12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1:10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12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7:11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12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59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22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12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59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50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29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8:11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12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0:11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2:02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23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12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12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39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3:1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1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1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34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12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1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56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3:11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33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8:06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45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3:11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22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58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38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43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12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51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0:11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12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14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27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12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54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15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18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12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12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26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37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36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12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3:1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1:10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48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27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41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19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26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44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12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12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57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0:11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12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20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16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3:02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46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56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23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34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43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3:11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37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43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12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39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51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22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46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34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49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24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37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24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25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33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14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4:00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0:04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51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47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2:1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12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43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28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37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12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57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28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31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42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44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51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51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1:05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26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15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24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7:05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30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35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14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39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42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33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49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2:02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19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14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41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7:11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29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16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2:05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45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53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4:09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34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26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7:11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40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38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56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30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22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20:08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14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51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12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34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13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59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46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53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42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3:1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54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12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25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46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55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53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41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35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2:06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37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16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16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50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3:01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56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20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35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26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47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39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51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58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12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8:09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50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47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0:11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12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12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18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45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39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12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48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37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23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7:00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12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48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0:02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57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15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39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12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30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2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12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40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12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41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27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39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12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12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30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59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9:01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15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4:09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28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12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4:04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47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8:00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12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40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42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58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12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12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9:09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2:11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1:11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23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45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39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1:03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5:11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14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41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54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8:06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17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25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12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44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50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5:00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18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34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32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12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57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8:02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37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9:08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55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14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21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33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21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52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27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32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55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33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25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0:04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36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4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28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0:11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3:11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12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20:08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0:02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3:11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34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13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12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5:11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44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46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0:11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51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24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58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3:1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12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41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42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12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45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39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12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3:11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6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38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58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3:11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55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59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3:05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9:11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4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8:01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53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47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32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20:10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6:02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44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17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1:11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43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52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24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2:03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24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5:01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48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26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53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12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5:07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12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16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55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4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21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19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3:07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24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26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7:04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20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57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25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29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25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1:03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1:08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23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22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17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48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3:11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32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7:06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2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8:11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18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12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12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54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2:11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8:11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38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50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12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12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9:04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6:11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13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12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12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3:08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3:02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21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19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38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16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6:06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23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8:07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12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15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40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12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57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7:0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12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23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7:06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57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3:03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21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2:0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3:11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12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25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43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28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21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9:07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0:11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32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3:00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12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37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12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12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42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25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52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18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12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3:07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12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2:11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41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12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25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44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20:03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41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5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12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57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0:11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46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0:11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5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21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13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16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41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1:11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19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7:09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54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35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33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12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16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43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34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13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31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34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33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28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12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45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43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6:11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47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26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45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53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6:11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2:11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2:11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57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3:11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12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13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12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53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12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45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3:11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8:09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12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56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22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12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46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20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3:02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3:04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9:07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26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35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58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8:11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12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12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44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7:11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12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1:11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12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38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30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57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19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28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3:05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41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54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57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22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15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22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12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29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33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49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27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4:10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48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57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48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59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16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43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9:05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9:06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12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9:05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13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12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57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5:01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1:07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12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6:03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57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14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3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19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15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40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15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56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12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0:11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8:02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4:06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12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51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57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2:02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12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43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12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44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15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12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12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52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46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12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12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28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43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12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6:05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19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12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6:09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30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51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3:11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7:07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12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3:01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47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50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12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26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33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48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12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20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36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8:11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5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13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12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42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12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37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3:11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59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12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12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14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12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0:11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8:00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1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0:11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12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56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12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18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35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48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33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46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28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22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2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17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46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23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46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46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12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4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53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24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22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4:09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24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3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56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12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12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5:02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26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44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55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59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49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28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16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3:03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12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58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36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17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32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30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0:11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39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20:02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3:11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27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0:11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55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12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24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12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12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52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12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12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41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1:09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1:04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49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54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45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12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12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33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12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15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45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58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23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39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21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20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58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45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38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49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18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0:04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1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28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6:10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12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3:11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13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34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12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9:09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44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13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2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12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8:09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28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12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0:11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6:10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2:05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12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45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14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3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18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7:08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33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56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23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46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57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57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28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12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12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12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59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12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28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53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24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22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12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2:11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29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44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42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55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56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3:11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8:03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16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59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12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12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47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1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12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26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1:11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12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1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37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41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22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53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12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12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12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53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0:11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17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37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19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41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1:09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7:06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0:11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37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12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12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41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16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1:11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20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23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21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23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17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52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5:10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8:11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2:0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16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1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12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21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36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12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12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30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1:11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8:05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25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9:03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12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13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1:06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32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3:08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22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16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50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3:11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38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0:11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15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3:11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12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6:02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42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2:0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38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56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0:04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28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34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32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14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5:11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1:11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3:11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16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8:11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28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48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4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39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47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4:01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12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20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2:11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31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40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43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47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12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48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1:11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58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31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54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39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50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8:09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31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19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52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33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21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12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4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24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17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48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53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1:11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51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57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12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3:11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17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48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5:00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12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29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45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0:08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3:08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22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57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12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12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44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31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12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57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2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2:07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45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22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55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34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24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47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17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48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30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34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9:01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55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0:09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38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45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4:01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25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0:11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8:06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36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45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28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50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8:11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24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42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4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27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12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30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47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12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9:10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34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27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12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12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1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21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6:01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0:11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12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7:10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8:04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12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21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12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0:11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8:04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12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17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32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3:11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3:11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25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12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0:11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47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43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16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57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29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12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12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43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2:03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5:06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12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12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16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9:02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39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12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1:11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5:10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30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49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19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12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26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41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27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12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7:0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23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46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36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1:11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55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26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4:11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49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52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43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12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3:11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12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17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31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9:07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3:11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42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18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12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47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12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55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41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14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12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12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12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22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0:11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3:11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3:11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51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3:11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31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43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32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12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3:11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26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9:11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1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2:11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20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12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51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12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3:11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37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31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3:07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4:00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44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32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57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15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38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3:11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37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29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3:11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20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36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12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12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12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12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12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23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54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12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59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41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12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12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12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42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3:11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35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33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39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1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40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51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1:11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12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21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12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12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4:02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33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3:11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41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24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8:11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49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12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8:11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12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13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3:03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2:11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38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50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0:11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44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12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34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14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48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29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12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12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1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17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29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9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20:09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42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15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17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3:11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3:07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58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9:11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3:03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20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4:11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12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12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29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56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50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26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42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12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46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12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9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1:10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34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12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0:11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3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0:00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4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47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12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3:11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12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12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12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12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12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13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2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46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13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39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34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1:11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1:1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0:07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12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12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38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49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36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12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20:11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12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6:11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0:11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12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45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51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1:01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2:08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2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12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9:04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38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8:11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1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6:01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40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30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16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43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47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4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29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5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29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22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3:11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12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12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17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8:05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34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43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17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17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9:11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7:01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20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9:00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6:1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12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44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13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0:11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3:11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42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42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55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13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42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12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4:11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12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7:04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2:11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0:00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12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41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12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43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53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44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12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12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19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12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4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15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12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0:11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27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29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23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47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9:11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55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32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32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2:03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12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1:06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34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3:11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41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57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12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2:1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1:11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3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43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51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12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12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3:11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19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12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39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19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12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36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5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12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1:11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3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14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12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12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12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12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43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12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1:08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43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15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26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5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2:11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46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12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12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27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1:11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25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23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12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3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31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12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56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2:11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0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31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3:11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40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4:10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1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49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20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1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0:07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0:06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42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7:05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0:11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0:11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44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12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12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33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34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52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18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12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12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12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1:11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3:11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13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12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12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54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3:1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28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12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12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7:11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3:1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17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20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16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43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35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19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5:09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34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3:11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3:1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12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39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38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1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17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12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12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48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47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50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12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4:1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5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12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12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12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3:02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23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39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58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43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12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48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53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12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49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3:11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22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4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48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29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0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30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30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25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47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23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56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12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12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44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12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0:1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0:11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38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48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2:11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21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1:1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0:11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12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34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9:10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39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56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2:11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14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42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12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12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8:00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34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4:05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38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21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12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26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59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12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16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12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12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12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35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12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46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51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12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3:11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6:1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12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31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3:11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41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12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3:11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23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52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2:00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20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57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12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12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39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0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29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42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3:10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12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18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41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1:11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3:11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55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12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2:11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8:11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54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3:11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51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20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1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28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7:02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1:10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5:06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12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28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45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24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12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3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55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8:04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6:09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1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46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3:11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56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0:11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6:05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50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2:11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2:00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31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12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3:11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26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4:05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37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33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0:11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12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42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1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6:05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0:00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22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33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38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12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8:11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8:11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2:11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45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12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7:07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38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36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2:11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9:01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1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2:11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54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3:11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8:04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30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59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23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43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9:02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40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8:11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16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12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42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12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0:07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18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3:07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27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35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12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42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50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50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12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2:1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12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59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1:05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17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21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14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3:11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57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32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8:11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1:11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3:11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3:11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9:03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12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1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0:11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6:00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45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37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12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47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48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12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43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12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4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50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12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0:11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40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33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32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12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12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2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12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12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12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12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51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5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1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23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1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1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44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15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20:06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3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3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22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12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48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55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44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9:07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42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54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21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32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32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0:11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25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13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31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12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29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25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7:00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5:05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12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34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12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3:11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55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3:11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12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45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3:11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25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14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50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32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8:11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3:11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53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52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21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12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5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58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58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34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57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21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53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48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2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34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15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37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1:02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4:03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7:02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56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2:11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14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2:11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35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48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36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2:11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44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46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21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26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29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2:02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24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12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12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1:03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59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2:11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23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36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42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41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44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1:02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23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19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56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41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54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12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12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0:10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27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3:11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51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12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38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1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39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3:11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8:01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40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12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17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38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24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0:11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12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12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0:11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12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48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6:10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12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48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25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5:01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26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5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16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12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37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2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26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49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21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41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47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16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8:11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50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31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51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12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12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29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12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12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43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14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6:05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14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37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0:11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5:03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12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50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14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55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12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57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30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21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56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4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7:01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12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53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2:02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1:06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26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12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37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3:00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2:05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47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4:01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4:10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41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49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34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32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37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12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4:07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29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35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0:06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53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31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51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2:11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2:10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46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3:07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55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8:04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49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12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19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6:00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12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4:07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37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12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34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31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38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2:11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12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17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16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23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1:08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4:11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20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40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46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57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33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39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16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35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19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5:03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41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12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14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17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3:06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35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45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4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20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2:01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41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16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16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25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1:06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56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6:08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19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7:03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4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46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7:04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2:06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8:11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16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54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55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12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43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48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4:01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14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37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12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56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23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42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37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22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1:11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12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34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28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8:10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12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0:01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48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12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25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1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28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2:05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17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12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12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45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5:11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12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3:11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12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12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35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56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33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19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8:02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20:08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2:01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17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12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12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30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47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12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28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4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5:03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15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4:06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44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4:06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8:09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12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28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40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3:11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12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3:01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38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47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12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21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52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46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0:11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57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4:03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9:07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31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36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2:11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53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33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44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52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27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12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12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9:08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14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27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12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4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D88A1-42D5-45C7-BA01-E2A6F8284F8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Date Created Conversion" fld="18" subtotal="count" baseField="0" baseItem="0"/>
  </dataFields>
  <formats count="11">
    <format dxfId="28">
      <pivotArea outline="0" collapsedLevelsAreSubtotals="1" fieldPosition="0"/>
    </format>
    <format dxfId="27">
      <pivotArea dataOnly="0" labelOnly="1" outline="0" fieldPosition="0">
        <references count="1">
          <reference field="16" count="0"/>
        </references>
      </pivotArea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  <format dxfId="22">
      <pivotArea field="16" type="button" dataOnly="0" labelOnly="1" outline="0" axis="axisPage" fieldPosition="0"/>
    </format>
    <format dxfId="21">
      <pivotArea type="origin" dataOnly="0" labelOnly="1" outline="0" fieldPosition="0"/>
    </format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8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4BAC8-4F68-4187-91A7-EAB33924F1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formats count="12">
    <format dxfId="1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4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6" type="button" dataOnly="0" labelOnly="1" outline="0" axis="axisPage" fieldPosition="1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grandRow="1" outline="0" collapsedLevelsAreSubtotals="1" fieldPosition="0"/>
    </format>
    <format dxfId="6">
      <pivotArea dataOnly="0" labelOnly="1" grandRow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0" zoomScaleNormal="70" workbookViewId="0">
      <pane ySplit="1" topLeftCell="A3417" activePane="bottomLeft" state="frozen"/>
      <selection activeCell="D1" sqref="D1"/>
      <selection pane="bottomLeft" activeCell="M3418" sqref="M341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18.28515625" style="5" customWidth="1"/>
    <col min="15" max="15" width="26" customWidth="1"/>
    <col min="16" max="16" width="41.140625" customWidth="1"/>
    <col min="17" max="17" width="18.7109375" customWidth="1"/>
    <col min="18" max="18" width="27.7109375" customWidth="1"/>
    <col min="19" max="19" width="37.7109375" customWidth="1"/>
    <col min="20" max="20" width="43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9">
        <f>E2/D2</f>
        <v>1.3685882352941177</v>
      </c>
      <c r="O2" s="7">
        <f>IF(L2=0,0,E2/L2)</f>
        <v>63.917582417582416</v>
      </c>
      <c r="P2" t="s">
        <v>8265</v>
      </c>
      <c r="Q2" t="str">
        <f>LEFT(P2,SEARCH("/",P2)-1)</f>
        <v>film &amp; video</v>
      </c>
      <c r="R2" t="str">
        <f>RIGHT(P2,LEN(P2)-SEARCH("/",P2))</f>
        <v>television</v>
      </c>
      <c r="S2" s="19">
        <f t="shared" ref="S2:S66" si="0">(J2/86400)+25569+(-5/25)</f>
        <v>42176.807071759264</v>
      </c>
      <c r="T2" s="19">
        <f>(I2/86400)+25569+(-5/25)</f>
        <v>42207.925000000003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9">
        <f t="shared" ref="N3:N66" si="1">E3/D3</f>
        <v>1.4260827250608272</v>
      </c>
      <c r="O3" s="7">
        <f t="shared" ref="O3:O66" si="2">IF(L3=0,0,E3/L3)</f>
        <v>185.48101265822785</v>
      </c>
      <c r="P3" t="s">
        <v>8265</v>
      </c>
      <c r="Q3" t="str">
        <f t="shared" ref="Q3:Q66" si="3">LEFT(P3,SEARCH("/",P3)-1)</f>
        <v>film &amp; video</v>
      </c>
      <c r="R3" t="str">
        <f t="shared" ref="R3:R4" si="4">RIGHT(P3,LEN(P3)-SEARCH("/",P3))</f>
        <v>television</v>
      </c>
      <c r="S3" s="19">
        <f t="shared" si="0"/>
        <v>42766.400497685187</v>
      </c>
      <c r="T3" s="19">
        <f t="shared" ref="T3:T66" si="5">(I3/86400)+25569+(-5/25)</f>
        <v>42796.400497685187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9">
        <f t="shared" si="1"/>
        <v>1.05</v>
      </c>
      <c r="O4" s="7">
        <f t="shared" si="2"/>
        <v>15</v>
      </c>
      <c r="P4" t="s">
        <v>8265</v>
      </c>
      <c r="Q4" t="str">
        <f t="shared" si="3"/>
        <v>film &amp; video</v>
      </c>
      <c r="R4" t="str">
        <f t="shared" si="4"/>
        <v>television</v>
      </c>
      <c r="S4" s="19">
        <f t="shared" si="0"/>
        <v>42405.502349537041</v>
      </c>
      <c r="T4" s="19">
        <f t="shared" si="5"/>
        <v>42415.502349537041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9">
        <f>E5/D5</f>
        <v>1.0389999999999999</v>
      </c>
      <c r="O5" s="7">
        <f t="shared" si="2"/>
        <v>69.266666666666666</v>
      </c>
      <c r="P5" t="s">
        <v>8265</v>
      </c>
      <c r="Q5" t="str">
        <f t="shared" si="3"/>
        <v>film &amp; video</v>
      </c>
      <c r="R5" t="s">
        <v>8311</v>
      </c>
      <c r="S5" s="19">
        <f t="shared" si="0"/>
        <v>41828.315127314818</v>
      </c>
      <c r="T5" s="19">
        <f t="shared" si="5"/>
        <v>41858.315127314818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9">
        <f t="shared" si="1"/>
        <v>1.2299154545454545</v>
      </c>
      <c r="O6" s="7">
        <f t="shared" si="2"/>
        <v>190.55028169014085</v>
      </c>
      <c r="P6" t="s">
        <v>8265</v>
      </c>
      <c r="Q6" t="str">
        <f t="shared" si="3"/>
        <v>film &amp; video</v>
      </c>
      <c r="R6" t="s">
        <v>8311</v>
      </c>
      <c r="S6" s="19">
        <f t="shared" si="0"/>
        <v>42327.634247685186</v>
      </c>
      <c r="T6" s="19">
        <f t="shared" si="5"/>
        <v>42357.634247685186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9">
        <f t="shared" si="1"/>
        <v>1.0977744436109027</v>
      </c>
      <c r="O7" s="7">
        <f t="shared" si="2"/>
        <v>93.40425531914893</v>
      </c>
      <c r="P7" t="s">
        <v>8265</v>
      </c>
      <c r="Q7" t="str">
        <f t="shared" si="3"/>
        <v>film &amp; video</v>
      </c>
      <c r="R7" t="s">
        <v>8311</v>
      </c>
      <c r="S7" s="19">
        <f t="shared" si="0"/>
        <v>42563.732951388891</v>
      </c>
      <c r="T7" s="19">
        <f t="shared" si="5"/>
        <v>42580.032638888893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9">
        <f t="shared" si="1"/>
        <v>1.064875</v>
      </c>
      <c r="O8" s="7">
        <f t="shared" si="2"/>
        <v>146.87931034482759</v>
      </c>
      <c r="P8" t="s">
        <v>8265</v>
      </c>
      <c r="Q8" t="str">
        <f t="shared" si="3"/>
        <v>film &amp; video</v>
      </c>
      <c r="R8" t="s">
        <v>8311</v>
      </c>
      <c r="S8" s="19">
        <f t="shared" si="0"/>
        <v>41793.872337962966</v>
      </c>
      <c r="T8" s="19">
        <f t="shared" si="5"/>
        <v>41803.872337962966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9">
        <f t="shared" si="1"/>
        <v>1.0122222222222221</v>
      </c>
      <c r="O9" s="7">
        <f t="shared" si="2"/>
        <v>159.82456140350877</v>
      </c>
      <c r="P9" t="s">
        <v>8265</v>
      </c>
      <c r="Q9" t="str">
        <f t="shared" si="3"/>
        <v>film &amp; video</v>
      </c>
      <c r="R9" t="s">
        <v>8311</v>
      </c>
      <c r="S9" s="19">
        <f t="shared" si="0"/>
        <v>42515.847071759257</v>
      </c>
      <c r="T9" s="19">
        <f t="shared" si="5"/>
        <v>42555.847071759257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9">
        <f t="shared" si="1"/>
        <v>1.0004342857142856</v>
      </c>
      <c r="O10" s="7">
        <f t="shared" si="2"/>
        <v>291.79333333333335</v>
      </c>
      <c r="P10" t="s">
        <v>8265</v>
      </c>
      <c r="Q10" t="str">
        <f t="shared" si="3"/>
        <v>film &amp; video</v>
      </c>
      <c r="R10" t="s">
        <v>8311</v>
      </c>
      <c r="S10" s="19">
        <f t="shared" si="0"/>
        <v>42468.744583333333</v>
      </c>
      <c r="T10" s="19">
        <f t="shared" si="5"/>
        <v>42475.675000000003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9">
        <f t="shared" si="1"/>
        <v>1.2599800000000001</v>
      </c>
      <c r="O11" s="7">
        <f t="shared" si="2"/>
        <v>31.499500000000001</v>
      </c>
      <c r="P11" t="s">
        <v>8265</v>
      </c>
      <c r="Q11" t="str">
        <f t="shared" si="3"/>
        <v>film &amp; video</v>
      </c>
      <c r="R11" t="s">
        <v>8311</v>
      </c>
      <c r="S11" s="19">
        <f t="shared" si="0"/>
        <v>42446.90351851852</v>
      </c>
      <c r="T11" s="19">
        <f t="shared" si="5"/>
        <v>42476.90351851852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9">
        <f t="shared" si="1"/>
        <v>1.0049999999999999</v>
      </c>
      <c r="O12" s="7">
        <f t="shared" si="2"/>
        <v>158.68421052631578</v>
      </c>
      <c r="P12" t="s">
        <v>8265</v>
      </c>
      <c r="Q12" t="str">
        <f t="shared" si="3"/>
        <v>film &amp; video</v>
      </c>
      <c r="R12" t="s">
        <v>8311</v>
      </c>
      <c r="S12" s="19">
        <f t="shared" si="0"/>
        <v>41779.868043981485</v>
      </c>
      <c r="T12" s="19">
        <f t="shared" si="5"/>
        <v>41814.868043981485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9">
        <f t="shared" si="1"/>
        <v>1.2050000000000001</v>
      </c>
      <c r="O13" s="7">
        <f t="shared" si="2"/>
        <v>80.333333333333329</v>
      </c>
      <c r="P13" t="s">
        <v>8265</v>
      </c>
      <c r="Q13" t="str">
        <f t="shared" si="3"/>
        <v>film &amp; video</v>
      </c>
      <c r="R13" t="s">
        <v>8311</v>
      </c>
      <c r="S13" s="19">
        <f t="shared" si="0"/>
        <v>42572.57849537037</v>
      </c>
      <c r="T13" s="19">
        <f t="shared" si="5"/>
        <v>42603.925000000003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9">
        <f t="shared" si="1"/>
        <v>1.6529333333333334</v>
      </c>
      <c r="O14" s="7">
        <f t="shared" si="2"/>
        <v>59.961305925030231</v>
      </c>
      <c r="P14" t="s">
        <v>8265</v>
      </c>
      <c r="Q14" t="str">
        <f t="shared" si="3"/>
        <v>film &amp; video</v>
      </c>
      <c r="R14" t="s">
        <v>8311</v>
      </c>
      <c r="S14" s="19">
        <f t="shared" si="0"/>
        <v>41791.51325231482</v>
      </c>
      <c r="T14" s="19">
        <f t="shared" si="5"/>
        <v>41835.925000000003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9">
        <f t="shared" si="1"/>
        <v>1.5997142857142856</v>
      </c>
      <c r="O15" s="7">
        <f t="shared" si="2"/>
        <v>109.78431372549019</v>
      </c>
      <c r="P15" t="s">
        <v>8265</v>
      </c>
      <c r="Q15" t="str">
        <f t="shared" si="3"/>
        <v>film &amp; video</v>
      </c>
      <c r="R15" t="s">
        <v>8311</v>
      </c>
      <c r="S15" s="19">
        <f t="shared" si="0"/>
        <v>42508.477187500001</v>
      </c>
      <c r="T15" s="19">
        <f t="shared" si="5"/>
        <v>42544.652083333334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9">
        <f t="shared" si="1"/>
        <v>1.0093333333333334</v>
      </c>
      <c r="O16" s="7">
        <f t="shared" si="2"/>
        <v>147.70731707317074</v>
      </c>
      <c r="P16" t="s">
        <v>8265</v>
      </c>
      <c r="Q16" t="str">
        <f t="shared" si="3"/>
        <v>film &amp; video</v>
      </c>
      <c r="R16" t="s">
        <v>8311</v>
      </c>
      <c r="S16" s="19">
        <f t="shared" si="0"/>
        <v>41807.826481481483</v>
      </c>
      <c r="T16" s="19">
        <f t="shared" si="5"/>
        <v>41833.382638888892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9">
        <f t="shared" si="1"/>
        <v>1.0660000000000001</v>
      </c>
      <c r="O17" s="7">
        <f t="shared" si="2"/>
        <v>21.755102040816325</v>
      </c>
      <c r="P17" t="s">
        <v>8265</v>
      </c>
      <c r="Q17" t="str">
        <f t="shared" si="3"/>
        <v>film &amp; video</v>
      </c>
      <c r="R17" t="s">
        <v>8311</v>
      </c>
      <c r="S17" s="19">
        <f t="shared" si="0"/>
        <v>42256.191875000004</v>
      </c>
      <c r="T17" s="19">
        <f t="shared" si="5"/>
        <v>42274.643055555556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9">
        <f t="shared" si="1"/>
        <v>1.0024166666666667</v>
      </c>
      <c r="O18" s="7">
        <f t="shared" si="2"/>
        <v>171.84285714285716</v>
      </c>
      <c r="P18" t="s">
        <v>8265</v>
      </c>
      <c r="Q18" t="str">
        <f t="shared" si="3"/>
        <v>film &amp; video</v>
      </c>
      <c r="R18" t="s">
        <v>8311</v>
      </c>
      <c r="S18" s="19">
        <f t="shared" si="0"/>
        <v>41760.596423611118</v>
      </c>
      <c r="T18" s="19">
        <f t="shared" si="5"/>
        <v>41806.029166666667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9">
        <f t="shared" si="1"/>
        <v>1.0066666666666666</v>
      </c>
      <c r="O19" s="7">
        <f t="shared" si="2"/>
        <v>41.944444444444443</v>
      </c>
      <c r="P19" t="s">
        <v>8265</v>
      </c>
      <c r="Q19" t="str">
        <f t="shared" si="3"/>
        <v>film &amp; video</v>
      </c>
      <c r="R19" t="s">
        <v>8311</v>
      </c>
      <c r="S19" s="19">
        <f t="shared" si="0"/>
        <v>41917.531736111116</v>
      </c>
      <c r="T19" s="19">
        <f t="shared" si="5"/>
        <v>41947.57340277778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9">
        <f t="shared" si="1"/>
        <v>1.0632110000000001</v>
      </c>
      <c r="O20" s="7">
        <f t="shared" si="2"/>
        <v>93.264122807017543</v>
      </c>
      <c r="P20" t="s">
        <v>8265</v>
      </c>
      <c r="Q20" t="str">
        <f t="shared" si="3"/>
        <v>film &amp; video</v>
      </c>
      <c r="R20" t="s">
        <v>8311</v>
      </c>
      <c r="S20" s="19">
        <f t="shared" si="0"/>
        <v>41869.342314814814</v>
      </c>
      <c r="T20" s="19">
        <f t="shared" si="5"/>
        <v>41899.342314814814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9">
        <f t="shared" si="1"/>
        <v>1.4529411764705882</v>
      </c>
      <c r="O21" s="7">
        <f t="shared" si="2"/>
        <v>56.136363636363633</v>
      </c>
      <c r="P21" t="s">
        <v>8265</v>
      </c>
      <c r="Q21" t="str">
        <f t="shared" si="3"/>
        <v>film &amp; video</v>
      </c>
      <c r="R21" t="s">
        <v>8311</v>
      </c>
      <c r="S21" s="19">
        <f t="shared" si="0"/>
        <v>42175.616365740745</v>
      </c>
      <c r="T21" s="19">
        <f t="shared" si="5"/>
        <v>42205.616365740745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9">
        <f t="shared" si="1"/>
        <v>1.002</v>
      </c>
      <c r="O22" s="7">
        <f t="shared" si="2"/>
        <v>80.16</v>
      </c>
      <c r="P22" t="s">
        <v>8265</v>
      </c>
      <c r="Q22" t="str">
        <f t="shared" si="3"/>
        <v>film &amp; video</v>
      </c>
      <c r="R22" t="s">
        <v>8311</v>
      </c>
      <c r="S22" s="19">
        <f t="shared" si="0"/>
        <v>42200.558240740742</v>
      </c>
      <c r="T22" s="19">
        <f t="shared" si="5"/>
        <v>42260.558240740742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9">
        <f t="shared" si="1"/>
        <v>1.0913513513513513</v>
      </c>
      <c r="O23" s="7">
        <f t="shared" si="2"/>
        <v>199.9009900990099</v>
      </c>
      <c r="P23" t="s">
        <v>8265</v>
      </c>
      <c r="Q23" t="str">
        <f t="shared" si="3"/>
        <v>film &amp; video</v>
      </c>
      <c r="R23" t="s">
        <v>8311</v>
      </c>
      <c r="S23" s="19">
        <f t="shared" si="0"/>
        <v>41878.427187500005</v>
      </c>
      <c r="T23" s="19">
        <f t="shared" si="5"/>
        <v>41908.427187500005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9">
        <f t="shared" si="1"/>
        <v>1.1714285714285715</v>
      </c>
      <c r="O24" s="7">
        <f t="shared" si="2"/>
        <v>51.25</v>
      </c>
      <c r="P24" t="s">
        <v>8265</v>
      </c>
      <c r="Q24" t="str">
        <f t="shared" si="3"/>
        <v>film &amp; video</v>
      </c>
      <c r="R24" t="s">
        <v>8311</v>
      </c>
      <c r="S24" s="19">
        <f t="shared" si="0"/>
        <v>41989.711342592593</v>
      </c>
      <c r="T24" s="19">
        <f t="shared" si="5"/>
        <v>42005.132638888892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9">
        <f t="shared" si="1"/>
        <v>1.1850000000000001</v>
      </c>
      <c r="O25" s="7">
        <f t="shared" si="2"/>
        <v>103.04347826086956</v>
      </c>
      <c r="P25" t="s">
        <v>8265</v>
      </c>
      <c r="Q25" t="str">
        <f t="shared" si="3"/>
        <v>film &amp; video</v>
      </c>
      <c r="R25" t="s">
        <v>8311</v>
      </c>
      <c r="S25" s="19">
        <f t="shared" si="0"/>
        <v>42097.578946759262</v>
      </c>
      <c r="T25" s="19">
        <f t="shared" si="5"/>
        <v>42124.438888888893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9">
        <f t="shared" si="1"/>
        <v>1.0880768571428572</v>
      </c>
      <c r="O26" s="7">
        <f t="shared" si="2"/>
        <v>66.346149825783982</v>
      </c>
      <c r="P26" t="s">
        <v>8265</v>
      </c>
      <c r="Q26" t="str">
        <f t="shared" si="3"/>
        <v>film &amp; video</v>
      </c>
      <c r="R26" t="s">
        <v>8311</v>
      </c>
      <c r="S26" s="19">
        <f t="shared" si="0"/>
        <v>42229.620173611111</v>
      </c>
      <c r="T26" s="19">
        <f t="shared" si="5"/>
        <v>42262.618750000001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9">
        <f t="shared" si="1"/>
        <v>1.3333333333333333</v>
      </c>
      <c r="O27" s="7">
        <f t="shared" si="2"/>
        <v>57.142857142857146</v>
      </c>
      <c r="P27" t="s">
        <v>8265</v>
      </c>
      <c r="Q27" t="str">
        <f t="shared" si="3"/>
        <v>film &amp; video</v>
      </c>
      <c r="R27" t="s">
        <v>8311</v>
      </c>
      <c r="S27" s="19">
        <f t="shared" si="0"/>
        <v>42317.825011574081</v>
      </c>
      <c r="T27" s="19">
        <f t="shared" si="5"/>
        <v>42377.825011574081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9">
        <f t="shared" si="1"/>
        <v>1.552</v>
      </c>
      <c r="O28" s="7">
        <f t="shared" si="2"/>
        <v>102.10526315789474</v>
      </c>
      <c r="P28" t="s">
        <v>8265</v>
      </c>
      <c r="Q28" t="str">
        <f t="shared" si="3"/>
        <v>film &amp; video</v>
      </c>
      <c r="R28" t="s">
        <v>8311</v>
      </c>
      <c r="S28" s="19">
        <f t="shared" si="0"/>
        <v>41828.315555555557</v>
      </c>
      <c r="T28" s="19">
        <f t="shared" si="5"/>
        <v>41868.315555555557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9">
        <f t="shared" si="1"/>
        <v>1.1172500000000001</v>
      </c>
      <c r="O29" s="7">
        <f t="shared" si="2"/>
        <v>148.96666666666667</v>
      </c>
      <c r="P29" t="s">
        <v>8265</v>
      </c>
      <c r="Q29" t="str">
        <f t="shared" si="3"/>
        <v>film &amp; video</v>
      </c>
      <c r="R29" t="s">
        <v>8311</v>
      </c>
      <c r="S29" s="19">
        <f t="shared" si="0"/>
        <v>41928.964733796296</v>
      </c>
      <c r="T29" s="19">
        <f t="shared" si="5"/>
        <v>41959.006400462968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9">
        <f t="shared" si="1"/>
        <v>1.0035000000000001</v>
      </c>
      <c r="O30" s="7">
        <f t="shared" si="2"/>
        <v>169.6056338028169</v>
      </c>
      <c r="P30" t="s">
        <v>8265</v>
      </c>
      <c r="Q30" t="str">
        <f t="shared" si="3"/>
        <v>film &amp; video</v>
      </c>
      <c r="R30" t="s">
        <v>8311</v>
      </c>
      <c r="S30" s="19">
        <f t="shared" si="0"/>
        <v>42324.763935185183</v>
      </c>
      <c r="T30" s="19">
        <f t="shared" si="5"/>
        <v>42354.763935185183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9">
        <f t="shared" si="1"/>
        <v>1.2333333333333334</v>
      </c>
      <c r="O31" s="7">
        <f t="shared" si="2"/>
        <v>31.623931623931625</v>
      </c>
      <c r="P31" t="s">
        <v>8265</v>
      </c>
      <c r="Q31" t="str">
        <f t="shared" si="3"/>
        <v>film &amp; video</v>
      </c>
      <c r="R31" t="s">
        <v>8311</v>
      </c>
      <c r="S31" s="19">
        <f t="shared" si="0"/>
        <v>41812.473240740743</v>
      </c>
      <c r="T31" s="19">
        <f t="shared" si="5"/>
        <v>41842.473240740743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9">
        <f t="shared" si="1"/>
        <v>1.0129975</v>
      </c>
      <c r="O32" s="7">
        <f t="shared" si="2"/>
        <v>76.45264150943396</v>
      </c>
      <c r="P32" t="s">
        <v>8265</v>
      </c>
      <c r="Q32" t="str">
        <f t="shared" si="3"/>
        <v>film &amp; video</v>
      </c>
      <c r="R32" t="s">
        <v>8311</v>
      </c>
      <c r="S32" s="19">
        <f t="shared" si="0"/>
        <v>41842.092997685191</v>
      </c>
      <c r="T32" s="19">
        <f t="shared" si="5"/>
        <v>41872.092997685191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9">
        <f t="shared" si="1"/>
        <v>1</v>
      </c>
      <c r="O33" s="7">
        <f t="shared" si="2"/>
        <v>13</v>
      </c>
      <c r="P33" t="s">
        <v>8265</v>
      </c>
      <c r="Q33" t="str">
        <f t="shared" si="3"/>
        <v>film &amp; video</v>
      </c>
      <c r="R33" t="s">
        <v>8311</v>
      </c>
      <c r="S33" s="19">
        <f t="shared" si="0"/>
        <v>42376.592060185183</v>
      </c>
      <c r="T33" s="19">
        <f t="shared" si="5"/>
        <v>42394.592060185183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9">
        <f t="shared" si="1"/>
        <v>1.0024604569420035</v>
      </c>
      <c r="O34" s="7">
        <f t="shared" si="2"/>
        <v>320.44943820224717</v>
      </c>
      <c r="P34" t="s">
        <v>8265</v>
      </c>
      <c r="Q34" t="str">
        <f t="shared" si="3"/>
        <v>film &amp; video</v>
      </c>
      <c r="R34" t="s">
        <v>8311</v>
      </c>
      <c r="S34" s="19">
        <f t="shared" si="0"/>
        <v>42461.427511574075</v>
      </c>
      <c r="T34" s="19">
        <f t="shared" si="5"/>
        <v>42502.965972222228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9">
        <f t="shared" si="1"/>
        <v>1.0209523809523811</v>
      </c>
      <c r="O35" s="7">
        <f t="shared" si="2"/>
        <v>83.75</v>
      </c>
      <c r="P35" t="s">
        <v>8265</v>
      </c>
      <c r="Q35" t="str">
        <f t="shared" si="3"/>
        <v>film &amp; video</v>
      </c>
      <c r="R35" t="s">
        <v>8311</v>
      </c>
      <c r="S35" s="19">
        <f t="shared" si="0"/>
        <v>42286.460891203707</v>
      </c>
      <c r="T35" s="19">
        <f t="shared" si="5"/>
        <v>42316.502557870372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9">
        <f t="shared" si="1"/>
        <v>1.3046153846153845</v>
      </c>
      <c r="O36" s="7">
        <f t="shared" si="2"/>
        <v>49.882352941176471</v>
      </c>
      <c r="P36" t="s">
        <v>8265</v>
      </c>
      <c r="Q36" t="str">
        <f t="shared" si="3"/>
        <v>film &amp; video</v>
      </c>
      <c r="R36" t="s">
        <v>8311</v>
      </c>
      <c r="S36" s="19">
        <f t="shared" si="0"/>
        <v>41841.121770833335</v>
      </c>
      <c r="T36" s="19">
        <f t="shared" si="5"/>
        <v>41856.121770833335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9">
        <f t="shared" si="1"/>
        <v>1.665</v>
      </c>
      <c r="O37" s="7">
        <f t="shared" si="2"/>
        <v>59.464285714285715</v>
      </c>
      <c r="P37" t="s">
        <v>8265</v>
      </c>
      <c r="Q37" t="str">
        <f t="shared" si="3"/>
        <v>film &amp; video</v>
      </c>
      <c r="R37" t="s">
        <v>8311</v>
      </c>
      <c r="S37" s="19">
        <f t="shared" si="0"/>
        <v>42098.091828703706</v>
      </c>
      <c r="T37" s="19">
        <f t="shared" si="5"/>
        <v>42121.8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9">
        <f t="shared" si="1"/>
        <v>1.4215</v>
      </c>
      <c r="O38" s="7">
        <f t="shared" si="2"/>
        <v>193.84090909090909</v>
      </c>
      <c r="P38" t="s">
        <v>8265</v>
      </c>
      <c r="Q38" t="str">
        <f t="shared" si="3"/>
        <v>film &amp; video</v>
      </c>
      <c r="R38" t="s">
        <v>8311</v>
      </c>
      <c r="S38" s="19">
        <f t="shared" si="0"/>
        <v>42068.10700231482</v>
      </c>
      <c r="T38" s="19">
        <f t="shared" si="5"/>
        <v>42098.065335648149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9">
        <f t="shared" si="1"/>
        <v>1.8344090909090909</v>
      </c>
      <c r="O39" s="7">
        <f t="shared" si="2"/>
        <v>159.51383399209487</v>
      </c>
      <c r="P39" t="s">
        <v>8265</v>
      </c>
      <c r="Q39" t="str">
        <f t="shared" si="3"/>
        <v>film &amp; video</v>
      </c>
      <c r="R39" t="s">
        <v>8311</v>
      </c>
      <c r="S39" s="19">
        <f t="shared" si="0"/>
        <v>42032.493043981485</v>
      </c>
      <c r="T39" s="19">
        <f t="shared" si="5"/>
        <v>42062.493043981485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9">
        <f t="shared" si="1"/>
        <v>1.1004</v>
      </c>
      <c r="O40" s="7">
        <f t="shared" si="2"/>
        <v>41.68181818181818</v>
      </c>
      <c r="P40" t="s">
        <v>8265</v>
      </c>
      <c r="Q40" t="str">
        <f t="shared" si="3"/>
        <v>film &amp; video</v>
      </c>
      <c r="R40" t="s">
        <v>8311</v>
      </c>
      <c r="S40" s="19">
        <f t="shared" si="0"/>
        <v>41374.857222222228</v>
      </c>
      <c r="T40" s="19">
        <f t="shared" si="5"/>
        <v>41404.857222222228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9">
        <f t="shared" si="1"/>
        <v>1.3098000000000001</v>
      </c>
      <c r="O41" s="7">
        <f t="shared" si="2"/>
        <v>150.89861751152074</v>
      </c>
      <c r="P41" t="s">
        <v>8265</v>
      </c>
      <c r="Q41" t="str">
        <f t="shared" si="3"/>
        <v>film &amp; video</v>
      </c>
      <c r="R41" t="s">
        <v>8311</v>
      </c>
      <c r="S41" s="19">
        <f t="shared" si="0"/>
        <v>41753.847083333334</v>
      </c>
      <c r="T41" s="19">
        <f t="shared" si="5"/>
        <v>41784.757638888892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9">
        <f t="shared" si="1"/>
        <v>1.0135000000000001</v>
      </c>
      <c r="O42" s="7">
        <f t="shared" si="2"/>
        <v>126.6875</v>
      </c>
      <c r="P42" t="s">
        <v>8265</v>
      </c>
      <c r="Q42" t="str">
        <f t="shared" si="3"/>
        <v>film &amp; video</v>
      </c>
      <c r="R42" t="s">
        <v>8311</v>
      </c>
      <c r="S42" s="19">
        <f t="shared" si="0"/>
        <v>41789.013981481483</v>
      </c>
      <c r="T42" s="19">
        <f t="shared" si="5"/>
        <v>41808.966666666667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9">
        <f t="shared" si="1"/>
        <v>1</v>
      </c>
      <c r="O43" s="7">
        <f t="shared" si="2"/>
        <v>105.26315789473684</v>
      </c>
      <c r="P43" t="s">
        <v>8265</v>
      </c>
      <c r="Q43" t="str">
        <f t="shared" si="3"/>
        <v>film &amp; video</v>
      </c>
      <c r="R43" t="s">
        <v>8311</v>
      </c>
      <c r="S43" s="19">
        <f t="shared" si="0"/>
        <v>41887.36891203704</v>
      </c>
      <c r="T43" s="19">
        <f t="shared" si="5"/>
        <v>41917.36891203704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9">
        <f t="shared" si="1"/>
        <v>1.4185714285714286</v>
      </c>
      <c r="O44" s="7">
        <f t="shared" si="2"/>
        <v>117.51479289940828</v>
      </c>
      <c r="P44" t="s">
        <v>8265</v>
      </c>
      <c r="Q44" t="str">
        <f t="shared" si="3"/>
        <v>film &amp; video</v>
      </c>
      <c r="R44" t="s">
        <v>8311</v>
      </c>
      <c r="S44" s="19">
        <f t="shared" si="0"/>
        <v>41971.439189814817</v>
      </c>
      <c r="T44" s="19">
        <f t="shared" si="5"/>
        <v>42001.439189814817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9">
        <f t="shared" si="1"/>
        <v>3.0865999999999998</v>
      </c>
      <c r="O45" s="7">
        <f t="shared" si="2"/>
        <v>117.36121673003802</v>
      </c>
      <c r="P45" t="s">
        <v>8265</v>
      </c>
      <c r="Q45" t="str">
        <f t="shared" si="3"/>
        <v>film &amp; video</v>
      </c>
      <c r="R45" t="s">
        <v>8311</v>
      </c>
      <c r="S45" s="19">
        <f t="shared" si="0"/>
        <v>41802.590347222227</v>
      </c>
      <c r="T45" s="19">
        <f t="shared" si="5"/>
        <v>41832.800000000003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9">
        <f t="shared" si="1"/>
        <v>1</v>
      </c>
      <c r="O46" s="7">
        <f t="shared" si="2"/>
        <v>133.33333333333334</v>
      </c>
      <c r="P46" t="s">
        <v>8265</v>
      </c>
      <c r="Q46" t="str">
        <f t="shared" si="3"/>
        <v>film &amp; video</v>
      </c>
      <c r="R46" t="s">
        <v>8311</v>
      </c>
      <c r="S46" s="19">
        <f t="shared" si="0"/>
        <v>41873.89880787037</v>
      </c>
      <c r="T46" s="19">
        <f t="shared" si="5"/>
        <v>41918.89880787037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9">
        <f t="shared" si="1"/>
        <v>1.2</v>
      </c>
      <c r="O47" s="7">
        <f t="shared" si="2"/>
        <v>98.360655737704917</v>
      </c>
      <c r="P47" t="s">
        <v>8265</v>
      </c>
      <c r="Q47" t="str">
        <f t="shared" si="3"/>
        <v>film &amp; video</v>
      </c>
      <c r="R47" t="s">
        <v>8311</v>
      </c>
      <c r="S47" s="19">
        <f t="shared" si="0"/>
        <v>42457.423923611117</v>
      </c>
      <c r="T47" s="19">
        <f t="shared" si="5"/>
        <v>42487.423923611117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9">
        <f t="shared" si="1"/>
        <v>1.0416666666666667</v>
      </c>
      <c r="O48" s="7">
        <f t="shared" si="2"/>
        <v>194.44444444444446</v>
      </c>
      <c r="P48" t="s">
        <v>8265</v>
      </c>
      <c r="Q48" t="str">
        <f t="shared" si="3"/>
        <v>film &amp; video</v>
      </c>
      <c r="R48" t="s">
        <v>8311</v>
      </c>
      <c r="S48" s="19">
        <f t="shared" si="0"/>
        <v>42323.764976851853</v>
      </c>
      <c r="T48" s="19">
        <f t="shared" si="5"/>
        <v>42353.764976851853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9">
        <f t="shared" si="1"/>
        <v>1.0761100000000001</v>
      </c>
      <c r="O49" s="7">
        <f t="shared" si="2"/>
        <v>76.865000000000009</v>
      </c>
      <c r="P49" t="s">
        <v>8265</v>
      </c>
      <c r="Q49" t="str">
        <f t="shared" si="3"/>
        <v>film &amp; video</v>
      </c>
      <c r="R49" t="s">
        <v>8311</v>
      </c>
      <c r="S49" s="19">
        <f t="shared" si="0"/>
        <v>41932.619525462964</v>
      </c>
      <c r="T49" s="19">
        <f t="shared" si="5"/>
        <v>41992.661192129628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9">
        <f t="shared" si="1"/>
        <v>1.0794999999999999</v>
      </c>
      <c r="O50" s="7">
        <f t="shared" si="2"/>
        <v>56.815789473684212</v>
      </c>
      <c r="P50" t="s">
        <v>8265</v>
      </c>
      <c r="Q50" t="str">
        <f t="shared" si="3"/>
        <v>film &amp; video</v>
      </c>
      <c r="R50" t="s">
        <v>8311</v>
      </c>
      <c r="S50" s="19">
        <f t="shared" si="0"/>
        <v>42033.31689814815</v>
      </c>
      <c r="T50" s="19">
        <f t="shared" si="5"/>
        <v>42064.3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9">
        <f t="shared" si="1"/>
        <v>1</v>
      </c>
      <c r="O51" s="7">
        <f t="shared" si="2"/>
        <v>137.93103448275863</v>
      </c>
      <c r="P51" t="s">
        <v>8265</v>
      </c>
      <c r="Q51" t="str">
        <f t="shared" si="3"/>
        <v>film &amp; video</v>
      </c>
      <c r="R51" t="s">
        <v>8311</v>
      </c>
      <c r="S51" s="19">
        <f t="shared" si="0"/>
        <v>42270.976446759261</v>
      </c>
      <c r="T51" s="19">
        <f t="shared" si="5"/>
        <v>42300.976446759261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9">
        <f t="shared" si="1"/>
        <v>1</v>
      </c>
      <c r="O52" s="7">
        <f t="shared" si="2"/>
        <v>27.272727272727273</v>
      </c>
      <c r="P52" t="s">
        <v>8265</v>
      </c>
      <c r="Q52" t="str">
        <f t="shared" si="3"/>
        <v>film &amp; video</v>
      </c>
      <c r="R52" t="s">
        <v>8311</v>
      </c>
      <c r="S52" s="19">
        <f t="shared" si="0"/>
        <v>41995.552986111114</v>
      </c>
      <c r="T52" s="19">
        <f t="shared" si="5"/>
        <v>42034.508333333331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9">
        <f t="shared" si="1"/>
        <v>1.2801818181818181</v>
      </c>
      <c r="O53" s="7">
        <f t="shared" si="2"/>
        <v>118.33613445378151</v>
      </c>
      <c r="P53" t="s">
        <v>8265</v>
      </c>
      <c r="Q53" t="str">
        <f t="shared" si="3"/>
        <v>film &amp; video</v>
      </c>
      <c r="R53" t="s">
        <v>8311</v>
      </c>
      <c r="S53" s="19">
        <f t="shared" si="0"/>
        <v>42196.728668981479</v>
      </c>
      <c r="T53" s="19">
        <f t="shared" si="5"/>
        <v>42226.728668981479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9">
        <f t="shared" si="1"/>
        <v>1.1620999999999999</v>
      </c>
      <c r="O54" s="7">
        <f t="shared" si="2"/>
        <v>223.48076923076923</v>
      </c>
      <c r="P54" t="s">
        <v>8265</v>
      </c>
      <c r="Q54" t="str">
        <f t="shared" si="3"/>
        <v>film &amp; video</v>
      </c>
      <c r="R54" t="s">
        <v>8311</v>
      </c>
      <c r="S54" s="19">
        <f t="shared" si="0"/>
        <v>41807.501921296302</v>
      </c>
      <c r="T54" s="19">
        <f t="shared" si="5"/>
        <v>41837.501921296302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9">
        <f t="shared" si="1"/>
        <v>1.0963333333333334</v>
      </c>
      <c r="O55" s="7">
        <f t="shared" si="2"/>
        <v>28.111111111111111</v>
      </c>
      <c r="P55" t="s">
        <v>8265</v>
      </c>
      <c r="Q55" t="str">
        <f t="shared" si="3"/>
        <v>film &amp; video</v>
      </c>
      <c r="R55" t="s">
        <v>8311</v>
      </c>
      <c r="S55" s="19">
        <f t="shared" si="0"/>
        <v>41719.349131944444</v>
      </c>
      <c r="T55" s="19">
        <f t="shared" si="5"/>
        <v>41733.716666666667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9">
        <f t="shared" si="1"/>
        <v>1.01</v>
      </c>
      <c r="O56" s="7">
        <f t="shared" si="2"/>
        <v>194.23076923076923</v>
      </c>
      <c r="P56" t="s">
        <v>8265</v>
      </c>
      <c r="Q56" t="str">
        <f t="shared" si="3"/>
        <v>film &amp; video</v>
      </c>
      <c r="R56" t="s">
        <v>8311</v>
      </c>
      <c r="S56" s="19">
        <f t="shared" si="0"/>
        <v>42333.513206018521</v>
      </c>
      <c r="T56" s="19">
        <f t="shared" si="5"/>
        <v>42363.513206018521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9">
        <f t="shared" si="1"/>
        <v>1.2895348837209302</v>
      </c>
      <c r="O57" s="7">
        <f t="shared" si="2"/>
        <v>128.95348837209303</v>
      </c>
      <c r="P57" t="s">
        <v>8265</v>
      </c>
      <c r="Q57" t="str">
        <f t="shared" si="3"/>
        <v>film &amp; video</v>
      </c>
      <c r="R57" t="s">
        <v>8311</v>
      </c>
      <c r="S57" s="19">
        <f t="shared" si="0"/>
        <v>42496.768935185188</v>
      </c>
      <c r="T57" s="19">
        <f t="shared" si="5"/>
        <v>42517.768935185188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9">
        <f t="shared" si="1"/>
        <v>1.0726249999999999</v>
      </c>
      <c r="O58" s="7">
        <f t="shared" si="2"/>
        <v>49.316091954022987</v>
      </c>
      <c r="P58" t="s">
        <v>8265</v>
      </c>
      <c r="Q58" t="str">
        <f t="shared" si="3"/>
        <v>film &amp; video</v>
      </c>
      <c r="R58" t="s">
        <v>8311</v>
      </c>
      <c r="S58" s="19">
        <f t="shared" si="0"/>
        <v>42149.348888888897</v>
      </c>
      <c r="T58" s="19">
        <f t="shared" si="5"/>
        <v>42163.466666666674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9">
        <f t="shared" si="1"/>
        <v>1.0189999999999999</v>
      </c>
      <c r="O59" s="7">
        <f t="shared" si="2"/>
        <v>221.52173913043478</v>
      </c>
      <c r="P59" t="s">
        <v>8265</v>
      </c>
      <c r="Q59" t="str">
        <f t="shared" si="3"/>
        <v>film &amp; video</v>
      </c>
      <c r="R59" t="s">
        <v>8311</v>
      </c>
      <c r="S59" s="19">
        <f t="shared" si="0"/>
        <v>42089.632893518523</v>
      </c>
      <c r="T59" s="19">
        <f t="shared" si="5"/>
        <v>42119.632893518523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9">
        <f t="shared" si="1"/>
        <v>1.0290999999999999</v>
      </c>
      <c r="O60" s="7">
        <f t="shared" si="2"/>
        <v>137.21333333333334</v>
      </c>
      <c r="P60" t="s">
        <v>8265</v>
      </c>
      <c r="Q60" t="str">
        <f t="shared" si="3"/>
        <v>film &amp; video</v>
      </c>
      <c r="R60" t="s">
        <v>8311</v>
      </c>
      <c r="S60" s="19">
        <f t="shared" si="0"/>
        <v>41932.545046296298</v>
      </c>
      <c r="T60" s="19">
        <f t="shared" si="5"/>
        <v>41962.586712962962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9">
        <f t="shared" si="1"/>
        <v>1.0012570000000001</v>
      </c>
      <c r="O61" s="7">
        <f t="shared" si="2"/>
        <v>606.82242424242418</v>
      </c>
      <c r="P61" t="s">
        <v>8265</v>
      </c>
      <c r="Q61" t="str">
        <f t="shared" si="3"/>
        <v>film &amp; video</v>
      </c>
      <c r="R61" t="s">
        <v>8311</v>
      </c>
      <c r="S61" s="19">
        <f t="shared" si="0"/>
        <v>42230.035833333335</v>
      </c>
      <c r="T61" s="19">
        <f t="shared" si="5"/>
        <v>42261.675000000003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9">
        <f t="shared" si="1"/>
        <v>1.0329622222222221</v>
      </c>
      <c r="O62" s="7">
        <f t="shared" si="2"/>
        <v>43.040092592592593</v>
      </c>
      <c r="P62" t="s">
        <v>8266</v>
      </c>
      <c r="Q62" t="str">
        <f t="shared" si="3"/>
        <v>film &amp; video</v>
      </c>
      <c r="R62" t="s">
        <v>8312</v>
      </c>
      <c r="S62" s="19">
        <f t="shared" si="0"/>
        <v>41701.701817129637</v>
      </c>
      <c r="T62" s="19">
        <f t="shared" si="5"/>
        <v>41720.800000000003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9">
        <f t="shared" si="1"/>
        <v>1.4830000000000001</v>
      </c>
      <c r="O63" s="7">
        <f t="shared" si="2"/>
        <v>322.39130434782606</v>
      </c>
      <c r="P63" t="s">
        <v>8266</v>
      </c>
      <c r="Q63" t="str">
        <f t="shared" si="3"/>
        <v>film &amp; video</v>
      </c>
      <c r="R63" t="s">
        <v>8312</v>
      </c>
      <c r="S63" s="19">
        <f t="shared" si="0"/>
        <v>41409.614317129628</v>
      </c>
      <c r="T63" s="19">
        <f t="shared" si="5"/>
        <v>41431.614317129628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9">
        <f t="shared" si="1"/>
        <v>1.5473333333333332</v>
      </c>
      <c r="O64" s="7">
        <f t="shared" si="2"/>
        <v>96.708333333333329</v>
      </c>
      <c r="P64" t="s">
        <v>8266</v>
      </c>
      <c r="Q64" t="str">
        <f t="shared" si="3"/>
        <v>film &amp; video</v>
      </c>
      <c r="R64" t="s">
        <v>8312</v>
      </c>
      <c r="S64" s="19">
        <f t="shared" si="0"/>
        <v>41311.59951388889</v>
      </c>
      <c r="T64" s="19">
        <f t="shared" si="5"/>
        <v>41336.59951388889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9">
        <f t="shared" si="1"/>
        <v>1.1351849999999999</v>
      </c>
      <c r="O65" s="7">
        <f t="shared" si="2"/>
        <v>35.474531249999998</v>
      </c>
      <c r="P65" t="s">
        <v>8266</v>
      </c>
      <c r="Q65" t="str">
        <f t="shared" si="3"/>
        <v>film &amp; video</v>
      </c>
      <c r="R65" t="s">
        <v>8312</v>
      </c>
      <c r="S65" s="19">
        <f t="shared" si="0"/>
        <v>41612.712187500001</v>
      </c>
      <c r="T65" s="19">
        <f t="shared" si="5"/>
        <v>41636.007638888892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9">
        <f t="shared" si="1"/>
        <v>1.7333333333333334</v>
      </c>
      <c r="O66" s="7">
        <f t="shared" si="2"/>
        <v>86.666666666666671</v>
      </c>
      <c r="P66" t="s">
        <v>8266</v>
      </c>
      <c r="Q66" t="str">
        <f t="shared" si="3"/>
        <v>film &amp; video</v>
      </c>
      <c r="R66" t="s">
        <v>8312</v>
      </c>
      <c r="S66" s="19">
        <f t="shared" si="0"/>
        <v>41432.818298611113</v>
      </c>
      <c r="T66" s="19">
        <f t="shared" si="5"/>
        <v>41462.818298611113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9">
        <f t="shared" ref="N67:N130" si="6">E67/D67</f>
        <v>1.0752857142857142</v>
      </c>
      <c r="O67" s="7">
        <f t="shared" ref="O67:O130" si="7">IF(L67=0,0,E67/L67)</f>
        <v>132.05263157894737</v>
      </c>
      <c r="P67" t="s">
        <v>8266</v>
      </c>
      <c r="Q67" t="str">
        <f t="shared" ref="Q67:Q130" si="8">LEFT(P67,SEARCH("/",P67)-1)</f>
        <v>film &amp; video</v>
      </c>
      <c r="R67" t="s">
        <v>8312</v>
      </c>
      <c r="S67" s="19">
        <f t="shared" ref="S67:S130" si="9">(J67/86400)+25569+(-5/25)</f>
        <v>41835.621226851858</v>
      </c>
      <c r="T67" s="19">
        <f t="shared" ref="T67:T130" si="10">(I67/86400)+25569+(-5/25)</f>
        <v>41862.049305555556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9">
        <f t="shared" si="6"/>
        <v>1.1859999999999999</v>
      </c>
      <c r="O68" s="7">
        <f t="shared" si="7"/>
        <v>91.230769230769226</v>
      </c>
      <c r="P68" t="s">
        <v>8266</v>
      </c>
      <c r="Q68" t="str">
        <f t="shared" si="8"/>
        <v>film &amp; video</v>
      </c>
      <c r="R68" t="s">
        <v>8312</v>
      </c>
      <c r="S68" s="19">
        <f t="shared" si="9"/>
        <v>42539.649768518517</v>
      </c>
      <c r="T68" s="19">
        <f t="shared" si="10"/>
        <v>42569.649768518517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9">
        <f t="shared" si="6"/>
        <v>1.1625000000000001</v>
      </c>
      <c r="O69" s="7">
        <f t="shared" si="7"/>
        <v>116.25</v>
      </c>
      <c r="P69" t="s">
        <v>8266</v>
      </c>
      <c r="Q69" t="str">
        <f t="shared" si="8"/>
        <v>film &amp; video</v>
      </c>
      <c r="R69" t="s">
        <v>8312</v>
      </c>
      <c r="S69" s="19">
        <f t="shared" si="9"/>
        <v>41075.383379629631</v>
      </c>
      <c r="T69" s="19">
        <f t="shared" si="10"/>
        <v>41105.383379629631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9">
        <f t="shared" si="6"/>
        <v>1.2716666666666667</v>
      </c>
      <c r="O70" s="7">
        <f t="shared" si="7"/>
        <v>21.194444444444443</v>
      </c>
      <c r="P70" t="s">
        <v>8266</v>
      </c>
      <c r="Q70" t="str">
        <f t="shared" si="8"/>
        <v>film &amp; video</v>
      </c>
      <c r="R70" t="s">
        <v>8312</v>
      </c>
      <c r="S70" s="19">
        <f t="shared" si="9"/>
        <v>41663.369340277779</v>
      </c>
      <c r="T70" s="19">
        <f t="shared" si="10"/>
        <v>41693.369340277779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9">
        <f t="shared" si="6"/>
        <v>1.109423</v>
      </c>
      <c r="O71" s="7">
        <f t="shared" si="7"/>
        <v>62.327134831460668</v>
      </c>
      <c r="P71" t="s">
        <v>8266</v>
      </c>
      <c r="Q71" t="str">
        <f t="shared" si="8"/>
        <v>film &amp; video</v>
      </c>
      <c r="R71" t="s">
        <v>8312</v>
      </c>
      <c r="S71" s="19">
        <f t="shared" si="9"/>
        <v>40785.987789351857</v>
      </c>
      <c r="T71" s="19">
        <f t="shared" si="10"/>
        <v>40818.090972222228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9">
        <f t="shared" si="6"/>
        <v>1.272</v>
      </c>
      <c r="O72" s="7">
        <f t="shared" si="7"/>
        <v>37.411764705882355</v>
      </c>
      <c r="P72" t="s">
        <v>8266</v>
      </c>
      <c r="Q72" t="str">
        <f t="shared" si="8"/>
        <v>film &amp; video</v>
      </c>
      <c r="R72" t="s">
        <v>8312</v>
      </c>
      <c r="S72" s="19">
        <f t="shared" si="9"/>
        <v>40730.69635416667</v>
      </c>
      <c r="T72" s="19">
        <f t="shared" si="10"/>
        <v>40790.69635416667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9">
        <f t="shared" si="6"/>
        <v>1.2394444444444443</v>
      </c>
      <c r="O73" s="7">
        <f t="shared" si="7"/>
        <v>69.71875</v>
      </c>
      <c r="P73" t="s">
        <v>8266</v>
      </c>
      <c r="Q73" t="str">
        <f t="shared" si="8"/>
        <v>film &amp; video</v>
      </c>
      <c r="R73" t="s">
        <v>8312</v>
      </c>
      <c r="S73" s="19">
        <f t="shared" si="9"/>
        <v>40997.071493055555</v>
      </c>
      <c r="T73" s="19">
        <f t="shared" si="10"/>
        <v>41057.071493055555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9">
        <f t="shared" si="6"/>
        <v>1.084090909090909</v>
      </c>
      <c r="O74" s="7">
        <f t="shared" si="7"/>
        <v>58.170731707317074</v>
      </c>
      <c r="P74" t="s">
        <v>8266</v>
      </c>
      <c r="Q74" t="str">
        <f t="shared" si="8"/>
        <v>film &amp; video</v>
      </c>
      <c r="R74" t="s">
        <v>8312</v>
      </c>
      <c r="S74" s="19">
        <f t="shared" si="9"/>
        <v>41207.810196759267</v>
      </c>
      <c r="T74" s="19">
        <f t="shared" si="10"/>
        <v>41227.800000000003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9">
        <f t="shared" si="6"/>
        <v>1</v>
      </c>
      <c r="O75" s="7">
        <f t="shared" si="7"/>
        <v>50</v>
      </c>
      <c r="P75" t="s">
        <v>8266</v>
      </c>
      <c r="Q75" t="str">
        <f t="shared" si="8"/>
        <v>film &amp; video</v>
      </c>
      <c r="R75" t="s">
        <v>8312</v>
      </c>
      <c r="S75" s="19">
        <f t="shared" si="9"/>
        <v>40587.556759259263</v>
      </c>
      <c r="T75" s="19">
        <f t="shared" si="10"/>
        <v>40665.965972222228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9">
        <f t="shared" si="6"/>
        <v>1.1293199999999999</v>
      </c>
      <c r="O76" s="7">
        <f t="shared" si="7"/>
        <v>19.471034482758618</v>
      </c>
      <c r="P76" t="s">
        <v>8266</v>
      </c>
      <c r="Q76" t="str">
        <f t="shared" si="8"/>
        <v>film &amp; video</v>
      </c>
      <c r="R76" t="s">
        <v>8312</v>
      </c>
      <c r="S76" s="19">
        <f t="shared" si="9"/>
        <v>42360.287210648152</v>
      </c>
      <c r="T76" s="19">
        <f t="shared" si="10"/>
        <v>42390.287210648152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9">
        <f t="shared" si="6"/>
        <v>1.1542857142857144</v>
      </c>
      <c r="O77" s="7">
        <f t="shared" si="7"/>
        <v>85.957446808510639</v>
      </c>
      <c r="P77" t="s">
        <v>8266</v>
      </c>
      <c r="Q77" t="str">
        <f t="shared" si="8"/>
        <v>film &amp; video</v>
      </c>
      <c r="R77" t="s">
        <v>8312</v>
      </c>
      <c r="S77" s="19">
        <f t="shared" si="9"/>
        <v>41357.00916666667</v>
      </c>
      <c r="T77" s="19">
        <f t="shared" si="10"/>
        <v>41387.00916666667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9">
        <f t="shared" si="6"/>
        <v>1.5333333333333334</v>
      </c>
      <c r="O78" s="7">
        <f t="shared" si="7"/>
        <v>30.666666666666668</v>
      </c>
      <c r="P78" t="s">
        <v>8266</v>
      </c>
      <c r="Q78" t="str">
        <f t="shared" si="8"/>
        <v>film &amp; video</v>
      </c>
      <c r="R78" t="s">
        <v>8312</v>
      </c>
      <c r="S78" s="19">
        <f t="shared" si="9"/>
        <v>40844.491643518522</v>
      </c>
      <c r="T78" s="19">
        <f t="shared" si="10"/>
        <v>40904.533310185187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9">
        <f t="shared" si="6"/>
        <v>3.9249999999999998</v>
      </c>
      <c r="O79" s="7">
        <f t="shared" si="7"/>
        <v>60.384615384615387</v>
      </c>
      <c r="P79" t="s">
        <v>8266</v>
      </c>
      <c r="Q79" t="str">
        <f t="shared" si="8"/>
        <v>film &amp; video</v>
      </c>
      <c r="R79" t="s">
        <v>8312</v>
      </c>
      <c r="S79" s="19">
        <f t="shared" si="9"/>
        <v>40996.944872685184</v>
      </c>
      <c r="T79" s="19">
        <f t="shared" si="10"/>
        <v>41049.924305555556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9">
        <f t="shared" si="6"/>
        <v>27.02</v>
      </c>
      <c r="O80" s="7">
        <f t="shared" si="7"/>
        <v>38.6</v>
      </c>
      <c r="P80" t="s">
        <v>8266</v>
      </c>
      <c r="Q80" t="str">
        <f t="shared" si="8"/>
        <v>film &amp; video</v>
      </c>
      <c r="R80" t="s">
        <v>8312</v>
      </c>
      <c r="S80" s="19">
        <f t="shared" si="9"/>
        <v>42604.530567129637</v>
      </c>
      <c r="T80" s="19">
        <f t="shared" si="10"/>
        <v>42614.530567129637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9">
        <f t="shared" si="6"/>
        <v>1.27</v>
      </c>
      <c r="O81" s="7">
        <f t="shared" si="7"/>
        <v>40.268292682926827</v>
      </c>
      <c r="P81" t="s">
        <v>8266</v>
      </c>
      <c r="Q81" t="str">
        <f t="shared" si="8"/>
        <v>film &amp; video</v>
      </c>
      <c r="R81" t="s">
        <v>8312</v>
      </c>
      <c r="S81" s="19">
        <f t="shared" si="9"/>
        <v>41724.576539351852</v>
      </c>
      <c r="T81" s="19">
        <f t="shared" si="10"/>
        <v>41754.576539351852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9">
        <f t="shared" si="6"/>
        <v>1.0725</v>
      </c>
      <c r="O82" s="7">
        <f t="shared" si="7"/>
        <v>273.82978723404256</v>
      </c>
      <c r="P82" t="s">
        <v>8266</v>
      </c>
      <c r="Q82" t="str">
        <f t="shared" si="8"/>
        <v>film &amp; video</v>
      </c>
      <c r="R82" t="s">
        <v>8312</v>
      </c>
      <c r="S82" s="19">
        <f t="shared" si="9"/>
        <v>41582.883981481486</v>
      </c>
      <c r="T82" s="19">
        <f t="shared" si="10"/>
        <v>41617.883981481486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9">
        <f t="shared" si="6"/>
        <v>1.98</v>
      </c>
      <c r="O83" s="7">
        <f t="shared" si="7"/>
        <v>53.035714285714285</v>
      </c>
      <c r="P83" t="s">
        <v>8266</v>
      </c>
      <c r="Q83" t="str">
        <f t="shared" si="8"/>
        <v>film &amp; video</v>
      </c>
      <c r="R83" t="s">
        <v>8312</v>
      </c>
      <c r="S83" s="19">
        <f t="shared" si="9"/>
        <v>41099.958877314813</v>
      </c>
      <c r="T83" s="19">
        <f t="shared" si="10"/>
        <v>41103.926388888896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9">
        <f t="shared" si="6"/>
        <v>1.0001249999999999</v>
      </c>
      <c r="O84" s="7">
        <f t="shared" si="7"/>
        <v>40.005000000000003</v>
      </c>
      <c r="P84" t="s">
        <v>8266</v>
      </c>
      <c r="Q84" t="str">
        <f t="shared" si="8"/>
        <v>film &amp; video</v>
      </c>
      <c r="R84" t="s">
        <v>8312</v>
      </c>
      <c r="S84" s="19">
        <f t="shared" si="9"/>
        <v>40795.620150462964</v>
      </c>
      <c r="T84" s="19">
        <f t="shared" si="10"/>
        <v>40825.620150462964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9">
        <f t="shared" si="6"/>
        <v>1.0249999999999999</v>
      </c>
      <c r="O85" s="7">
        <f t="shared" si="7"/>
        <v>15.76923076923077</v>
      </c>
      <c r="P85" t="s">
        <v>8266</v>
      </c>
      <c r="Q85" t="str">
        <f t="shared" si="8"/>
        <v>film &amp; video</v>
      </c>
      <c r="R85" t="s">
        <v>8312</v>
      </c>
      <c r="S85" s="19">
        <f t="shared" si="9"/>
        <v>42042.415613425925</v>
      </c>
      <c r="T85" s="19">
        <f t="shared" si="10"/>
        <v>42057.279166666674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9">
        <f t="shared" si="6"/>
        <v>1</v>
      </c>
      <c r="O86" s="7">
        <f t="shared" si="7"/>
        <v>71.428571428571431</v>
      </c>
      <c r="P86" t="s">
        <v>8266</v>
      </c>
      <c r="Q86" t="str">
        <f t="shared" si="8"/>
        <v>film &amp; video</v>
      </c>
      <c r="R86" t="s">
        <v>8312</v>
      </c>
      <c r="S86" s="19">
        <f t="shared" si="9"/>
        <v>40648.557939814818</v>
      </c>
      <c r="T86" s="19">
        <f t="shared" si="10"/>
        <v>40678.557939814818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9">
        <f t="shared" si="6"/>
        <v>1.2549999999999999</v>
      </c>
      <c r="O87" s="7">
        <f t="shared" si="7"/>
        <v>71.714285714285708</v>
      </c>
      <c r="P87" t="s">
        <v>8266</v>
      </c>
      <c r="Q87" t="str">
        <f t="shared" si="8"/>
        <v>film &amp; video</v>
      </c>
      <c r="R87" t="s">
        <v>8312</v>
      </c>
      <c r="S87" s="19">
        <f t="shared" si="9"/>
        <v>40778.925428240742</v>
      </c>
      <c r="T87" s="19">
        <f t="shared" si="10"/>
        <v>40808.925428240742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9">
        <f t="shared" si="6"/>
        <v>1.0646666666666667</v>
      </c>
      <c r="O88" s="7">
        <f t="shared" si="7"/>
        <v>375.76470588235293</v>
      </c>
      <c r="P88" t="s">
        <v>8266</v>
      </c>
      <c r="Q88" t="str">
        <f t="shared" si="8"/>
        <v>film &amp; video</v>
      </c>
      <c r="R88" t="s">
        <v>8312</v>
      </c>
      <c r="S88" s="19">
        <f t="shared" si="9"/>
        <v>42291.356076388896</v>
      </c>
      <c r="T88" s="19">
        <f t="shared" si="10"/>
        <v>42365.397743055553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9">
        <f t="shared" si="6"/>
        <v>1.046</v>
      </c>
      <c r="O89" s="7">
        <f t="shared" si="7"/>
        <v>104.6</v>
      </c>
      <c r="P89" t="s">
        <v>8266</v>
      </c>
      <c r="Q89" t="str">
        <f t="shared" si="8"/>
        <v>film &amp; video</v>
      </c>
      <c r="R89" t="s">
        <v>8312</v>
      </c>
      <c r="S89" s="19">
        <f t="shared" si="9"/>
        <v>40322.33938657408</v>
      </c>
      <c r="T89" s="19">
        <f t="shared" si="10"/>
        <v>40331.870138888888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9">
        <f t="shared" si="6"/>
        <v>1.0285714285714285</v>
      </c>
      <c r="O90" s="7">
        <f t="shared" si="7"/>
        <v>60</v>
      </c>
      <c r="P90" t="s">
        <v>8266</v>
      </c>
      <c r="Q90" t="str">
        <f t="shared" si="8"/>
        <v>film &amp; video</v>
      </c>
      <c r="R90" t="s">
        <v>8312</v>
      </c>
      <c r="S90" s="19">
        <f t="shared" si="9"/>
        <v>41786.458923611113</v>
      </c>
      <c r="T90" s="19">
        <f t="shared" si="10"/>
        <v>41812.458923611113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9">
        <f t="shared" si="6"/>
        <v>1.1506666666666667</v>
      </c>
      <c r="O91" s="7">
        <f t="shared" si="7"/>
        <v>123.28571428571429</v>
      </c>
      <c r="P91" t="s">
        <v>8266</v>
      </c>
      <c r="Q91" t="str">
        <f t="shared" si="8"/>
        <v>film &amp; video</v>
      </c>
      <c r="R91" t="s">
        <v>8312</v>
      </c>
      <c r="S91" s="19">
        <f t="shared" si="9"/>
        <v>41402.552222222221</v>
      </c>
      <c r="T91" s="19">
        <f t="shared" si="10"/>
        <v>41427.552222222221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9">
        <f t="shared" si="6"/>
        <v>1.004</v>
      </c>
      <c r="O92" s="7">
        <f t="shared" si="7"/>
        <v>31.375</v>
      </c>
      <c r="P92" t="s">
        <v>8266</v>
      </c>
      <c r="Q92" t="str">
        <f t="shared" si="8"/>
        <v>film &amp; video</v>
      </c>
      <c r="R92" t="s">
        <v>8312</v>
      </c>
      <c r="S92" s="19">
        <f t="shared" si="9"/>
        <v>40706.097442129634</v>
      </c>
      <c r="T92" s="19">
        <f t="shared" si="10"/>
        <v>40736.097442129634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9">
        <f t="shared" si="6"/>
        <v>1.2</v>
      </c>
      <c r="O93" s="7">
        <f t="shared" si="7"/>
        <v>78.260869565217391</v>
      </c>
      <c r="P93" t="s">
        <v>8266</v>
      </c>
      <c r="Q93" t="str">
        <f t="shared" si="8"/>
        <v>film &amp; video</v>
      </c>
      <c r="R93" t="s">
        <v>8312</v>
      </c>
      <c r="S93" s="19">
        <f t="shared" si="9"/>
        <v>40619.202361111114</v>
      </c>
      <c r="T93" s="19">
        <f t="shared" si="10"/>
        <v>40680.202361111114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9">
        <f t="shared" si="6"/>
        <v>1.052</v>
      </c>
      <c r="O94" s="7">
        <f t="shared" si="7"/>
        <v>122.32558139534883</v>
      </c>
      <c r="P94" t="s">
        <v>8266</v>
      </c>
      <c r="Q94" t="str">
        <f t="shared" si="8"/>
        <v>film &amp; video</v>
      </c>
      <c r="R94" t="s">
        <v>8312</v>
      </c>
      <c r="S94" s="19">
        <f t="shared" si="9"/>
        <v>42720.998877314822</v>
      </c>
      <c r="T94" s="19">
        <f t="shared" si="10"/>
        <v>42767.133333333331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9">
        <f t="shared" si="6"/>
        <v>1.1060000000000001</v>
      </c>
      <c r="O95" s="7">
        <f t="shared" si="7"/>
        <v>73.733333333333334</v>
      </c>
      <c r="P95" t="s">
        <v>8266</v>
      </c>
      <c r="Q95" t="str">
        <f t="shared" si="8"/>
        <v>film &amp; video</v>
      </c>
      <c r="R95" t="s">
        <v>8312</v>
      </c>
      <c r="S95" s="19">
        <f t="shared" si="9"/>
        <v>41065.658067129632</v>
      </c>
      <c r="T95" s="19">
        <f t="shared" si="10"/>
        <v>41093.675000000003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9">
        <f t="shared" si="6"/>
        <v>1.04</v>
      </c>
      <c r="O96" s="7">
        <f t="shared" si="7"/>
        <v>21.666666666666668</v>
      </c>
      <c r="P96" t="s">
        <v>8266</v>
      </c>
      <c r="Q96" t="str">
        <f t="shared" si="8"/>
        <v>film &amp; video</v>
      </c>
      <c r="R96" t="s">
        <v>8312</v>
      </c>
      <c r="S96" s="19">
        <f t="shared" si="9"/>
        <v>41716.517847222225</v>
      </c>
      <c r="T96" s="19">
        <f t="shared" si="10"/>
        <v>41736.517847222225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9">
        <f t="shared" si="6"/>
        <v>1.3142857142857143</v>
      </c>
      <c r="O97" s="7">
        <f t="shared" si="7"/>
        <v>21.904761904761905</v>
      </c>
      <c r="P97" t="s">
        <v>8266</v>
      </c>
      <c r="Q97" t="str">
        <f t="shared" si="8"/>
        <v>film &amp; video</v>
      </c>
      <c r="R97" t="s">
        <v>8312</v>
      </c>
      <c r="S97" s="19">
        <f t="shared" si="9"/>
        <v>40934.805104166669</v>
      </c>
      <c r="T97" s="19">
        <f t="shared" si="10"/>
        <v>40964.805104166669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9">
        <f t="shared" si="6"/>
        <v>1.1466666666666667</v>
      </c>
      <c r="O98" s="7">
        <f t="shared" si="7"/>
        <v>50.588235294117645</v>
      </c>
      <c r="P98" t="s">
        <v>8266</v>
      </c>
      <c r="Q98" t="str">
        <f t="shared" si="8"/>
        <v>film &amp; video</v>
      </c>
      <c r="R98" t="s">
        <v>8312</v>
      </c>
      <c r="S98" s="19">
        <f t="shared" si="9"/>
        <v>40324.462511574078</v>
      </c>
      <c r="T98" s="19">
        <f t="shared" si="10"/>
        <v>40390.925000000003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9">
        <f t="shared" si="6"/>
        <v>1.0625</v>
      </c>
      <c r="O99" s="7">
        <f t="shared" si="7"/>
        <v>53.125</v>
      </c>
      <c r="P99" t="s">
        <v>8266</v>
      </c>
      <c r="Q99" t="str">
        <f t="shared" si="8"/>
        <v>film &amp; video</v>
      </c>
      <c r="R99" t="s">
        <v>8312</v>
      </c>
      <c r="S99" s="19">
        <f t="shared" si="9"/>
        <v>40705.935208333336</v>
      </c>
      <c r="T99" s="19">
        <f t="shared" si="10"/>
        <v>40735.935208333336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9">
        <f t="shared" si="6"/>
        <v>1.0625</v>
      </c>
      <c r="O100" s="7">
        <f t="shared" si="7"/>
        <v>56.666666666666664</v>
      </c>
      <c r="P100" t="s">
        <v>8266</v>
      </c>
      <c r="Q100" t="str">
        <f t="shared" si="8"/>
        <v>film &amp; video</v>
      </c>
      <c r="R100" t="s">
        <v>8312</v>
      </c>
      <c r="S100" s="19">
        <f t="shared" si="9"/>
        <v>41214.59483796297</v>
      </c>
      <c r="T100" s="19">
        <f t="shared" si="10"/>
        <v>41250.779166666667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9">
        <f t="shared" si="6"/>
        <v>1.0601933333333333</v>
      </c>
      <c r="O101" s="7">
        <f t="shared" si="7"/>
        <v>40.776666666666664</v>
      </c>
      <c r="P101" t="s">
        <v>8266</v>
      </c>
      <c r="Q101" t="str">
        <f t="shared" si="8"/>
        <v>film &amp; video</v>
      </c>
      <c r="R101" t="s">
        <v>8312</v>
      </c>
      <c r="S101" s="19">
        <f t="shared" si="9"/>
        <v>41631.702766203707</v>
      </c>
      <c r="T101" s="19">
        <f t="shared" si="10"/>
        <v>41661.702766203707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9">
        <f t="shared" si="6"/>
        <v>1</v>
      </c>
      <c r="O102" s="7">
        <f t="shared" si="7"/>
        <v>192.30769230769232</v>
      </c>
      <c r="P102" t="s">
        <v>8266</v>
      </c>
      <c r="Q102" t="str">
        <f t="shared" si="8"/>
        <v>film &amp; video</v>
      </c>
      <c r="R102" t="s">
        <v>8312</v>
      </c>
      <c r="S102" s="19">
        <f t="shared" si="9"/>
        <v>41197.553310185191</v>
      </c>
      <c r="T102" s="19">
        <f t="shared" si="10"/>
        <v>41217.594976851855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9">
        <f t="shared" si="6"/>
        <v>1</v>
      </c>
      <c r="O103" s="7">
        <f t="shared" si="7"/>
        <v>100</v>
      </c>
      <c r="P103" t="s">
        <v>8266</v>
      </c>
      <c r="Q103" t="str">
        <f t="shared" si="8"/>
        <v>film &amp; video</v>
      </c>
      <c r="R103" t="s">
        <v>8312</v>
      </c>
      <c r="S103" s="19">
        <f t="shared" si="9"/>
        <v>41274.576736111114</v>
      </c>
      <c r="T103" s="19">
        <f t="shared" si="10"/>
        <v>41298.576736111114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9">
        <f t="shared" si="6"/>
        <v>1.2775000000000001</v>
      </c>
      <c r="O104" s="7">
        <f t="shared" si="7"/>
        <v>117.92307692307692</v>
      </c>
      <c r="P104" t="s">
        <v>8266</v>
      </c>
      <c r="Q104" t="str">
        <f t="shared" si="8"/>
        <v>film &amp; video</v>
      </c>
      <c r="R104" t="s">
        <v>8312</v>
      </c>
      <c r="S104" s="19">
        <f t="shared" si="9"/>
        <v>40504.931168981486</v>
      </c>
      <c r="T104" s="19">
        <f t="shared" si="10"/>
        <v>40534.931168981486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9">
        <f t="shared" si="6"/>
        <v>1.0515384615384615</v>
      </c>
      <c r="O105" s="7">
        <f t="shared" si="7"/>
        <v>27.897959183673468</v>
      </c>
      <c r="P105" t="s">
        <v>8266</v>
      </c>
      <c r="Q105" t="str">
        <f t="shared" si="8"/>
        <v>film &amp; video</v>
      </c>
      <c r="R105" t="s">
        <v>8312</v>
      </c>
      <c r="S105" s="19">
        <f t="shared" si="9"/>
        <v>41682.605902777781</v>
      </c>
      <c r="T105" s="19">
        <f t="shared" si="10"/>
        <v>41705.605902777781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9">
        <f t="shared" si="6"/>
        <v>1.2</v>
      </c>
      <c r="O106" s="7">
        <f t="shared" si="7"/>
        <v>60</v>
      </c>
      <c r="P106" t="s">
        <v>8266</v>
      </c>
      <c r="Q106" t="str">
        <f t="shared" si="8"/>
        <v>film &amp; video</v>
      </c>
      <c r="R106" t="s">
        <v>8312</v>
      </c>
      <c r="S106" s="19">
        <f t="shared" si="9"/>
        <v>40612.495208333334</v>
      </c>
      <c r="T106" s="19">
        <f t="shared" si="10"/>
        <v>40635.841666666667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9">
        <f t="shared" si="6"/>
        <v>1.074090909090909</v>
      </c>
      <c r="O107" s="7">
        <f t="shared" si="7"/>
        <v>39.383333333333333</v>
      </c>
      <c r="P107" t="s">
        <v>8266</v>
      </c>
      <c r="Q107" t="str">
        <f t="shared" si="8"/>
        <v>film &amp; video</v>
      </c>
      <c r="R107" t="s">
        <v>8312</v>
      </c>
      <c r="S107" s="19">
        <f t="shared" si="9"/>
        <v>42485.524768518517</v>
      </c>
      <c r="T107" s="19">
        <f t="shared" si="10"/>
        <v>42503.8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9">
        <f t="shared" si="6"/>
        <v>1.0049999999999999</v>
      </c>
      <c r="O108" s="7">
        <f t="shared" si="7"/>
        <v>186.11111111111111</v>
      </c>
      <c r="P108" t="s">
        <v>8266</v>
      </c>
      <c r="Q108" t="str">
        <f t="shared" si="8"/>
        <v>film &amp; video</v>
      </c>
      <c r="R108" t="s">
        <v>8312</v>
      </c>
      <c r="S108" s="19">
        <f t="shared" si="9"/>
        <v>40987.576631944445</v>
      </c>
      <c r="T108" s="19">
        <f t="shared" si="10"/>
        <v>41001.576631944445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9">
        <f t="shared" si="6"/>
        <v>1.0246666666666666</v>
      </c>
      <c r="O109" s="7">
        <f t="shared" si="7"/>
        <v>111.37681159420291</v>
      </c>
      <c r="P109" t="s">
        <v>8266</v>
      </c>
      <c r="Q109" t="str">
        <f t="shared" si="8"/>
        <v>film &amp; video</v>
      </c>
      <c r="R109" t="s">
        <v>8312</v>
      </c>
      <c r="S109" s="19">
        <f t="shared" si="9"/>
        <v>40635.782488425932</v>
      </c>
      <c r="T109" s="19">
        <f t="shared" si="10"/>
        <v>40657.782488425932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9">
        <f t="shared" si="6"/>
        <v>2.4666666666666668</v>
      </c>
      <c r="O110" s="7">
        <f t="shared" si="7"/>
        <v>78.723404255319153</v>
      </c>
      <c r="P110" t="s">
        <v>8266</v>
      </c>
      <c r="Q110" t="str">
        <f t="shared" si="8"/>
        <v>film &amp; video</v>
      </c>
      <c r="R110" t="s">
        <v>8312</v>
      </c>
      <c r="S110" s="19">
        <f t="shared" si="9"/>
        <v>41365.413078703707</v>
      </c>
      <c r="T110" s="19">
        <f t="shared" si="10"/>
        <v>41425.413078703707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9">
        <f t="shared" si="6"/>
        <v>2.1949999999999998</v>
      </c>
      <c r="O111" s="7">
        <f t="shared" si="7"/>
        <v>46.702127659574465</v>
      </c>
      <c r="P111" t="s">
        <v>8266</v>
      </c>
      <c r="Q111" t="str">
        <f t="shared" si="8"/>
        <v>film &amp; video</v>
      </c>
      <c r="R111" t="s">
        <v>8312</v>
      </c>
      <c r="S111" s="19">
        <f t="shared" si="9"/>
        <v>40569.82581018519</v>
      </c>
      <c r="T111" s="19">
        <f t="shared" si="10"/>
        <v>40599.82581018519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9">
        <f t="shared" si="6"/>
        <v>1.3076923076923077</v>
      </c>
      <c r="O112" s="7">
        <f t="shared" si="7"/>
        <v>65.384615384615387</v>
      </c>
      <c r="P112" t="s">
        <v>8266</v>
      </c>
      <c r="Q112" t="str">
        <f t="shared" si="8"/>
        <v>film &amp; video</v>
      </c>
      <c r="R112" t="s">
        <v>8312</v>
      </c>
      <c r="S112" s="19">
        <f t="shared" si="9"/>
        <v>41557.749687500007</v>
      </c>
      <c r="T112" s="19">
        <f t="shared" si="10"/>
        <v>41592.049305555556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9">
        <f t="shared" si="6"/>
        <v>1.5457142857142858</v>
      </c>
      <c r="O113" s="7">
        <f t="shared" si="7"/>
        <v>102.0754716981132</v>
      </c>
      <c r="P113" t="s">
        <v>8266</v>
      </c>
      <c r="Q113" t="str">
        <f t="shared" si="8"/>
        <v>film &amp; video</v>
      </c>
      <c r="R113" t="s">
        <v>8312</v>
      </c>
      <c r="S113" s="19">
        <f t="shared" si="9"/>
        <v>42125.13318287037</v>
      </c>
      <c r="T113" s="19">
        <f t="shared" si="10"/>
        <v>42155.13318287037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9">
        <f t="shared" si="6"/>
        <v>1.04</v>
      </c>
      <c r="O114" s="7">
        <f t="shared" si="7"/>
        <v>64.197530864197532</v>
      </c>
      <c r="P114" t="s">
        <v>8266</v>
      </c>
      <c r="Q114" t="str">
        <f t="shared" si="8"/>
        <v>film &amp; video</v>
      </c>
      <c r="R114" t="s">
        <v>8312</v>
      </c>
      <c r="S114" s="19">
        <f t="shared" si="9"/>
        <v>41717.843032407414</v>
      </c>
      <c r="T114" s="19">
        <f t="shared" si="10"/>
        <v>41741.883333333339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9">
        <f t="shared" si="6"/>
        <v>1.41</v>
      </c>
      <c r="O115" s="7">
        <f t="shared" si="7"/>
        <v>90.384615384615387</v>
      </c>
      <c r="P115" t="s">
        <v>8266</v>
      </c>
      <c r="Q115" t="str">
        <f t="shared" si="8"/>
        <v>film &amp; video</v>
      </c>
      <c r="R115" t="s">
        <v>8312</v>
      </c>
      <c r="S115" s="19">
        <f t="shared" si="9"/>
        <v>40753.558425925927</v>
      </c>
      <c r="T115" s="19">
        <f t="shared" si="10"/>
        <v>40761.425000000003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9">
        <f t="shared" si="6"/>
        <v>1.0333333333333334</v>
      </c>
      <c r="O116" s="7">
        <f t="shared" si="7"/>
        <v>88.571428571428569</v>
      </c>
      <c r="P116" t="s">
        <v>8266</v>
      </c>
      <c r="Q116" t="str">
        <f t="shared" si="8"/>
        <v>film &amp; video</v>
      </c>
      <c r="R116" t="s">
        <v>8312</v>
      </c>
      <c r="S116" s="19">
        <f t="shared" si="9"/>
        <v>40861.074166666673</v>
      </c>
      <c r="T116" s="19">
        <f t="shared" si="10"/>
        <v>40921.074166666673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9">
        <f t="shared" si="6"/>
        <v>1.4044444444444444</v>
      </c>
      <c r="O117" s="7">
        <f t="shared" si="7"/>
        <v>28.727272727272727</v>
      </c>
      <c r="P117" t="s">
        <v>8266</v>
      </c>
      <c r="Q117" t="str">
        <f t="shared" si="8"/>
        <v>film &amp; video</v>
      </c>
      <c r="R117" t="s">
        <v>8312</v>
      </c>
      <c r="S117" s="19">
        <f t="shared" si="9"/>
        <v>40918.538935185192</v>
      </c>
      <c r="T117" s="19">
        <f t="shared" si="10"/>
        <v>40943.538935185192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9">
        <f t="shared" si="6"/>
        <v>1.1365714285714286</v>
      </c>
      <c r="O118" s="7">
        <f t="shared" si="7"/>
        <v>69.78947368421052</v>
      </c>
      <c r="P118" t="s">
        <v>8266</v>
      </c>
      <c r="Q118" t="str">
        <f t="shared" si="8"/>
        <v>film &amp; video</v>
      </c>
      <c r="R118" t="s">
        <v>8312</v>
      </c>
      <c r="S118" s="19">
        <f t="shared" si="9"/>
        <v>40595.297164351854</v>
      </c>
      <c r="T118" s="19">
        <f t="shared" si="10"/>
        <v>40641.25549768519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9">
        <f t="shared" si="6"/>
        <v>1.0049377777777779</v>
      </c>
      <c r="O119" s="7">
        <f t="shared" si="7"/>
        <v>167.48962962962963</v>
      </c>
      <c r="P119" t="s">
        <v>8266</v>
      </c>
      <c r="Q119" t="str">
        <f t="shared" si="8"/>
        <v>film &amp; video</v>
      </c>
      <c r="R119" t="s">
        <v>8312</v>
      </c>
      <c r="S119" s="19">
        <f t="shared" si="9"/>
        <v>40248.635000000002</v>
      </c>
      <c r="T119" s="19">
        <f t="shared" si="10"/>
        <v>40338.591666666667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9">
        <f t="shared" si="6"/>
        <v>1.1303159999999999</v>
      </c>
      <c r="O120" s="7">
        <f t="shared" si="7"/>
        <v>144.91230769230768</v>
      </c>
      <c r="P120" t="s">
        <v>8266</v>
      </c>
      <c r="Q120" t="str">
        <f t="shared" si="8"/>
        <v>film &amp; video</v>
      </c>
      <c r="R120" t="s">
        <v>8312</v>
      </c>
      <c r="S120" s="19">
        <f t="shared" si="9"/>
        <v>40722.85365740741</v>
      </c>
      <c r="T120" s="19">
        <f t="shared" si="10"/>
        <v>40752.85365740741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9">
        <f t="shared" si="6"/>
        <v>1.0455692307692308</v>
      </c>
      <c r="O121" s="7">
        <f t="shared" si="7"/>
        <v>91.840540540540545</v>
      </c>
      <c r="P121" t="s">
        <v>8266</v>
      </c>
      <c r="Q121" t="str">
        <f t="shared" si="8"/>
        <v>film &amp; video</v>
      </c>
      <c r="R121" t="s">
        <v>8312</v>
      </c>
      <c r="S121" s="19">
        <f t="shared" si="9"/>
        <v>40738.86928240741</v>
      </c>
      <c r="T121" s="19">
        <f t="shared" si="10"/>
        <v>40768.758333333339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9">
        <f t="shared" si="6"/>
        <v>1.4285714285714287E-4</v>
      </c>
      <c r="O122" s="7">
        <f t="shared" si="7"/>
        <v>10</v>
      </c>
      <c r="P122" t="s">
        <v>8267</v>
      </c>
      <c r="Q122" t="str">
        <f t="shared" si="8"/>
        <v>film &amp; video</v>
      </c>
      <c r="R122" t="s">
        <v>8313</v>
      </c>
      <c r="S122" s="19">
        <f t="shared" si="9"/>
        <v>42615.849849537044</v>
      </c>
      <c r="T122" s="19">
        <f t="shared" si="10"/>
        <v>42645.849849537044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9">
        <f t="shared" si="6"/>
        <v>3.3333333333333332E-4</v>
      </c>
      <c r="O123" s="7">
        <f t="shared" si="7"/>
        <v>1</v>
      </c>
      <c r="P123" t="s">
        <v>8267</v>
      </c>
      <c r="Q123" t="str">
        <f t="shared" si="8"/>
        <v>film &amp; video</v>
      </c>
      <c r="R123" t="s">
        <v>8313</v>
      </c>
      <c r="S123" s="19">
        <f t="shared" si="9"/>
        <v>42096.504976851851</v>
      </c>
      <c r="T123" s="19">
        <f t="shared" si="10"/>
        <v>42112.227777777778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9">
        <f t="shared" si="6"/>
        <v>0</v>
      </c>
      <c r="O124" s="7">
        <f t="shared" si="7"/>
        <v>0</v>
      </c>
      <c r="P124" t="s">
        <v>8267</v>
      </c>
      <c r="Q124" t="str">
        <f t="shared" si="8"/>
        <v>film &amp; video</v>
      </c>
      <c r="R124" t="s">
        <v>8313</v>
      </c>
      <c r="S124" s="19">
        <f t="shared" si="9"/>
        <v>42593.231793981482</v>
      </c>
      <c r="T124" s="19">
        <f t="shared" si="10"/>
        <v>42653.231793981482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9">
        <f t="shared" si="6"/>
        <v>2.7454545454545453E-3</v>
      </c>
      <c r="O125" s="7">
        <f t="shared" si="7"/>
        <v>25.166666666666668</v>
      </c>
      <c r="P125" t="s">
        <v>8267</v>
      </c>
      <c r="Q125" t="str">
        <f t="shared" si="8"/>
        <v>film &amp; video</v>
      </c>
      <c r="R125" t="s">
        <v>8313</v>
      </c>
      <c r="S125" s="19">
        <f t="shared" si="9"/>
        <v>41904.581990740742</v>
      </c>
      <c r="T125" s="19">
        <f t="shared" si="10"/>
        <v>41940.716666666667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9">
        <f t="shared" si="6"/>
        <v>0</v>
      </c>
      <c r="O126" s="7">
        <f t="shared" si="7"/>
        <v>0</v>
      </c>
      <c r="P126" t="s">
        <v>8267</v>
      </c>
      <c r="Q126" t="str">
        <f t="shared" si="8"/>
        <v>film &amp; video</v>
      </c>
      <c r="R126" t="s">
        <v>8313</v>
      </c>
      <c r="S126" s="19">
        <f t="shared" si="9"/>
        <v>42114.728726851856</v>
      </c>
      <c r="T126" s="19">
        <f t="shared" si="10"/>
        <v>42139.728726851856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9">
        <f t="shared" si="6"/>
        <v>0.14000000000000001</v>
      </c>
      <c r="O127" s="7">
        <f t="shared" si="7"/>
        <v>11.666666666666666</v>
      </c>
      <c r="P127" t="s">
        <v>8267</v>
      </c>
      <c r="Q127" t="str">
        <f t="shared" si="8"/>
        <v>film &amp; video</v>
      </c>
      <c r="R127" t="s">
        <v>8313</v>
      </c>
      <c r="S127" s="19">
        <f t="shared" si="9"/>
        <v>42709.793981481489</v>
      </c>
      <c r="T127" s="19">
        <f t="shared" si="10"/>
        <v>42769.793981481489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9">
        <f t="shared" si="6"/>
        <v>5.5480000000000002E-2</v>
      </c>
      <c r="O128" s="7">
        <f t="shared" si="7"/>
        <v>106.69230769230769</v>
      </c>
      <c r="P128" t="s">
        <v>8267</v>
      </c>
      <c r="Q128" t="str">
        <f t="shared" si="8"/>
        <v>film &amp; video</v>
      </c>
      <c r="R128" t="s">
        <v>8313</v>
      </c>
      <c r="S128" s="19">
        <f t="shared" si="9"/>
        <v>42135.389548611114</v>
      </c>
      <c r="T128" s="19">
        <f t="shared" si="10"/>
        <v>42165.883333333331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9">
        <f t="shared" si="6"/>
        <v>2.375E-2</v>
      </c>
      <c r="O129" s="7">
        <f t="shared" si="7"/>
        <v>47.5</v>
      </c>
      <c r="P129" t="s">
        <v>8267</v>
      </c>
      <c r="Q129" t="str">
        <f t="shared" si="8"/>
        <v>film &amp; video</v>
      </c>
      <c r="R129" t="s">
        <v>8313</v>
      </c>
      <c r="S129" s="19">
        <f t="shared" si="9"/>
        <v>42067.424317129633</v>
      </c>
      <c r="T129" s="19">
        <f t="shared" si="10"/>
        <v>42097.382650462969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9">
        <f t="shared" si="6"/>
        <v>1.8669999999999999E-2</v>
      </c>
      <c r="O130" s="7">
        <f t="shared" si="7"/>
        <v>311.16666666666669</v>
      </c>
      <c r="P130" t="s">
        <v>8267</v>
      </c>
      <c r="Q130" t="str">
        <f t="shared" si="8"/>
        <v>film &amp; video</v>
      </c>
      <c r="R130" t="s">
        <v>8313</v>
      </c>
      <c r="S130" s="19">
        <f t="shared" si="9"/>
        <v>42628.027928240743</v>
      </c>
      <c r="T130" s="19">
        <f t="shared" si="10"/>
        <v>42663.027928240743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9">
        <f t="shared" ref="N131:N194" si="11">E131/D131</f>
        <v>0</v>
      </c>
      <c r="O131" s="7">
        <f t="shared" ref="O131:O194" si="12">IF(L131=0,0,E131/L131)</f>
        <v>0</v>
      </c>
      <c r="P131" t="s">
        <v>8267</v>
      </c>
      <c r="Q131" t="str">
        <f t="shared" ref="Q131:Q194" si="13">LEFT(P131,SEARCH("/",P131)-1)</f>
        <v>film &amp; video</v>
      </c>
      <c r="R131" t="s">
        <v>8313</v>
      </c>
      <c r="S131" s="19">
        <f t="shared" ref="S131:S194" si="14">(J131/86400)+25569+(-5/25)</f>
        <v>41882.737303240741</v>
      </c>
      <c r="T131" s="19">
        <f t="shared" ref="T131:T194" si="15">(I131/86400)+25569+(-5/25)</f>
        <v>41942.737303240741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9">
        <f t="shared" si="11"/>
        <v>0</v>
      </c>
      <c r="O132" s="7">
        <f t="shared" si="12"/>
        <v>0</v>
      </c>
      <c r="P132" t="s">
        <v>8267</v>
      </c>
      <c r="Q132" t="str">
        <f t="shared" si="13"/>
        <v>film &amp; video</v>
      </c>
      <c r="R132" t="s">
        <v>8313</v>
      </c>
      <c r="S132" s="19">
        <f t="shared" si="14"/>
        <v>41778.715416666673</v>
      </c>
      <c r="T132" s="19">
        <f t="shared" si="15"/>
        <v>41806.64444444445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9">
        <f t="shared" si="11"/>
        <v>0</v>
      </c>
      <c r="O133" s="7">
        <f t="shared" si="12"/>
        <v>0</v>
      </c>
      <c r="P133" t="s">
        <v>8267</v>
      </c>
      <c r="Q133" t="str">
        <f t="shared" si="13"/>
        <v>film &amp; video</v>
      </c>
      <c r="R133" t="s">
        <v>8313</v>
      </c>
      <c r="S133" s="19">
        <f t="shared" si="14"/>
        <v>42541.637511574081</v>
      </c>
      <c r="T133" s="19">
        <f t="shared" si="15"/>
        <v>42556.800000000003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9">
        <f t="shared" si="11"/>
        <v>9.5687499999999995E-2</v>
      </c>
      <c r="O134" s="7">
        <f t="shared" si="12"/>
        <v>94.506172839506178</v>
      </c>
      <c r="P134" t="s">
        <v>8267</v>
      </c>
      <c r="Q134" t="str">
        <f t="shared" si="13"/>
        <v>film &amp; video</v>
      </c>
      <c r="R134" t="s">
        <v>8313</v>
      </c>
      <c r="S134" s="19">
        <f t="shared" si="14"/>
        <v>41905.612581018519</v>
      </c>
      <c r="T134" s="19">
        <f t="shared" si="15"/>
        <v>41950.65424768519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9">
        <f t="shared" si="11"/>
        <v>0</v>
      </c>
      <c r="O135" s="7">
        <f t="shared" si="12"/>
        <v>0</v>
      </c>
      <c r="P135" t="s">
        <v>8267</v>
      </c>
      <c r="Q135" t="str">
        <f t="shared" si="13"/>
        <v>film &amp; video</v>
      </c>
      <c r="R135" t="s">
        <v>8313</v>
      </c>
      <c r="S135" s="19">
        <f t="shared" si="14"/>
        <v>42491.607685185183</v>
      </c>
      <c r="T135" s="19">
        <f t="shared" si="15"/>
        <v>42521.529861111114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9">
        <f t="shared" si="11"/>
        <v>0</v>
      </c>
      <c r="O136" s="7">
        <f t="shared" si="12"/>
        <v>0</v>
      </c>
      <c r="P136" t="s">
        <v>8267</v>
      </c>
      <c r="Q136" t="str">
        <f t="shared" si="13"/>
        <v>film &amp; video</v>
      </c>
      <c r="R136" t="s">
        <v>8313</v>
      </c>
      <c r="S136" s="19">
        <f t="shared" si="14"/>
        <v>42221.70993055556</v>
      </c>
      <c r="T136" s="19">
        <f t="shared" si="15"/>
        <v>42251.508333333331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9">
        <f t="shared" si="11"/>
        <v>0.13433333333333333</v>
      </c>
      <c r="O137" s="7">
        <f t="shared" si="12"/>
        <v>80.599999999999994</v>
      </c>
      <c r="P137" t="s">
        <v>8267</v>
      </c>
      <c r="Q137" t="str">
        <f t="shared" si="13"/>
        <v>film &amp; video</v>
      </c>
      <c r="R137" t="s">
        <v>8313</v>
      </c>
      <c r="S137" s="19">
        <f t="shared" si="14"/>
        <v>41788.181909722225</v>
      </c>
      <c r="T137" s="19">
        <f t="shared" si="15"/>
        <v>41821.591666666667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9">
        <f t="shared" si="11"/>
        <v>0</v>
      </c>
      <c r="O138" s="7">
        <f t="shared" si="12"/>
        <v>0</v>
      </c>
      <c r="P138" t="s">
        <v>8267</v>
      </c>
      <c r="Q138" t="str">
        <f t="shared" si="13"/>
        <v>film &amp; video</v>
      </c>
      <c r="R138" t="s">
        <v>8313</v>
      </c>
      <c r="S138" s="19">
        <f t="shared" si="14"/>
        <v>42096.210115740745</v>
      </c>
      <c r="T138" s="19">
        <f t="shared" si="15"/>
        <v>42140.227777777778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9">
        <f t="shared" si="11"/>
        <v>0</v>
      </c>
      <c r="O139" s="7">
        <f t="shared" si="12"/>
        <v>0</v>
      </c>
      <c r="P139" t="s">
        <v>8267</v>
      </c>
      <c r="Q139" t="str">
        <f t="shared" si="13"/>
        <v>film &amp; video</v>
      </c>
      <c r="R139" t="s">
        <v>8313</v>
      </c>
      <c r="S139" s="19">
        <f t="shared" si="14"/>
        <v>42239.37399305556</v>
      </c>
      <c r="T139" s="19">
        <f t="shared" si="15"/>
        <v>42289.37399305556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9">
        <f t="shared" si="11"/>
        <v>3.1413333333333335E-2</v>
      </c>
      <c r="O140" s="7">
        <f t="shared" si="12"/>
        <v>81.241379310344826</v>
      </c>
      <c r="P140" t="s">
        <v>8267</v>
      </c>
      <c r="Q140" t="str">
        <f t="shared" si="13"/>
        <v>film &amp; video</v>
      </c>
      <c r="R140" t="s">
        <v>8313</v>
      </c>
      <c r="S140" s="19">
        <f t="shared" si="14"/>
        <v>42186.05741898148</v>
      </c>
      <c r="T140" s="19">
        <f t="shared" si="15"/>
        <v>42217.007638888892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9">
        <f t="shared" si="11"/>
        <v>1</v>
      </c>
      <c r="O141" s="7">
        <f t="shared" si="12"/>
        <v>500</v>
      </c>
      <c r="P141" t="s">
        <v>8267</v>
      </c>
      <c r="Q141" t="str">
        <f t="shared" si="13"/>
        <v>film &amp; video</v>
      </c>
      <c r="R141" t="s">
        <v>8313</v>
      </c>
      <c r="S141" s="19">
        <f t="shared" si="14"/>
        <v>42187.720972222225</v>
      </c>
      <c r="T141" s="19">
        <f t="shared" si="15"/>
        <v>42197.720972222225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9">
        <f t="shared" si="11"/>
        <v>0</v>
      </c>
      <c r="O142" s="7">
        <f t="shared" si="12"/>
        <v>0</v>
      </c>
      <c r="P142" t="s">
        <v>8267</v>
      </c>
      <c r="Q142" t="str">
        <f t="shared" si="13"/>
        <v>film &amp; video</v>
      </c>
      <c r="R142" t="s">
        <v>8313</v>
      </c>
      <c r="S142" s="19">
        <f t="shared" si="14"/>
        <v>42052.998287037044</v>
      </c>
      <c r="T142" s="19">
        <f t="shared" si="15"/>
        <v>42082.956620370373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9">
        <f t="shared" si="11"/>
        <v>0.10775</v>
      </c>
      <c r="O143" s="7">
        <f t="shared" si="12"/>
        <v>46.178571428571431</v>
      </c>
      <c r="P143" t="s">
        <v>8267</v>
      </c>
      <c r="Q143" t="str">
        <f t="shared" si="13"/>
        <v>film &amp; video</v>
      </c>
      <c r="R143" t="s">
        <v>8313</v>
      </c>
      <c r="S143" s="19">
        <f t="shared" si="14"/>
        <v>42109.953043981484</v>
      </c>
      <c r="T143" s="19">
        <f t="shared" si="15"/>
        <v>42154.953043981484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9">
        <f t="shared" si="11"/>
        <v>3.3333333333333335E-3</v>
      </c>
      <c r="O144" s="7">
        <f t="shared" si="12"/>
        <v>10</v>
      </c>
      <c r="P144" t="s">
        <v>8267</v>
      </c>
      <c r="Q144" t="str">
        <f t="shared" si="13"/>
        <v>film &amp; video</v>
      </c>
      <c r="R144" t="s">
        <v>8313</v>
      </c>
      <c r="S144" s="19">
        <f t="shared" si="14"/>
        <v>41938.69326388889</v>
      </c>
      <c r="T144" s="19">
        <f t="shared" si="15"/>
        <v>41959.734930555554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9">
        <f t="shared" si="11"/>
        <v>0</v>
      </c>
      <c r="O145" s="7">
        <f t="shared" si="12"/>
        <v>0</v>
      </c>
      <c r="P145" t="s">
        <v>8267</v>
      </c>
      <c r="Q145" t="str">
        <f t="shared" si="13"/>
        <v>film &amp; video</v>
      </c>
      <c r="R145" t="s">
        <v>8313</v>
      </c>
      <c r="S145" s="19">
        <f t="shared" si="14"/>
        <v>42558.86414351852</v>
      </c>
      <c r="T145" s="19">
        <f t="shared" si="15"/>
        <v>42616.046527777784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9">
        <f t="shared" si="11"/>
        <v>0.27600000000000002</v>
      </c>
      <c r="O146" s="7">
        <f t="shared" si="12"/>
        <v>55.945945945945944</v>
      </c>
      <c r="P146" t="s">
        <v>8267</v>
      </c>
      <c r="Q146" t="str">
        <f t="shared" si="13"/>
        <v>film &amp; video</v>
      </c>
      <c r="R146" t="s">
        <v>8313</v>
      </c>
      <c r="S146" s="19">
        <f t="shared" si="14"/>
        <v>42047.562407407415</v>
      </c>
      <c r="T146" s="19">
        <f t="shared" si="15"/>
        <v>42107.520740740743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9">
        <f t="shared" si="11"/>
        <v>7.5111111111111115E-2</v>
      </c>
      <c r="O147" s="7">
        <f t="shared" si="12"/>
        <v>37.555555555555557</v>
      </c>
      <c r="P147" t="s">
        <v>8267</v>
      </c>
      <c r="Q147" t="str">
        <f t="shared" si="13"/>
        <v>film &amp; video</v>
      </c>
      <c r="R147" t="s">
        <v>8313</v>
      </c>
      <c r="S147" s="19">
        <f t="shared" si="14"/>
        <v>42200.342268518521</v>
      </c>
      <c r="T147" s="19">
        <f t="shared" si="15"/>
        <v>42227.342268518521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9">
        <f t="shared" si="11"/>
        <v>5.7499999999999999E-3</v>
      </c>
      <c r="O148" s="7">
        <f t="shared" si="12"/>
        <v>38.333333333333336</v>
      </c>
      <c r="P148" t="s">
        <v>8267</v>
      </c>
      <c r="Q148" t="str">
        <f t="shared" si="13"/>
        <v>film &amp; video</v>
      </c>
      <c r="R148" t="s">
        <v>8313</v>
      </c>
      <c r="S148" s="19">
        <f t="shared" si="14"/>
        <v>42692.816180555557</v>
      </c>
      <c r="T148" s="19">
        <f t="shared" si="15"/>
        <v>42752.816180555557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9">
        <f t="shared" si="11"/>
        <v>0</v>
      </c>
      <c r="O149" s="7">
        <f t="shared" si="12"/>
        <v>0</v>
      </c>
      <c r="P149" t="s">
        <v>8267</v>
      </c>
      <c r="Q149" t="str">
        <f t="shared" si="13"/>
        <v>film &amp; video</v>
      </c>
      <c r="R149" t="s">
        <v>8313</v>
      </c>
      <c r="S149" s="19">
        <f t="shared" si="14"/>
        <v>41969.567824074082</v>
      </c>
      <c r="T149" s="19">
        <f t="shared" si="15"/>
        <v>42012.5625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9">
        <f t="shared" si="11"/>
        <v>8.0000000000000004E-4</v>
      </c>
      <c r="O150" s="7">
        <f t="shared" si="12"/>
        <v>20</v>
      </c>
      <c r="P150" t="s">
        <v>8267</v>
      </c>
      <c r="Q150" t="str">
        <f t="shared" si="13"/>
        <v>film &amp; video</v>
      </c>
      <c r="R150" t="s">
        <v>8313</v>
      </c>
      <c r="S150" s="19">
        <f t="shared" si="14"/>
        <v>42397.081666666665</v>
      </c>
      <c r="T150" s="19">
        <f t="shared" si="15"/>
        <v>42427.081666666665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9">
        <f t="shared" si="11"/>
        <v>9.1999999999999998E-3</v>
      </c>
      <c r="O151" s="7">
        <f t="shared" si="12"/>
        <v>15.333333333333334</v>
      </c>
      <c r="P151" t="s">
        <v>8267</v>
      </c>
      <c r="Q151" t="str">
        <f t="shared" si="13"/>
        <v>film &amp; video</v>
      </c>
      <c r="R151" t="s">
        <v>8313</v>
      </c>
      <c r="S151" s="19">
        <f t="shared" si="14"/>
        <v>41967.97210648148</v>
      </c>
      <c r="T151" s="19">
        <f t="shared" si="15"/>
        <v>41998.133333333331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9">
        <f t="shared" si="11"/>
        <v>0.23163076923076922</v>
      </c>
      <c r="O152" s="7">
        <f t="shared" si="12"/>
        <v>449.43283582089555</v>
      </c>
      <c r="P152" t="s">
        <v>8267</v>
      </c>
      <c r="Q152" t="str">
        <f t="shared" si="13"/>
        <v>film &amp; video</v>
      </c>
      <c r="R152" t="s">
        <v>8313</v>
      </c>
      <c r="S152" s="19">
        <f t="shared" si="14"/>
        <v>42089.961828703708</v>
      </c>
      <c r="T152" s="19">
        <f t="shared" si="15"/>
        <v>42149.961828703708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9">
        <f t="shared" si="11"/>
        <v>5.5999999999999995E-4</v>
      </c>
      <c r="O153" s="7">
        <f t="shared" si="12"/>
        <v>28</v>
      </c>
      <c r="P153" t="s">
        <v>8267</v>
      </c>
      <c r="Q153" t="str">
        <f t="shared" si="13"/>
        <v>film &amp; video</v>
      </c>
      <c r="R153" t="s">
        <v>8313</v>
      </c>
      <c r="S153" s="19">
        <f t="shared" si="14"/>
        <v>42113.350821759261</v>
      </c>
      <c r="T153" s="19">
        <f t="shared" si="15"/>
        <v>42173.350821759261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9">
        <f t="shared" si="11"/>
        <v>7.8947368421052633E-5</v>
      </c>
      <c r="O154" s="7">
        <f t="shared" si="12"/>
        <v>15</v>
      </c>
      <c r="P154" t="s">
        <v>8267</v>
      </c>
      <c r="Q154" t="str">
        <f t="shared" si="13"/>
        <v>film &amp; video</v>
      </c>
      <c r="R154" t="s">
        <v>8313</v>
      </c>
      <c r="S154" s="19">
        <f t="shared" si="14"/>
        <v>41874.877546296295</v>
      </c>
      <c r="T154" s="19">
        <f t="shared" si="15"/>
        <v>41904.877546296295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9">
        <f t="shared" si="11"/>
        <v>7.1799999999999998E-3</v>
      </c>
      <c r="O155" s="7">
        <f t="shared" si="12"/>
        <v>35.9</v>
      </c>
      <c r="P155" t="s">
        <v>8267</v>
      </c>
      <c r="Q155" t="str">
        <f t="shared" si="13"/>
        <v>film &amp; video</v>
      </c>
      <c r="R155" t="s">
        <v>8313</v>
      </c>
      <c r="S155" s="19">
        <f t="shared" si="14"/>
        <v>41933.386157407411</v>
      </c>
      <c r="T155" s="19">
        <f t="shared" si="15"/>
        <v>41975.427824074082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9">
        <f t="shared" si="11"/>
        <v>2.6666666666666668E-2</v>
      </c>
      <c r="O156" s="7">
        <f t="shared" si="12"/>
        <v>13.333333333333334</v>
      </c>
      <c r="P156" t="s">
        <v>8267</v>
      </c>
      <c r="Q156" t="str">
        <f t="shared" si="13"/>
        <v>film &amp; video</v>
      </c>
      <c r="R156" t="s">
        <v>8313</v>
      </c>
      <c r="S156" s="19">
        <f t="shared" si="14"/>
        <v>42115.347395833334</v>
      </c>
      <c r="T156" s="19">
        <f t="shared" si="15"/>
        <v>42158.347395833334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9">
        <f t="shared" si="11"/>
        <v>6.0000000000000002E-5</v>
      </c>
      <c r="O157" s="7">
        <f t="shared" si="12"/>
        <v>20.25</v>
      </c>
      <c r="P157" t="s">
        <v>8267</v>
      </c>
      <c r="Q157" t="str">
        <f t="shared" si="13"/>
        <v>film &amp; video</v>
      </c>
      <c r="R157" t="s">
        <v>8313</v>
      </c>
      <c r="S157" s="19">
        <f t="shared" si="14"/>
        <v>42168.359432870377</v>
      </c>
      <c r="T157" s="19">
        <f t="shared" si="15"/>
        <v>42208.359432870377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9">
        <f t="shared" si="11"/>
        <v>5.0999999999999997E-2</v>
      </c>
      <c r="O158" s="7">
        <f t="shared" si="12"/>
        <v>119</v>
      </c>
      <c r="P158" t="s">
        <v>8267</v>
      </c>
      <c r="Q158" t="str">
        <f t="shared" si="13"/>
        <v>film &amp; video</v>
      </c>
      <c r="R158" t="s">
        <v>8313</v>
      </c>
      <c r="S158" s="19">
        <f t="shared" si="14"/>
        <v>41793.92495370371</v>
      </c>
      <c r="T158" s="19">
        <f t="shared" si="15"/>
        <v>41853.92495370371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9">
        <f t="shared" si="11"/>
        <v>2.671118530884808E-3</v>
      </c>
      <c r="O159" s="7">
        <f t="shared" si="12"/>
        <v>4</v>
      </c>
      <c r="P159" t="s">
        <v>8267</v>
      </c>
      <c r="Q159" t="str">
        <f t="shared" si="13"/>
        <v>film &amp; video</v>
      </c>
      <c r="R159" t="s">
        <v>8313</v>
      </c>
      <c r="S159" s="19">
        <f t="shared" si="14"/>
        <v>42396.711712962962</v>
      </c>
      <c r="T159" s="19">
        <f t="shared" si="15"/>
        <v>42426.711712962962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9">
        <f t="shared" si="11"/>
        <v>0</v>
      </c>
      <c r="O160" s="7">
        <f t="shared" si="12"/>
        <v>0</v>
      </c>
      <c r="P160" t="s">
        <v>8267</v>
      </c>
      <c r="Q160" t="str">
        <f t="shared" si="13"/>
        <v>film &amp; video</v>
      </c>
      <c r="R160" t="s">
        <v>8313</v>
      </c>
      <c r="S160" s="19">
        <f t="shared" si="14"/>
        <v>41903.876712962963</v>
      </c>
      <c r="T160" s="19">
        <f t="shared" si="15"/>
        <v>41933.876712962963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9">
        <f t="shared" si="11"/>
        <v>2.0000000000000002E-5</v>
      </c>
      <c r="O161" s="7">
        <f t="shared" si="12"/>
        <v>10</v>
      </c>
      <c r="P161" t="s">
        <v>8267</v>
      </c>
      <c r="Q161" t="str">
        <f t="shared" si="13"/>
        <v>film &amp; video</v>
      </c>
      <c r="R161" t="s">
        <v>8313</v>
      </c>
      <c r="S161" s="19">
        <f t="shared" si="14"/>
        <v>42514.234548611115</v>
      </c>
      <c r="T161" s="19">
        <f t="shared" si="15"/>
        <v>42554.234548611115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9">
        <f t="shared" si="11"/>
        <v>0</v>
      </c>
      <c r="O162" s="7">
        <f t="shared" si="12"/>
        <v>0</v>
      </c>
      <c r="P162" t="s">
        <v>8268</v>
      </c>
      <c r="Q162" t="str">
        <f t="shared" si="13"/>
        <v>film &amp; video</v>
      </c>
      <c r="R162" t="s">
        <v>8314</v>
      </c>
      <c r="S162" s="19">
        <f t="shared" si="14"/>
        <v>42171.713090277779</v>
      </c>
      <c r="T162" s="19">
        <f t="shared" si="15"/>
        <v>42231.713090277779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9">
        <f t="shared" si="11"/>
        <v>1E-4</v>
      </c>
      <c r="O163" s="7">
        <f t="shared" si="12"/>
        <v>5</v>
      </c>
      <c r="P163" t="s">
        <v>8268</v>
      </c>
      <c r="Q163" t="str">
        <f t="shared" si="13"/>
        <v>film &amp; video</v>
      </c>
      <c r="R163" t="s">
        <v>8314</v>
      </c>
      <c r="S163" s="19">
        <f t="shared" si="14"/>
        <v>41792.487442129634</v>
      </c>
      <c r="T163" s="19">
        <f t="shared" si="15"/>
        <v>41822.487442129634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9">
        <f t="shared" si="11"/>
        <v>0.15535714285714286</v>
      </c>
      <c r="O164" s="7">
        <f t="shared" si="12"/>
        <v>43.5</v>
      </c>
      <c r="P164" t="s">
        <v>8268</v>
      </c>
      <c r="Q164" t="str">
        <f t="shared" si="13"/>
        <v>film &amp; video</v>
      </c>
      <c r="R164" t="s">
        <v>8314</v>
      </c>
      <c r="S164" s="19">
        <f t="shared" si="14"/>
        <v>41834.926805555559</v>
      </c>
      <c r="T164" s="19">
        <f t="shared" si="15"/>
        <v>41867.787500000006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9">
        <f t="shared" si="11"/>
        <v>0</v>
      </c>
      <c r="O165" s="7">
        <f t="shared" si="12"/>
        <v>0</v>
      </c>
      <c r="P165" t="s">
        <v>8268</v>
      </c>
      <c r="Q165" t="str">
        <f t="shared" si="13"/>
        <v>film &amp; video</v>
      </c>
      <c r="R165" t="s">
        <v>8314</v>
      </c>
      <c r="S165" s="19">
        <f t="shared" si="14"/>
        <v>42243.761273148149</v>
      </c>
      <c r="T165" s="19">
        <f t="shared" si="15"/>
        <v>42277.8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9">
        <f t="shared" si="11"/>
        <v>5.3333333333333332E-3</v>
      </c>
      <c r="O166" s="7">
        <f t="shared" si="12"/>
        <v>91.428571428571431</v>
      </c>
      <c r="P166" t="s">
        <v>8268</v>
      </c>
      <c r="Q166" t="str">
        <f t="shared" si="13"/>
        <v>film &amp; video</v>
      </c>
      <c r="R166" t="s">
        <v>8314</v>
      </c>
      <c r="S166" s="19">
        <f t="shared" si="14"/>
        <v>41841.562743055561</v>
      </c>
      <c r="T166" s="19">
        <f t="shared" si="15"/>
        <v>41901.562743055561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9">
        <f t="shared" si="11"/>
        <v>0</v>
      </c>
      <c r="O167" s="7">
        <f t="shared" si="12"/>
        <v>0</v>
      </c>
      <c r="P167" t="s">
        <v>8268</v>
      </c>
      <c r="Q167" t="str">
        <f t="shared" si="13"/>
        <v>film &amp; video</v>
      </c>
      <c r="R167" t="s">
        <v>8314</v>
      </c>
      <c r="S167" s="19">
        <f t="shared" si="14"/>
        <v>42351.45884259259</v>
      </c>
      <c r="T167" s="19">
        <f t="shared" si="15"/>
        <v>42381.45884259259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9">
        <f t="shared" si="11"/>
        <v>0.6</v>
      </c>
      <c r="O168" s="7">
        <f t="shared" si="12"/>
        <v>3000</v>
      </c>
      <c r="P168" t="s">
        <v>8268</v>
      </c>
      <c r="Q168" t="str">
        <f t="shared" si="13"/>
        <v>film &amp; video</v>
      </c>
      <c r="R168" t="s">
        <v>8314</v>
      </c>
      <c r="S168" s="19">
        <f t="shared" si="14"/>
        <v>42720.875949074078</v>
      </c>
      <c r="T168" s="19">
        <f t="shared" si="15"/>
        <v>42750.875949074078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9">
        <f t="shared" si="11"/>
        <v>1E-4</v>
      </c>
      <c r="O169" s="7">
        <f t="shared" si="12"/>
        <v>5.5</v>
      </c>
      <c r="P169" t="s">
        <v>8268</v>
      </c>
      <c r="Q169" t="str">
        <f t="shared" si="13"/>
        <v>film &amp; video</v>
      </c>
      <c r="R169" t="s">
        <v>8314</v>
      </c>
      <c r="S169" s="19">
        <f t="shared" si="14"/>
        <v>42160.727488425924</v>
      </c>
      <c r="T169" s="19">
        <f t="shared" si="15"/>
        <v>42220.727488425924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9">
        <f t="shared" si="11"/>
        <v>4.0625000000000001E-2</v>
      </c>
      <c r="O170" s="7">
        <f t="shared" si="12"/>
        <v>108.33333333333333</v>
      </c>
      <c r="P170" t="s">
        <v>8268</v>
      </c>
      <c r="Q170" t="str">
        <f t="shared" si="13"/>
        <v>film &amp; video</v>
      </c>
      <c r="R170" t="s">
        <v>8314</v>
      </c>
      <c r="S170" s="19">
        <f t="shared" si="14"/>
        <v>42052.635300925933</v>
      </c>
      <c r="T170" s="19">
        <f t="shared" si="15"/>
        <v>42082.593634259261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9">
        <f t="shared" si="11"/>
        <v>0.224</v>
      </c>
      <c r="O171" s="7">
        <f t="shared" si="12"/>
        <v>56</v>
      </c>
      <c r="P171" t="s">
        <v>8268</v>
      </c>
      <c r="Q171" t="str">
        <f t="shared" si="13"/>
        <v>film &amp; video</v>
      </c>
      <c r="R171" t="s">
        <v>8314</v>
      </c>
      <c r="S171" s="19">
        <f t="shared" si="14"/>
        <v>41900.305312500001</v>
      </c>
      <c r="T171" s="19">
        <f t="shared" si="15"/>
        <v>41930.305312500001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9">
        <f t="shared" si="11"/>
        <v>3.2500000000000001E-2</v>
      </c>
      <c r="O172" s="7">
        <f t="shared" si="12"/>
        <v>32.5</v>
      </c>
      <c r="P172" t="s">
        <v>8268</v>
      </c>
      <c r="Q172" t="str">
        <f t="shared" si="13"/>
        <v>film &amp; video</v>
      </c>
      <c r="R172" t="s">
        <v>8314</v>
      </c>
      <c r="S172" s="19">
        <f t="shared" si="14"/>
        <v>42216.777812500004</v>
      </c>
      <c r="T172" s="19">
        <f t="shared" si="15"/>
        <v>42246.027777777781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9">
        <f t="shared" si="11"/>
        <v>2.0000000000000002E-5</v>
      </c>
      <c r="O173" s="7">
        <f t="shared" si="12"/>
        <v>1</v>
      </c>
      <c r="P173" t="s">
        <v>8268</v>
      </c>
      <c r="Q173" t="str">
        <f t="shared" si="13"/>
        <v>film &amp; video</v>
      </c>
      <c r="R173" t="s">
        <v>8314</v>
      </c>
      <c r="S173" s="19">
        <f t="shared" si="14"/>
        <v>42533.980717592596</v>
      </c>
      <c r="T173" s="19">
        <f t="shared" si="15"/>
        <v>42593.980717592596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9">
        <f t="shared" si="11"/>
        <v>0</v>
      </c>
      <c r="O174" s="7">
        <f t="shared" si="12"/>
        <v>0</v>
      </c>
      <c r="P174" t="s">
        <v>8268</v>
      </c>
      <c r="Q174" t="str">
        <f t="shared" si="13"/>
        <v>film &amp; video</v>
      </c>
      <c r="R174" t="s">
        <v>8314</v>
      </c>
      <c r="S174" s="19">
        <f t="shared" si="14"/>
        <v>42047.19494212963</v>
      </c>
      <c r="T174" s="19">
        <f t="shared" si="15"/>
        <v>42082.153275462966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9">
        <f t="shared" si="11"/>
        <v>0</v>
      </c>
      <c r="O175" s="7">
        <f t="shared" si="12"/>
        <v>0</v>
      </c>
      <c r="P175" t="s">
        <v>8268</v>
      </c>
      <c r="Q175" t="str">
        <f t="shared" si="13"/>
        <v>film &amp; video</v>
      </c>
      <c r="R175" t="s">
        <v>8314</v>
      </c>
      <c r="S175" s="19">
        <f t="shared" si="14"/>
        <v>42033.37300925926</v>
      </c>
      <c r="T175" s="19">
        <f t="shared" si="15"/>
        <v>42063.37300925926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9">
        <f t="shared" si="11"/>
        <v>0</v>
      </c>
      <c r="O176" s="7">
        <f t="shared" si="12"/>
        <v>0</v>
      </c>
      <c r="P176" t="s">
        <v>8268</v>
      </c>
      <c r="Q176" t="str">
        <f t="shared" si="13"/>
        <v>film &amp; video</v>
      </c>
      <c r="R176" t="s">
        <v>8314</v>
      </c>
      <c r="S176" s="19">
        <f t="shared" si="14"/>
        <v>42072.558981481488</v>
      </c>
      <c r="T176" s="19">
        <f t="shared" si="15"/>
        <v>42132.558981481488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9">
        <f t="shared" si="11"/>
        <v>6.4850000000000005E-2</v>
      </c>
      <c r="O177" s="7">
        <f t="shared" si="12"/>
        <v>49.884615384615387</v>
      </c>
      <c r="P177" t="s">
        <v>8268</v>
      </c>
      <c r="Q177" t="str">
        <f t="shared" si="13"/>
        <v>film &amp; video</v>
      </c>
      <c r="R177" t="s">
        <v>8314</v>
      </c>
      <c r="S177" s="19">
        <f t="shared" si="14"/>
        <v>41855.577905092592</v>
      </c>
      <c r="T177" s="19">
        <f t="shared" si="15"/>
        <v>41880.577905092592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9">
        <f t="shared" si="11"/>
        <v>0</v>
      </c>
      <c r="O178" s="7">
        <f t="shared" si="12"/>
        <v>0</v>
      </c>
      <c r="P178" t="s">
        <v>8268</v>
      </c>
      <c r="Q178" t="str">
        <f t="shared" si="13"/>
        <v>film &amp; video</v>
      </c>
      <c r="R178" t="s">
        <v>8314</v>
      </c>
      <c r="S178" s="19">
        <f t="shared" si="14"/>
        <v>42191.624062500006</v>
      </c>
      <c r="T178" s="19">
        <f t="shared" si="15"/>
        <v>42221.624062500006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9">
        <f t="shared" si="11"/>
        <v>0.4</v>
      </c>
      <c r="O179" s="7">
        <f t="shared" si="12"/>
        <v>25.714285714285715</v>
      </c>
      <c r="P179" t="s">
        <v>8268</v>
      </c>
      <c r="Q179" t="str">
        <f t="shared" si="13"/>
        <v>film &amp; video</v>
      </c>
      <c r="R179" t="s">
        <v>8314</v>
      </c>
      <c r="S179" s="19">
        <f t="shared" si="14"/>
        <v>42069.847754629634</v>
      </c>
      <c r="T179" s="19">
        <f t="shared" si="15"/>
        <v>42086.806087962963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9">
        <f t="shared" si="11"/>
        <v>0</v>
      </c>
      <c r="O180" s="7">
        <f t="shared" si="12"/>
        <v>0</v>
      </c>
      <c r="P180" t="s">
        <v>8268</v>
      </c>
      <c r="Q180" t="str">
        <f t="shared" si="13"/>
        <v>film &amp; video</v>
      </c>
      <c r="R180" t="s">
        <v>8314</v>
      </c>
      <c r="S180" s="19">
        <f t="shared" si="14"/>
        <v>42304.755381944444</v>
      </c>
      <c r="T180" s="19">
        <f t="shared" si="15"/>
        <v>42334.797048611115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9">
        <f t="shared" si="11"/>
        <v>0.2</v>
      </c>
      <c r="O181" s="7">
        <f t="shared" si="12"/>
        <v>100</v>
      </c>
      <c r="P181" t="s">
        <v>8268</v>
      </c>
      <c r="Q181" t="str">
        <f t="shared" si="13"/>
        <v>film &amp; video</v>
      </c>
      <c r="R181" t="s">
        <v>8314</v>
      </c>
      <c r="S181" s="19">
        <f t="shared" si="14"/>
        <v>42402.88049768519</v>
      </c>
      <c r="T181" s="19">
        <f t="shared" si="15"/>
        <v>42432.88049768519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9">
        <f t="shared" si="11"/>
        <v>0.33416666666666667</v>
      </c>
      <c r="O182" s="7">
        <f t="shared" si="12"/>
        <v>30.846153846153847</v>
      </c>
      <c r="P182" t="s">
        <v>8268</v>
      </c>
      <c r="Q182" t="str">
        <f t="shared" si="13"/>
        <v>film &amp; video</v>
      </c>
      <c r="R182" t="s">
        <v>8314</v>
      </c>
      <c r="S182" s="19">
        <f t="shared" si="14"/>
        <v>42067.791238425925</v>
      </c>
      <c r="T182" s="19">
        <f t="shared" si="15"/>
        <v>42107.591666666674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9">
        <f t="shared" si="11"/>
        <v>0.21092608822670172</v>
      </c>
      <c r="O183" s="7">
        <f t="shared" si="12"/>
        <v>180.5</v>
      </c>
      <c r="P183" t="s">
        <v>8268</v>
      </c>
      <c r="Q183" t="str">
        <f t="shared" si="13"/>
        <v>film &amp; video</v>
      </c>
      <c r="R183" t="s">
        <v>8314</v>
      </c>
      <c r="S183" s="19">
        <f t="shared" si="14"/>
        <v>42147.54184027778</v>
      </c>
      <c r="T183" s="19">
        <f t="shared" si="15"/>
        <v>42177.54184027778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9">
        <f t="shared" si="11"/>
        <v>0</v>
      </c>
      <c r="O184" s="7">
        <f t="shared" si="12"/>
        <v>0</v>
      </c>
      <c r="P184" t="s">
        <v>8268</v>
      </c>
      <c r="Q184" t="str">
        <f t="shared" si="13"/>
        <v>film &amp; video</v>
      </c>
      <c r="R184" t="s">
        <v>8314</v>
      </c>
      <c r="S184" s="19">
        <f t="shared" si="14"/>
        <v>42711.811944444446</v>
      </c>
      <c r="T184" s="19">
        <f t="shared" si="15"/>
        <v>42741.811944444446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9">
        <f t="shared" si="11"/>
        <v>0.35855999999999999</v>
      </c>
      <c r="O185" s="7">
        <f t="shared" si="12"/>
        <v>373.5</v>
      </c>
      <c r="P185" t="s">
        <v>8268</v>
      </c>
      <c r="Q185" t="str">
        <f t="shared" si="13"/>
        <v>film &amp; video</v>
      </c>
      <c r="R185" t="s">
        <v>8314</v>
      </c>
      <c r="S185" s="19">
        <f t="shared" si="14"/>
        <v>41939.610300925931</v>
      </c>
      <c r="T185" s="19">
        <f t="shared" si="15"/>
        <v>41969.651967592596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9">
        <f t="shared" si="11"/>
        <v>3.4000000000000002E-2</v>
      </c>
      <c r="O186" s="7">
        <f t="shared" si="12"/>
        <v>25.5</v>
      </c>
      <c r="P186" t="s">
        <v>8268</v>
      </c>
      <c r="Q186" t="str">
        <f t="shared" si="13"/>
        <v>film &amp; video</v>
      </c>
      <c r="R186" t="s">
        <v>8314</v>
      </c>
      <c r="S186" s="19">
        <f t="shared" si="14"/>
        <v>41825.591226851859</v>
      </c>
      <c r="T186" s="19">
        <f t="shared" si="15"/>
        <v>41882.965972222228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9">
        <f t="shared" si="11"/>
        <v>5.5E-2</v>
      </c>
      <c r="O187" s="7">
        <f t="shared" si="12"/>
        <v>220</v>
      </c>
      <c r="P187" t="s">
        <v>8268</v>
      </c>
      <c r="Q187" t="str">
        <f t="shared" si="13"/>
        <v>film &amp; video</v>
      </c>
      <c r="R187" t="s">
        <v>8314</v>
      </c>
      <c r="S187" s="19">
        <f t="shared" si="14"/>
        <v>42570.711331018523</v>
      </c>
      <c r="T187" s="19">
        <f t="shared" si="15"/>
        <v>42600.711331018523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9">
        <f t="shared" si="11"/>
        <v>0</v>
      </c>
      <c r="O188" s="7">
        <f t="shared" si="12"/>
        <v>0</v>
      </c>
      <c r="P188" t="s">
        <v>8268</v>
      </c>
      <c r="Q188" t="str">
        <f t="shared" si="13"/>
        <v>film &amp; video</v>
      </c>
      <c r="R188" t="s">
        <v>8314</v>
      </c>
      <c r="S188" s="19">
        <f t="shared" si="14"/>
        <v>42767.612893518526</v>
      </c>
      <c r="T188" s="19">
        <f t="shared" si="15"/>
        <v>42797.633333333331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9">
        <f t="shared" si="11"/>
        <v>0.16</v>
      </c>
      <c r="O189" s="7">
        <f t="shared" si="12"/>
        <v>160</v>
      </c>
      <c r="P189" t="s">
        <v>8268</v>
      </c>
      <c r="Q189" t="str">
        <f t="shared" si="13"/>
        <v>film &amp; video</v>
      </c>
      <c r="R189" t="s">
        <v>8314</v>
      </c>
      <c r="S189" s="19">
        <f t="shared" si="14"/>
        <v>42182.034456018519</v>
      </c>
      <c r="T189" s="19">
        <f t="shared" si="15"/>
        <v>42206.090972222228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9">
        <f t="shared" si="11"/>
        <v>0</v>
      </c>
      <c r="O190" s="7">
        <f t="shared" si="12"/>
        <v>0</v>
      </c>
      <c r="P190" t="s">
        <v>8268</v>
      </c>
      <c r="Q190" t="str">
        <f t="shared" si="13"/>
        <v>film &amp; video</v>
      </c>
      <c r="R190" t="s">
        <v>8314</v>
      </c>
      <c r="S190" s="19">
        <f t="shared" si="14"/>
        <v>41856.983043981483</v>
      </c>
      <c r="T190" s="19">
        <f t="shared" si="15"/>
        <v>41886.983043981483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9">
        <f t="shared" si="11"/>
        <v>6.8999999999999997E-4</v>
      </c>
      <c r="O191" s="7">
        <f t="shared" si="12"/>
        <v>69</v>
      </c>
      <c r="P191" t="s">
        <v>8268</v>
      </c>
      <c r="Q191" t="str">
        <f t="shared" si="13"/>
        <v>film &amp; video</v>
      </c>
      <c r="R191" t="s">
        <v>8314</v>
      </c>
      <c r="S191" s="19">
        <f t="shared" si="14"/>
        <v>42556.490706018521</v>
      </c>
      <c r="T191" s="19">
        <f t="shared" si="15"/>
        <v>42616.490706018521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9">
        <f t="shared" si="11"/>
        <v>4.1666666666666666E-3</v>
      </c>
      <c r="O192" s="7">
        <f t="shared" si="12"/>
        <v>50</v>
      </c>
      <c r="P192" t="s">
        <v>8268</v>
      </c>
      <c r="Q192" t="str">
        <f t="shared" si="13"/>
        <v>film &amp; video</v>
      </c>
      <c r="R192" t="s">
        <v>8314</v>
      </c>
      <c r="S192" s="19">
        <f t="shared" si="14"/>
        <v>42527.450995370375</v>
      </c>
      <c r="T192" s="19">
        <f t="shared" si="15"/>
        <v>42537.450995370375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9">
        <f t="shared" si="11"/>
        <v>0.05</v>
      </c>
      <c r="O193" s="7">
        <f t="shared" si="12"/>
        <v>83.333333333333329</v>
      </c>
      <c r="P193" t="s">
        <v>8268</v>
      </c>
      <c r="Q193" t="str">
        <f t="shared" si="13"/>
        <v>film &amp; video</v>
      </c>
      <c r="R193" t="s">
        <v>8314</v>
      </c>
      <c r="S193" s="19">
        <f t="shared" si="14"/>
        <v>42239.241412037038</v>
      </c>
      <c r="T193" s="19">
        <f t="shared" si="15"/>
        <v>42279.241412037038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9">
        <f t="shared" si="11"/>
        <v>1.7E-5</v>
      </c>
      <c r="O194" s="7">
        <f t="shared" si="12"/>
        <v>5.666666666666667</v>
      </c>
      <c r="P194" t="s">
        <v>8268</v>
      </c>
      <c r="Q194" t="str">
        <f t="shared" si="13"/>
        <v>film &amp; video</v>
      </c>
      <c r="R194" t="s">
        <v>8314</v>
      </c>
      <c r="S194" s="19">
        <f t="shared" si="14"/>
        <v>41899.592037037044</v>
      </c>
      <c r="T194" s="19">
        <f t="shared" si="15"/>
        <v>41929.592037037044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9">
        <f t="shared" ref="N195:N201" si="16">E195/D195</f>
        <v>0</v>
      </c>
      <c r="O195" s="7">
        <f t="shared" ref="O195:O258" si="17">IF(L195=0,0,E195/L195)</f>
        <v>0</v>
      </c>
      <c r="P195" t="s">
        <v>8268</v>
      </c>
      <c r="Q195" t="str">
        <f t="shared" ref="Q195:Q258" si="18">LEFT(P195,SEARCH("/",P195)-1)</f>
        <v>film &amp; video</v>
      </c>
      <c r="R195" t="s">
        <v>8314</v>
      </c>
      <c r="S195" s="19">
        <f t="shared" ref="S195:S258" si="19">(J195/86400)+25569+(-5/25)</f>
        <v>41911.734791666669</v>
      </c>
      <c r="T195" s="19">
        <f t="shared" ref="T195:T258" si="20">(I195/86400)+25569+(-5/25)</f>
        <v>41971.776458333334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9">
        <f t="shared" si="16"/>
        <v>1.1999999999999999E-3</v>
      </c>
      <c r="O196" s="7">
        <f t="shared" si="17"/>
        <v>1</v>
      </c>
      <c r="P196" t="s">
        <v>8268</v>
      </c>
      <c r="Q196" t="str">
        <f t="shared" si="18"/>
        <v>film &amp; video</v>
      </c>
      <c r="R196" t="s">
        <v>8314</v>
      </c>
      <c r="S196" s="19">
        <f t="shared" si="19"/>
        <v>42375.796886574077</v>
      </c>
      <c r="T196" s="19">
        <f t="shared" si="20"/>
        <v>42435.796886574077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9">
        <f t="shared" si="16"/>
        <v>0</v>
      </c>
      <c r="O197" s="7">
        <f t="shared" si="17"/>
        <v>0</v>
      </c>
      <c r="P197" t="s">
        <v>8268</v>
      </c>
      <c r="Q197" t="str">
        <f t="shared" si="18"/>
        <v>film &amp; video</v>
      </c>
      <c r="R197" t="s">
        <v>8314</v>
      </c>
      <c r="S197" s="19">
        <f t="shared" si="19"/>
        <v>42135.470509259263</v>
      </c>
      <c r="T197" s="19">
        <f t="shared" si="20"/>
        <v>42195.470509259263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9">
        <f t="shared" si="16"/>
        <v>0.41857142857142859</v>
      </c>
      <c r="O198" s="7">
        <f t="shared" si="17"/>
        <v>77.10526315789474</v>
      </c>
      <c r="P198" t="s">
        <v>8268</v>
      </c>
      <c r="Q198" t="str">
        <f t="shared" si="18"/>
        <v>film &amp; video</v>
      </c>
      <c r="R198" t="s">
        <v>8314</v>
      </c>
      <c r="S198" s="19">
        <f t="shared" si="19"/>
        <v>42259.34280092593</v>
      </c>
      <c r="T198" s="19">
        <f t="shared" si="20"/>
        <v>42287.675000000003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9">
        <f t="shared" si="16"/>
        <v>0.1048</v>
      </c>
      <c r="O199" s="7">
        <f t="shared" si="17"/>
        <v>32.75</v>
      </c>
      <c r="P199" t="s">
        <v>8268</v>
      </c>
      <c r="Q199" t="str">
        <f t="shared" si="18"/>
        <v>film &amp; video</v>
      </c>
      <c r="R199" t="s">
        <v>8314</v>
      </c>
      <c r="S199" s="19">
        <f t="shared" si="19"/>
        <v>42741.648379629638</v>
      </c>
      <c r="T199" s="19">
        <f t="shared" si="20"/>
        <v>42783.675000000003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9">
        <f t="shared" si="16"/>
        <v>1.116E-2</v>
      </c>
      <c r="O200" s="7">
        <f t="shared" si="17"/>
        <v>46.5</v>
      </c>
      <c r="P200" t="s">
        <v>8268</v>
      </c>
      <c r="Q200" t="str">
        <f t="shared" si="18"/>
        <v>film &amp; video</v>
      </c>
      <c r="R200" t="s">
        <v>8314</v>
      </c>
      <c r="S200" s="19">
        <f t="shared" si="19"/>
        <v>41887.183356481488</v>
      </c>
      <c r="T200" s="19">
        <f t="shared" si="20"/>
        <v>41917.183356481488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9">
        <f t="shared" si="16"/>
        <v>0</v>
      </c>
      <c r="O201" s="7">
        <f t="shared" si="17"/>
        <v>0</v>
      </c>
      <c r="P201" t="s">
        <v>8268</v>
      </c>
      <c r="Q201" t="str">
        <f t="shared" si="18"/>
        <v>film &amp; video</v>
      </c>
      <c r="R201" t="s">
        <v>8314</v>
      </c>
      <c r="S201" s="19">
        <f t="shared" si="19"/>
        <v>42583.92386574074</v>
      </c>
      <c r="T201" s="19">
        <f t="shared" si="20"/>
        <v>42613.92386574074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9">
        <f>E202/D202</f>
        <v>0.26192500000000002</v>
      </c>
      <c r="O202" s="7">
        <f t="shared" si="17"/>
        <v>87.308333333333337</v>
      </c>
      <c r="P202" t="s">
        <v>8268</v>
      </c>
      <c r="Q202" t="str">
        <f t="shared" si="18"/>
        <v>film &amp; video</v>
      </c>
      <c r="R202" t="s">
        <v>8314</v>
      </c>
      <c r="S202" s="19">
        <f t="shared" si="19"/>
        <v>41866.883368055554</v>
      </c>
      <c r="T202" s="19">
        <f t="shared" si="20"/>
        <v>41896.883368055554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9">
        <f t="shared" ref="N203:N266" si="21">E203/D203</f>
        <v>0.58461538461538465</v>
      </c>
      <c r="O203" s="7">
        <f t="shared" si="17"/>
        <v>54.285714285714285</v>
      </c>
      <c r="P203" t="s">
        <v>8268</v>
      </c>
      <c r="Q203" t="str">
        <f t="shared" si="18"/>
        <v>film &amp; video</v>
      </c>
      <c r="R203" t="s">
        <v>8314</v>
      </c>
      <c r="S203" s="19">
        <f t="shared" si="19"/>
        <v>42023.618622685186</v>
      </c>
      <c r="T203" s="19">
        <f t="shared" si="20"/>
        <v>42043.618622685186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9">
        <f t="shared" si="21"/>
        <v>0</v>
      </c>
      <c r="O204" s="7">
        <f t="shared" si="17"/>
        <v>0</v>
      </c>
      <c r="P204" t="s">
        <v>8268</v>
      </c>
      <c r="Q204" t="str">
        <f t="shared" si="18"/>
        <v>film &amp; video</v>
      </c>
      <c r="R204" t="s">
        <v>8314</v>
      </c>
      <c r="S204" s="19">
        <f t="shared" si="19"/>
        <v>42255.727824074078</v>
      </c>
      <c r="T204" s="19">
        <f t="shared" si="20"/>
        <v>42285.674305555556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9">
        <f>E205/D205</f>
        <v>0.2984</v>
      </c>
      <c r="O205" s="7">
        <f t="shared" si="17"/>
        <v>93.25</v>
      </c>
      <c r="P205" t="s">
        <v>8268</v>
      </c>
      <c r="Q205" t="str">
        <f t="shared" si="18"/>
        <v>film &amp; video</v>
      </c>
      <c r="R205" t="s">
        <v>8314</v>
      </c>
      <c r="S205" s="19">
        <f t="shared" si="19"/>
        <v>41973.647962962961</v>
      </c>
      <c r="T205" s="19">
        <f t="shared" si="20"/>
        <v>42033.647962962961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9">
        <f t="shared" si="21"/>
        <v>0.50721666666666665</v>
      </c>
      <c r="O206" s="7">
        <f t="shared" si="17"/>
        <v>117.68368136117556</v>
      </c>
      <c r="P206" t="s">
        <v>8268</v>
      </c>
      <c r="Q206" t="str">
        <f t="shared" si="18"/>
        <v>film &amp; video</v>
      </c>
      <c r="R206" t="s">
        <v>8314</v>
      </c>
      <c r="S206" s="19">
        <f t="shared" si="19"/>
        <v>42556.383368055554</v>
      </c>
      <c r="T206" s="19">
        <f t="shared" si="20"/>
        <v>42586.383368055554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9">
        <f t="shared" si="21"/>
        <v>0.16250000000000001</v>
      </c>
      <c r="O207" s="7">
        <f t="shared" si="17"/>
        <v>76.470588235294116</v>
      </c>
      <c r="P207" t="s">
        <v>8268</v>
      </c>
      <c r="Q207" t="str">
        <f t="shared" si="18"/>
        <v>film &amp; video</v>
      </c>
      <c r="R207" t="s">
        <v>8314</v>
      </c>
      <c r="S207" s="19">
        <f t="shared" si="19"/>
        <v>42248.432199074072</v>
      </c>
      <c r="T207" s="19">
        <f t="shared" si="20"/>
        <v>42283.432199074072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9">
        <f t="shared" si="21"/>
        <v>0</v>
      </c>
      <c r="O208" s="7">
        <f t="shared" si="17"/>
        <v>0</v>
      </c>
      <c r="P208" t="s">
        <v>8268</v>
      </c>
      <c r="Q208" t="str">
        <f t="shared" si="18"/>
        <v>film &amp; video</v>
      </c>
      <c r="R208" t="s">
        <v>8314</v>
      </c>
      <c r="S208" s="19">
        <f t="shared" si="19"/>
        <v>42566.804432870369</v>
      </c>
      <c r="T208" s="19">
        <f t="shared" si="20"/>
        <v>42587.804432870369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9">
        <f t="shared" si="21"/>
        <v>0.15214285714285714</v>
      </c>
      <c r="O209" s="7">
        <f t="shared" si="17"/>
        <v>163.84615384615384</v>
      </c>
      <c r="P209" t="s">
        <v>8268</v>
      </c>
      <c r="Q209" t="str">
        <f t="shared" si="18"/>
        <v>film &amp; video</v>
      </c>
      <c r="R209" t="s">
        <v>8314</v>
      </c>
      <c r="S209" s="19">
        <f t="shared" si="19"/>
        <v>41977.997199074074</v>
      </c>
      <c r="T209" s="19">
        <f t="shared" si="20"/>
        <v>42007.997199074074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9">
        <f t="shared" si="21"/>
        <v>0</v>
      </c>
      <c r="O210" s="7">
        <f t="shared" si="17"/>
        <v>0</v>
      </c>
      <c r="P210" t="s">
        <v>8268</v>
      </c>
      <c r="Q210" t="str">
        <f t="shared" si="18"/>
        <v>film &amp; video</v>
      </c>
      <c r="R210" t="s">
        <v>8314</v>
      </c>
      <c r="S210" s="19">
        <f t="shared" si="19"/>
        <v>41959.169988425929</v>
      </c>
      <c r="T210" s="19">
        <f t="shared" si="20"/>
        <v>41989.169988425929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9">
        <f t="shared" si="21"/>
        <v>0</v>
      </c>
      <c r="O211" s="7">
        <f t="shared" si="17"/>
        <v>0</v>
      </c>
      <c r="P211" t="s">
        <v>8268</v>
      </c>
      <c r="Q211" t="str">
        <f t="shared" si="18"/>
        <v>film &amp; video</v>
      </c>
      <c r="R211" t="s">
        <v>8314</v>
      </c>
      <c r="S211" s="19">
        <f t="shared" si="19"/>
        <v>42165.722858796304</v>
      </c>
      <c r="T211" s="19">
        <f t="shared" si="20"/>
        <v>42195.722858796304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9">
        <f t="shared" si="21"/>
        <v>0.2525</v>
      </c>
      <c r="O212" s="7">
        <f t="shared" si="17"/>
        <v>91.818181818181813</v>
      </c>
      <c r="P212" t="s">
        <v>8268</v>
      </c>
      <c r="Q212" t="str">
        <f t="shared" si="18"/>
        <v>film &amp; video</v>
      </c>
      <c r="R212" t="s">
        <v>8314</v>
      </c>
      <c r="S212" s="19">
        <f t="shared" si="19"/>
        <v>42248.864722222221</v>
      </c>
      <c r="T212" s="19">
        <f t="shared" si="20"/>
        <v>42278.008333333331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9">
        <f t="shared" si="21"/>
        <v>0.44600000000000001</v>
      </c>
      <c r="O213" s="7">
        <f t="shared" si="17"/>
        <v>185.83333333333334</v>
      </c>
      <c r="P213" t="s">
        <v>8268</v>
      </c>
      <c r="Q213" t="str">
        <f t="shared" si="18"/>
        <v>film &amp; video</v>
      </c>
      <c r="R213" t="s">
        <v>8314</v>
      </c>
      <c r="S213" s="19">
        <f t="shared" si="19"/>
        <v>42235.959918981483</v>
      </c>
      <c r="T213" s="19">
        <f t="shared" si="20"/>
        <v>42265.959918981483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9">
        <f t="shared" si="21"/>
        <v>1.5873015873015873E-4</v>
      </c>
      <c r="O214" s="7">
        <f t="shared" si="17"/>
        <v>1</v>
      </c>
      <c r="P214" t="s">
        <v>8268</v>
      </c>
      <c r="Q214" t="str">
        <f t="shared" si="18"/>
        <v>film &amp; video</v>
      </c>
      <c r="R214" t="s">
        <v>8314</v>
      </c>
      <c r="S214" s="19">
        <f t="shared" si="19"/>
        <v>42416.681018518517</v>
      </c>
      <c r="T214" s="19">
        <f t="shared" si="20"/>
        <v>42476.63935185186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9">
        <f t="shared" si="21"/>
        <v>4.0000000000000002E-4</v>
      </c>
      <c r="O215" s="7">
        <f t="shared" si="17"/>
        <v>20</v>
      </c>
      <c r="P215" t="s">
        <v>8268</v>
      </c>
      <c r="Q215" t="str">
        <f t="shared" si="18"/>
        <v>film &amp; video</v>
      </c>
      <c r="R215" t="s">
        <v>8314</v>
      </c>
      <c r="S215" s="19">
        <f t="shared" si="19"/>
        <v>42202.394293981488</v>
      </c>
      <c r="T215" s="19">
        <f t="shared" si="20"/>
        <v>42232.387974537036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9">
        <f t="shared" si="21"/>
        <v>8.0000000000000007E-5</v>
      </c>
      <c r="O216" s="7">
        <f t="shared" si="17"/>
        <v>1</v>
      </c>
      <c r="P216" t="s">
        <v>8268</v>
      </c>
      <c r="Q216" t="str">
        <f t="shared" si="18"/>
        <v>film &amp; video</v>
      </c>
      <c r="R216" t="s">
        <v>8314</v>
      </c>
      <c r="S216" s="19">
        <f t="shared" si="19"/>
        <v>42009.440613425933</v>
      </c>
      <c r="T216" s="19">
        <f t="shared" si="20"/>
        <v>42069.440613425933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9">
        <f t="shared" si="21"/>
        <v>2.2727272727272726E-3</v>
      </c>
      <c r="O217" s="7">
        <f t="shared" si="17"/>
        <v>10</v>
      </c>
      <c r="P217" t="s">
        <v>8268</v>
      </c>
      <c r="Q217" t="str">
        <f t="shared" si="18"/>
        <v>film &amp; video</v>
      </c>
      <c r="R217" t="s">
        <v>8314</v>
      </c>
      <c r="S217" s="19">
        <f t="shared" si="19"/>
        <v>42375.030115740745</v>
      </c>
      <c r="T217" s="19">
        <f t="shared" si="20"/>
        <v>42417.799305555556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9">
        <f t="shared" si="21"/>
        <v>0.55698440000000005</v>
      </c>
      <c r="O218" s="7">
        <f t="shared" si="17"/>
        <v>331.53833333333336</v>
      </c>
      <c r="P218" t="s">
        <v>8268</v>
      </c>
      <c r="Q218" t="str">
        <f t="shared" si="18"/>
        <v>film &amp; video</v>
      </c>
      <c r="R218" t="s">
        <v>8314</v>
      </c>
      <c r="S218" s="19">
        <f t="shared" si="19"/>
        <v>42066.758761574078</v>
      </c>
      <c r="T218" s="19">
        <f t="shared" si="20"/>
        <v>42116.717094907406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9">
        <f t="shared" si="21"/>
        <v>0.11942999999999999</v>
      </c>
      <c r="O219" s="7">
        <f t="shared" si="17"/>
        <v>314.28947368421052</v>
      </c>
      <c r="P219" t="s">
        <v>8268</v>
      </c>
      <c r="Q219" t="str">
        <f t="shared" si="18"/>
        <v>film &amp; video</v>
      </c>
      <c r="R219" t="s">
        <v>8314</v>
      </c>
      <c r="S219" s="19">
        <f t="shared" si="19"/>
        <v>41970.440613425933</v>
      </c>
      <c r="T219" s="19">
        <f t="shared" si="20"/>
        <v>42001.440613425933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9">
        <f t="shared" si="21"/>
        <v>0.02</v>
      </c>
      <c r="O220" s="7">
        <f t="shared" si="17"/>
        <v>100</v>
      </c>
      <c r="P220" t="s">
        <v>8268</v>
      </c>
      <c r="Q220" t="str">
        <f t="shared" si="18"/>
        <v>film &amp; video</v>
      </c>
      <c r="R220" t="s">
        <v>8314</v>
      </c>
      <c r="S220" s="19">
        <f t="shared" si="19"/>
        <v>42079.428344907414</v>
      </c>
      <c r="T220" s="19">
        <f t="shared" si="20"/>
        <v>42139.428344907414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9">
        <f t="shared" si="21"/>
        <v>0.17630000000000001</v>
      </c>
      <c r="O221" s="7">
        <f t="shared" si="17"/>
        <v>115.98684210526316</v>
      </c>
      <c r="P221" t="s">
        <v>8268</v>
      </c>
      <c r="Q221" t="str">
        <f t="shared" si="18"/>
        <v>film &amp; video</v>
      </c>
      <c r="R221" t="s">
        <v>8314</v>
      </c>
      <c r="S221" s="19">
        <f t="shared" si="19"/>
        <v>42429.126678240747</v>
      </c>
      <c r="T221" s="19">
        <f t="shared" si="20"/>
        <v>42461.090972222228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9">
        <f t="shared" si="21"/>
        <v>7.1999999999999998E-3</v>
      </c>
      <c r="O222" s="7">
        <f t="shared" si="17"/>
        <v>120</v>
      </c>
      <c r="P222" t="s">
        <v>8268</v>
      </c>
      <c r="Q222" t="str">
        <f t="shared" si="18"/>
        <v>film &amp; video</v>
      </c>
      <c r="R222" t="s">
        <v>8314</v>
      </c>
      <c r="S222" s="19">
        <f t="shared" si="19"/>
        <v>42195.443865740745</v>
      </c>
      <c r="T222" s="19">
        <f t="shared" si="20"/>
        <v>42236.637500000004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9">
        <f t="shared" si="21"/>
        <v>0</v>
      </c>
      <c r="O223" s="7">
        <f t="shared" si="17"/>
        <v>0</v>
      </c>
      <c r="P223" t="s">
        <v>8268</v>
      </c>
      <c r="Q223" t="str">
        <f t="shared" si="18"/>
        <v>film &amp; video</v>
      </c>
      <c r="R223" t="s">
        <v>8314</v>
      </c>
      <c r="S223" s="19">
        <f t="shared" si="19"/>
        <v>42031.637546296304</v>
      </c>
      <c r="T223" s="19">
        <f t="shared" si="20"/>
        <v>42091.595879629633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9">
        <f t="shared" si="21"/>
        <v>0.13</v>
      </c>
      <c r="O224" s="7">
        <f t="shared" si="17"/>
        <v>65</v>
      </c>
      <c r="P224" t="s">
        <v>8268</v>
      </c>
      <c r="Q224" t="str">
        <f t="shared" si="18"/>
        <v>film &amp; video</v>
      </c>
      <c r="R224" t="s">
        <v>8314</v>
      </c>
      <c r="S224" s="19">
        <f t="shared" si="19"/>
        <v>42031.569884259261</v>
      </c>
      <c r="T224" s="19">
        <f t="shared" si="20"/>
        <v>42089.910416666666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9">
        <f t="shared" si="21"/>
        <v>0</v>
      </c>
      <c r="O225" s="7">
        <f t="shared" si="17"/>
        <v>0</v>
      </c>
      <c r="P225" t="s">
        <v>8268</v>
      </c>
      <c r="Q225" t="str">
        <f t="shared" si="18"/>
        <v>film &amp; video</v>
      </c>
      <c r="R225" t="s">
        <v>8314</v>
      </c>
      <c r="S225" s="19">
        <f t="shared" si="19"/>
        <v>42481.848032407412</v>
      </c>
      <c r="T225" s="19">
        <f t="shared" si="20"/>
        <v>42511.845138888893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9">
        <f t="shared" si="21"/>
        <v>0</v>
      </c>
      <c r="O226" s="7">
        <f t="shared" si="17"/>
        <v>0</v>
      </c>
      <c r="P226" t="s">
        <v>8268</v>
      </c>
      <c r="Q226" t="str">
        <f t="shared" si="18"/>
        <v>film &amp; video</v>
      </c>
      <c r="R226" t="s">
        <v>8314</v>
      </c>
      <c r="S226" s="19">
        <f t="shared" si="19"/>
        <v>42135.035254629634</v>
      </c>
      <c r="T226" s="19">
        <f t="shared" si="20"/>
        <v>42195.035254629634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9">
        <f t="shared" si="21"/>
        <v>0</v>
      </c>
      <c r="O227" s="7">
        <f t="shared" si="17"/>
        <v>0</v>
      </c>
      <c r="P227" t="s">
        <v>8268</v>
      </c>
      <c r="Q227" t="str">
        <f t="shared" si="18"/>
        <v>film &amp; video</v>
      </c>
      <c r="R227" t="s">
        <v>8314</v>
      </c>
      <c r="S227" s="19">
        <f t="shared" si="19"/>
        <v>42438.761273148149</v>
      </c>
      <c r="T227" s="19">
        <f t="shared" si="20"/>
        <v>42468.719606481485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9">
        <f t="shared" si="21"/>
        <v>8.6206896551724137E-3</v>
      </c>
      <c r="O228" s="7">
        <f t="shared" si="17"/>
        <v>125</v>
      </c>
      <c r="P228" t="s">
        <v>8268</v>
      </c>
      <c r="Q228" t="str">
        <f t="shared" si="18"/>
        <v>film &amp; video</v>
      </c>
      <c r="R228" t="s">
        <v>8314</v>
      </c>
      <c r="S228" s="19">
        <f t="shared" si="19"/>
        <v>42106.46601851852</v>
      </c>
      <c r="T228" s="19">
        <f t="shared" si="20"/>
        <v>42155.195138888892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9">
        <f t="shared" si="21"/>
        <v>0</v>
      </c>
      <c r="O229" s="7">
        <f t="shared" si="17"/>
        <v>0</v>
      </c>
      <c r="P229" t="s">
        <v>8268</v>
      </c>
      <c r="Q229" t="str">
        <f t="shared" si="18"/>
        <v>film &amp; video</v>
      </c>
      <c r="R229" t="s">
        <v>8314</v>
      </c>
      <c r="S229" s="19">
        <f t="shared" si="19"/>
        <v>42164.69399305556</v>
      </c>
      <c r="T229" s="19">
        <f t="shared" si="20"/>
        <v>42194.69399305556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9">
        <f t="shared" si="21"/>
        <v>0</v>
      </c>
      <c r="O230" s="7">
        <f t="shared" si="17"/>
        <v>0</v>
      </c>
      <c r="P230" t="s">
        <v>8268</v>
      </c>
      <c r="Q230" t="str">
        <f t="shared" si="18"/>
        <v>film &amp; video</v>
      </c>
      <c r="R230" t="s">
        <v>8314</v>
      </c>
      <c r="S230" s="19">
        <f t="shared" si="19"/>
        <v>42096.486400462964</v>
      </c>
      <c r="T230" s="19">
        <f t="shared" si="20"/>
        <v>42156.486400462964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9">
        <f t="shared" si="21"/>
        <v>0</v>
      </c>
      <c r="O231" s="7">
        <f t="shared" si="17"/>
        <v>0</v>
      </c>
      <c r="P231" t="s">
        <v>8268</v>
      </c>
      <c r="Q231" t="str">
        <f t="shared" si="18"/>
        <v>film &amp; video</v>
      </c>
      <c r="R231" t="s">
        <v>8314</v>
      </c>
      <c r="S231" s="19">
        <f t="shared" si="19"/>
        <v>42383.733993055561</v>
      </c>
      <c r="T231" s="19">
        <f t="shared" si="20"/>
        <v>42413.733993055561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9">
        <f t="shared" si="21"/>
        <v>4.0000000000000001E-3</v>
      </c>
      <c r="O232" s="7">
        <f t="shared" si="17"/>
        <v>30</v>
      </c>
      <c r="P232" t="s">
        <v>8268</v>
      </c>
      <c r="Q232" t="str">
        <f t="shared" si="18"/>
        <v>film &amp; video</v>
      </c>
      <c r="R232" t="s">
        <v>8314</v>
      </c>
      <c r="S232" s="19">
        <f t="shared" si="19"/>
        <v>42129.577210648153</v>
      </c>
      <c r="T232" s="19">
        <f t="shared" si="20"/>
        <v>42159.577210648153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9">
        <f t="shared" si="21"/>
        <v>0</v>
      </c>
      <c r="O233" s="7">
        <f t="shared" si="17"/>
        <v>0</v>
      </c>
      <c r="P233" t="s">
        <v>8268</v>
      </c>
      <c r="Q233" t="str">
        <f t="shared" si="18"/>
        <v>film &amp; video</v>
      </c>
      <c r="R233" t="s">
        <v>8314</v>
      </c>
      <c r="S233" s="19">
        <f t="shared" si="19"/>
        <v>42341.758923611109</v>
      </c>
      <c r="T233" s="19">
        <f t="shared" si="20"/>
        <v>42371.758923611109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9">
        <f t="shared" si="21"/>
        <v>2.75E-2</v>
      </c>
      <c r="O234" s="7">
        <f t="shared" si="17"/>
        <v>15.714285714285714</v>
      </c>
      <c r="P234" t="s">
        <v>8268</v>
      </c>
      <c r="Q234" t="str">
        <f t="shared" si="18"/>
        <v>film &amp; video</v>
      </c>
      <c r="R234" t="s">
        <v>8314</v>
      </c>
      <c r="S234" s="19">
        <f t="shared" si="19"/>
        <v>42032.625763888893</v>
      </c>
      <c r="T234" s="19">
        <f t="shared" si="20"/>
        <v>42062.625763888893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9">
        <f t="shared" si="21"/>
        <v>0</v>
      </c>
      <c r="O235" s="7">
        <f t="shared" si="17"/>
        <v>0</v>
      </c>
      <c r="P235" t="s">
        <v>8268</v>
      </c>
      <c r="Q235" t="str">
        <f t="shared" si="18"/>
        <v>film &amp; video</v>
      </c>
      <c r="R235" t="s">
        <v>8314</v>
      </c>
      <c r="S235" s="19">
        <f t="shared" si="19"/>
        <v>42612.711712962962</v>
      </c>
      <c r="T235" s="19">
        <f t="shared" si="20"/>
        <v>42642.711712962962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9">
        <f t="shared" si="21"/>
        <v>0.40100000000000002</v>
      </c>
      <c r="O236" s="7">
        <f t="shared" si="17"/>
        <v>80.2</v>
      </c>
      <c r="P236" t="s">
        <v>8268</v>
      </c>
      <c r="Q236" t="str">
        <f t="shared" si="18"/>
        <v>film &amp; video</v>
      </c>
      <c r="R236" t="s">
        <v>8314</v>
      </c>
      <c r="S236" s="19">
        <f t="shared" si="19"/>
        <v>42135.835405092599</v>
      </c>
      <c r="T236" s="19">
        <f t="shared" si="20"/>
        <v>42175.835405092599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9">
        <f t="shared" si="21"/>
        <v>0</v>
      </c>
      <c r="O237" s="7">
        <f t="shared" si="17"/>
        <v>0</v>
      </c>
      <c r="P237" t="s">
        <v>8268</v>
      </c>
      <c r="Q237" t="str">
        <f t="shared" si="18"/>
        <v>film &amp; video</v>
      </c>
      <c r="R237" t="s">
        <v>8314</v>
      </c>
      <c r="S237" s="19">
        <f t="shared" si="19"/>
        <v>42164.708530092597</v>
      </c>
      <c r="T237" s="19">
        <f t="shared" si="20"/>
        <v>42194.708530092597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9">
        <f t="shared" si="21"/>
        <v>0</v>
      </c>
      <c r="O238" s="7">
        <f t="shared" si="17"/>
        <v>0</v>
      </c>
      <c r="P238" t="s">
        <v>8268</v>
      </c>
      <c r="Q238" t="str">
        <f t="shared" si="18"/>
        <v>film &amp; video</v>
      </c>
      <c r="R238" t="s">
        <v>8314</v>
      </c>
      <c r="S238" s="19">
        <f t="shared" si="19"/>
        <v>42320.884479166671</v>
      </c>
      <c r="T238" s="19">
        <f t="shared" si="20"/>
        <v>42373.8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9">
        <f t="shared" si="21"/>
        <v>3.3333333333333335E-3</v>
      </c>
      <c r="O239" s="7">
        <f t="shared" si="17"/>
        <v>50</v>
      </c>
      <c r="P239" t="s">
        <v>8268</v>
      </c>
      <c r="Q239" t="str">
        <f t="shared" si="18"/>
        <v>film &amp; video</v>
      </c>
      <c r="R239" t="s">
        <v>8314</v>
      </c>
      <c r="S239" s="19">
        <f t="shared" si="19"/>
        <v>42377.377187500002</v>
      </c>
      <c r="T239" s="19">
        <f t="shared" si="20"/>
        <v>42437.377187500002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9">
        <f t="shared" si="21"/>
        <v>0</v>
      </c>
      <c r="O240" s="7">
        <f t="shared" si="17"/>
        <v>0</v>
      </c>
      <c r="P240" t="s">
        <v>8268</v>
      </c>
      <c r="Q240" t="str">
        <f t="shared" si="18"/>
        <v>film &amp; video</v>
      </c>
      <c r="R240" t="s">
        <v>8314</v>
      </c>
      <c r="S240" s="19">
        <f t="shared" si="19"/>
        <v>42713.762500000004</v>
      </c>
      <c r="T240" s="19">
        <f t="shared" si="20"/>
        <v>42734.175000000003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9">
        <f t="shared" si="21"/>
        <v>0.25</v>
      </c>
      <c r="O241" s="7">
        <f t="shared" si="17"/>
        <v>50</v>
      </c>
      <c r="P241" t="s">
        <v>8268</v>
      </c>
      <c r="Q241" t="str">
        <f t="shared" si="18"/>
        <v>film &amp; video</v>
      </c>
      <c r="R241" t="s">
        <v>8314</v>
      </c>
      <c r="S241" s="19">
        <f t="shared" si="19"/>
        <v>42296.910300925927</v>
      </c>
      <c r="T241" s="19">
        <f t="shared" si="20"/>
        <v>42316.3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9">
        <f t="shared" si="21"/>
        <v>1.0763413333333334</v>
      </c>
      <c r="O242" s="7">
        <f t="shared" si="17"/>
        <v>117.84759124087591</v>
      </c>
      <c r="P242" t="s">
        <v>8269</v>
      </c>
      <c r="Q242" t="str">
        <f t="shared" si="18"/>
        <v>film &amp; video</v>
      </c>
      <c r="R242" t="s">
        <v>8315</v>
      </c>
      <c r="S242" s="19">
        <f t="shared" si="19"/>
        <v>41354.508460648154</v>
      </c>
      <c r="T242" s="19">
        <f t="shared" si="20"/>
        <v>41399.508460648154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9">
        <f t="shared" si="21"/>
        <v>1.1263736263736264</v>
      </c>
      <c r="O243" s="7">
        <f t="shared" si="17"/>
        <v>109.04255319148936</v>
      </c>
      <c r="P243" t="s">
        <v>8269</v>
      </c>
      <c r="Q243" t="str">
        <f t="shared" si="18"/>
        <v>film &amp; video</v>
      </c>
      <c r="R243" t="s">
        <v>8315</v>
      </c>
      <c r="S243" s="19">
        <f t="shared" si="19"/>
        <v>41949.497962962967</v>
      </c>
      <c r="T243" s="19">
        <f t="shared" si="20"/>
        <v>41994.497962962967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9">
        <f t="shared" si="21"/>
        <v>1.1346153846153846</v>
      </c>
      <c r="O244" s="7">
        <f t="shared" si="17"/>
        <v>73.019801980198025</v>
      </c>
      <c r="P244" t="s">
        <v>8269</v>
      </c>
      <c r="Q244" t="str">
        <f t="shared" si="18"/>
        <v>film &amp; video</v>
      </c>
      <c r="R244" t="s">
        <v>8315</v>
      </c>
      <c r="S244" s="19">
        <f t="shared" si="19"/>
        <v>40862.292939814819</v>
      </c>
      <c r="T244" s="19">
        <f t="shared" si="20"/>
        <v>40897.292939814819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9">
        <f t="shared" si="21"/>
        <v>1.0259199999999999</v>
      </c>
      <c r="O245" s="7">
        <f t="shared" si="17"/>
        <v>78.195121951219505</v>
      </c>
      <c r="P245" t="s">
        <v>8269</v>
      </c>
      <c r="Q245" t="str">
        <f t="shared" si="18"/>
        <v>film &amp; video</v>
      </c>
      <c r="R245" t="s">
        <v>8315</v>
      </c>
      <c r="S245" s="19">
        <f t="shared" si="19"/>
        <v>41661.847500000003</v>
      </c>
      <c r="T245" s="19">
        <f t="shared" si="20"/>
        <v>41691.847500000003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9">
        <f t="shared" si="21"/>
        <v>1.1375714285714287</v>
      </c>
      <c r="O246" s="7">
        <f t="shared" si="17"/>
        <v>47.398809523809526</v>
      </c>
      <c r="P246" t="s">
        <v>8269</v>
      </c>
      <c r="Q246" t="str">
        <f t="shared" si="18"/>
        <v>film &amp; video</v>
      </c>
      <c r="R246" t="s">
        <v>8315</v>
      </c>
      <c r="S246" s="19">
        <f t="shared" si="19"/>
        <v>40213.123599537037</v>
      </c>
      <c r="T246" s="19">
        <f t="shared" si="20"/>
        <v>40253.09583333334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9">
        <f t="shared" si="21"/>
        <v>1.0371999999999999</v>
      </c>
      <c r="O247" s="7">
        <f t="shared" si="17"/>
        <v>54.020833333333336</v>
      </c>
      <c r="P247" t="s">
        <v>8269</v>
      </c>
      <c r="Q247" t="str">
        <f t="shared" si="18"/>
        <v>film &amp; video</v>
      </c>
      <c r="R247" t="s">
        <v>8315</v>
      </c>
      <c r="S247" s="19">
        <f t="shared" si="19"/>
        <v>41106.853067129632</v>
      </c>
      <c r="T247" s="19">
        <f t="shared" si="20"/>
        <v>41136.853067129632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9">
        <f t="shared" si="21"/>
        <v>3.0546000000000002</v>
      </c>
      <c r="O248" s="7">
        <f t="shared" si="17"/>
        <v>68.488789237668158</v>
      </c>
      <c r="P248" t="s">
        <v>8269</v>
      </c>
      <c r="Q248" t="str">
        <f t="shared" si="18"/>
        <v>film &amp; video</v>
      </c>
      <c r="R248" t="s">
        <v>8315</v>
      </c>
      <c r="S248" s="19">
        <f t="shared" si="19"/>
        <v>40480.163483796299</v>
      </c>
      <c r="T248" s="19">
        <f t="shared" si="20"/>
        <v>40530.205150462964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9">
        <f t="shared" si="21"/>
        <v>1.341</v>
      </c>
      <c r="O249" s="7">
        <f t="shared" si="17"/>
        <v>108.14516129032258</v>
      </c>
      <c r="P249" t="s">
        <v>8269</v>
      </c>
      <c r="Q249" t="str">
        <f t="shared" si="18"/>
        <v>film &amp; video</v>
      </c>
      <c r="R249" t="s">
        <v>8315</v>
      </c>
      <c r="S249" s="19">
        <f t="shared" si="19"/>
        <v>40430.404328703706</v>
      </c>
      <c r="T249" s="19">
        <f t="shared" si="20"/>
        <v>40466.952083333337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9">
        <f t="shared" si="21"/>
        <v>1.0133294117647058</v>
      </c>
      <c r="O250" s="7">
        <f t="shared" si="17"/>
        <v>589.95205479452056</v>
      </c>
      <c r="P250" t="s">
        <v>8269</v>
      </c>
      <c r="Q250" t="str">
        <f t="shared" si="18"/>
        <v>film &amp; video</v>
      </c>
      <c r="R250" t="s">
        <v>8315</v>
      </c>
      <c r="S250" s="19">
        <f t="shared" si="19"/>
        <v>40870.574409722227</v>
      </c>
      <c r="T250" s="19">
        <f t="shared" si="20"/>
        <v>40915.574409722227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9">
        <f t="shared" si="21"/>
        <v>1.1292</v>
      </c>
      <c r="O251" s="7">
        <f t="shared" si="17"/>
        <v>48.051063829787232</v>
      </c>
      <c r="P251" t="s">
        <v>8269</v>
      </c>
      <c r="Q251" t="str">
        <f t="shared" si="18"/>
        <v>film &amp; video</v>
      </c>
      <c r="R251" t="s">
        <v>8315</v>
      </c>
      <c r="S251" s="19">
        <f t="shared" si="19"/>
        <v>40332.723842592597</v>
      </c>
      <c r="T251" s="19">
        <f t="shared" si="20"/>
        <v>40412.536111111112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9">
        <f t="shared" si="21"/>
        <v>1.0558333333333334</v>
      </c>
      <c r="O252" s="7">
        <f t="shared" si="17"/>
        <v>72.482837528604122</v>
      </c>
      <c r="P252" t="s">
        <v>8269</v>
      </c>
      <c r="Q252" t="str">
        <f t="shared" si="18"/>
        <v>film &amp; video</v>
      </c>
      <c r="R252" t="s">
        <v>8315</v>
      </c>
      <c r="S252" s="19">
        <f t="shared" si="19"/>
        <v>41401.36586805556</v>
      </c>
      <c r="T252" s="19">
        <f t="shared" si="20"/>
        <v>41431.36586805556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9">
        <f t="shared" si="21"/>
        <v>1.2557142857142858</v>
      </c>
      <c r="O253" s="7">
        <f t="shared" si="17"/>
        <v>57.077922077922075</v>
      </c>
      <c r="P253" t="s">
        <v>8269</v>
      </c>
      <c r="Q253" t="str">
        <f t="shared" si="18"/>
        <v>film &amp; video</v>
      </c>
      <c r="R253" t="s">
        <v>8315</v>
      </c>
      <c r="S253" s="19">
        <f t="shared" si="19"/>
        <v>41013.587569444448</v>
      </c>
      <c r="T253" s="19">
        <f t="shared" si="20"/>
        <v>41045.591666666667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9">
        <f t="shared" si="21"/>
        <v>1.8455999999999999</v>
      </c>
      <c r="O254" s="7">
        <f t="shared" si="17"/>
        <v>85.444444444444443</v>
      </c>
      <c r="P254" t="s">
        <v>8269</v>
      </c>
      <c r="Q254" t="str">
        <f t="shared" si="18"/>
        <v>film &amp; video</v>
      </c>
      <c r="R254" t="s">
        <v>8315</v>
      </c>
      <c r="S254" s="19">
        <f t="shared" si="19"/>
        <v>40266.462708333333</v>
      </c>
      <c r="T254" s="19">
        <f t="shared" si="20"/>
        <v>40329.965972222228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9">
        <f t="shared" si="21"/>
        <v>1.0073333333333334</v>
      </c>
      <c r="O255" s="7">
        <f t="shared" si="17"/>
        <v>215.85714285714286</v>
      </c>
      <c r="P255" t="s">
        <v>8269</v>
      </c>
      <c r="Q255" t="str">
        <f t="shared" si="18"/>
        <v>film &amp; video</v>
      </c>
      <c r="R255" t="s">
        <v>8315</v>
      </c>
      <c r="S255" s="19">
        <f t="shared" si="19"/>
        <v>40924.450868055559</v>
      </c>
      <c r="T255" s="19">
        <f t="shared" si="20"/>
        <v>40954.450868055559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9">
        <f t="shared" si="21"/>
        <v>1.1694724999999999</v>
      </c>
      <c r="O256" s="7">
        <f t="shared" si="17"/>
        <v>89.38643312101911</v>
      </c>
      <c r="P256" t="s">
        <v>8269</v>
      </c>
      <c r="Q256" t="str">
        <f t="shared" si="18"/>
        <v>film &amp; video</v>
      </c>
      <c r="R256" t="s">
        <v>8315</v>
      </c>
      <c r="S256" s="19">
        <f t="shared" si="19"/>
        <v>42263.752662037041</v>
      </c>
      <c r="T256" s="19">
        <f t="shared" si="20"/>
        <v>42293.883333333331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9">
        <f t="shared" si="21"/>
        <v>1.0673325</v>
      </c>
      <c r="O257" s="7">
        <f t="shared" si="17"/>
        <v>45.418404255319146</v>
      </c>
      <c r="P257" t="s">
        <v>8269</v>
      </c>
      <c r="Q257" t="str">
        <f t="shared" si="18"/>
        <v>film &amp; video</v>
      </c>
      <c r="R257" t="s">
        <v>8315</v>
      </c>
      <c r="S257" s="19">
        <f t="shared" si="19"/>
        <v>40588.326412037044</v>
      </c>
      <c r="T257" s="19">
        <f t="shared" si="20"/>
        <v>40618.284745370373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9">
        <f t="shared" si="21"/>
        <v>1.391</v>
      </c>
      <c r="O258" s="7">
        <f t="shared" si="17"/>
        <v>65.756363636363631</v>
      </c>
      <c r="P258" t="s">
        <v>8269</v>
      </c>
      <c r="Q258" t="str">
        <f t="shared" si="18"/>
        <v>film &amp; video</v>
      </c>
      <c r="R258" t="s">
        <v>8315</v>
      </c>
      <c r="S258" s="19">
        <f t="shared" si="19"/>
        <v>41319.569293981483</v>
      </c>
      <c r="T258" s="19">
        <f t="shared" si="20"/>
        <v>41349.569293981483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9">
        <f t="shared" si="21"/>
        <v>1.0672648571428571</v>
      </c>
      <c r="O259" s="7">
        <f t="shared" ref="O259:O322" si="22">IF(L259=0,0,E259/L259)</f>
        <v>66.70405357142856</v>
      </c>
      <c r="P259" t="s">
        <v>8269</v>
      </c>
      <c r="Q259" t="str">
        <f t="shared" ref="Q259:Q322" si="23">LEFT(P259,SEARCH("/",P259)-1)</f>
        <v>film &amp; video</v>
      </c>
      <c r="R259" t="s">
        <v>8315</v>
      </c>
      <c r="S259" s="19">
        <f t="shared" ref="S259:S322" si="24">(J259/86400)+25569+(-5/25)</f>
        <v>42479.426875000005</v>
      </c>
      <c r="T259" s="19">
        <f t="shared" ref="T259:T322" si="25">(I259/86400)+25569+(-5/25)</f>
        <v>42509.426875000005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9">
        <f t="shared" si="21"/>
        <v>1.9114</v>
      </c>
      <c r="O260" s="7">
        <f t="shared" si="22"/>
        <v>83.345930232558146</v>
      </c>
      <c r="P260" t="s">
        <v>8269</v>
      </c>
      <c r="Q260" t="str">
        <f t="shared" si="23"/>
        <v>film &amp; video</v>
      </c>
      <c r="R260" t="s">
        <v>8315</v>
      </c>
      <c r="S260" s="19">
        <f t="shared" si="24"/>
        <v>40681.851689814815</v>
      </c>
      <c r="T260" s="19">
        <f t="shared" si="25"/>
        <v>40711.851689814815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9">
        <f t="shared" si="21"/>
        <v>1.3193789333333332</v>
      </c>
      <c r="O261" s="7">
        <f t="shared" si="22"/>
        <v>105.04609341825902</v>
      </c>
      <c r="P261" t="s">
        <v>8269</v>
      </c>
      <c r="Q261" t="str">
        <f t="shared" si="23"/>
        <v>film &amp; video</v>
      </c>
      <c r="R261" t="s">
        <v>8315</v>
      </c>
      <c r="S261" s="19">
        <f t="shared" si="24"/>
        <v>42072.53806712963</v>
      </c>
      <c r="T261" s="19">
        <f t="shared" si="25"/>
        <v>42102.53806712963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9">
        <f t="shared" si="21"/>
        <v>1.0640000000000001</v>
      </c>
      <c r="O262" s="7">
        <f t="shared" si="22"/>
        <v>120.90909090909091</v>
      </c>
      <c r="P262" t="s">
        <v>8269</v>
      </c>
      <c r="Q262" t="str">
        <f t="shared" si="23"/>
        <v>film &amp; video</v>
      </c>
      <c r="R262" t="s">
        <v>8315</v>
      </c>
      <c r="S262" s="19">
        <f t="shared" si="24"/>
        <v>40330.555543981485</v>
      </c>
      <c r="T262" s="19">
        <f t="shared" si="25"/>
        <v>40376.215972222228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9">
        <f t="shared" si="21"/>
        <v>1.0740000000000001</v>
      </c>
      <c r="O263" s="7">
        <f t="shared" si="22"/>
        <v>97.63636363636364</v>
      </c>
      <c r="P263" t="s">
        <v>8269</v>
      </c>
      <c r="Q263" t="str">
        <f t="shared" si="23"/>
        <v>film &amp; video</v>
      </c>
      <c r="R263" t="s">
        <v>8315</v>
      </c>
      <c r="S263" s="19">
        <f t="shared" si="24"/>
        <v>41017.685462962967</v>
      </c>
      <c r="T263" s="19">
        <f t="shared" si="25"/>
        <v>41067.421527777784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9">
        <f t="shared" si="21"/>
        <v>2.4</v>
      </c>
      <c r="O264" s="7">
        <f t="shared" si="22"/>
        <v>41.379310344827587</v>
      </c>
      <c r="P264" t="s">
        <v>8269</v>
      </c>
      <c r="Q264" t="str">
        <f t="shared" si="23"/>
        <v>film &amp; video</v>
      </c>
      <c r="R264" t="s">
        <v>8315</v>
      </c>
      <c r="S264" s="19">
        <f t="shared" si="24"/>
        <v>40555.048009259262</v>
      </c>
      <c r="T264" s="19">
        <f t="shared" si="25"/>
        <v>40600.048009259262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9">
        <f t="shared" si="21"/>
        <v>1.1808107999999999</v>
      </c>
      <c r="O265" s="7">
        <f t="shared" si="22"/>
        <v>30.654485981308412</v>
      </c>
      <c r="P265" t="s">
        <v>8269</v>
      </c>
      <c r="Q265" t="str">
        <f t="shared" si="23"/>
        <v>film &amp; video</v>
      </c>
      <c r="R265" t="s">
        <v>8315</v>
      </c>
      <c r="S265" s="19">
        <f t="shared" si="24"/>
        <v>41149.754791666666</v>
      </c>
      <c r="T265" s="19">
        <f t="shared" si="25"/>
        <v>41179.754791666666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9">
        <f t="shared" si="21"/>
        <v>1.1819999999999999</v>
      </c>
      <c r="O266" s="7">
        <f t="shared" si="22"/>
        <v>64.945054945054949</v>
      </c>
      <c r="P266" t="s">
        <v>8269</v>
      </c>
      <c r="Q266" t="str">
        <f t="shared" si="23"/>
        <v>film &amp; video</v>
      </c>
      <c r="R266" t="s">
        <v>8315</v>
      </c>
      <c r="S266" s="19">
        <f t="shared" si="24"/>
        <v>41010.420312500006</v>
      </c>
      <c r="T266" s="19">
        <f t="shared" si="25"/>
        <v>41040.420312500006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9">
        <f t="shared" ref="N267:N330" si="26">E267/D267</f>
        <v>1.111</v>
      </c>
      <c r="O267" s="7">
        <f t="shared" si="22"/>
        <v>95.775862068965523</v>
      </c>
      <c r="P267" t="s">
        <v>8269</v>
      </c>
      <c r="Q267" t="str">
        <f t="shared" si="23"/>
        <v>film &amp; video</v>
      </c>
      <c r="R267" t="s">
        <v>8315</v>
      </c>
      <c r="S267" s="19">
        <f t="shared" si="24"/>
        <v>40267.045717592599</v>
      </c>
      <c r="T267" s="19">
        <f t="shared" si="25"/>
        <v>40308.64444444445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9">
        <f t="shared" si="26"/>
        <v>1.4550000000000001</v>
      </c>
      <c r="O268" s="7">
        <f t="shared" si="22"/>
        <v>40.416666666666664</v>
      </c>
      <c r="P268" t="s">
        <v>8269</v>
      </c>
      <c r="Q268" t="str">
        <f t="shared" si="23"/>
        <v>film &amp; video</v>
      </c>
      <c r="R268" t="s">
        <v>8315</v>
      </c>
      <c r="S268" s="19">
        <f t="shared" si="24"/>
        <v>40204.974849537044</v>
      </c>
      <c r="T268" s="19">
        <f t="shared" si="25"/>
        <v>40290.960416666669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9">
        <f t="shared" si="26"/>
        <v>1.3162883248730965</v>
      </c>
      <c r="O269" s="7">
        <f t="shared" si="22"/>
        <v>78.578424242424248</v>
      </c>
      <c r="P269" t="s">
        <v>8269</v>
      </c>
      <c r="Q269" t="str">
        <f t="shared" si="23"/>
        <v>film &amp; video</v>
      </c>
      <c r="R269" t="s">
        <v>8315</v>
      </c>
      <c r="S269" s="19">
        <f t="shared" si="24"/>
        <v>41785.252534722225</v>
      </c>
      <c r="T269" s="19">
        <f t="shared" si="25"/>
        <v>41815.252534722225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9">
        <f t="shared" si="26"/>
        <v>1.1140000000000001</v>
      </c>
      <c r="O270" s="7">
        <f t="shared" si="22"/>
        <v>50.18018018018018</v>
      </c>
      <c r="P270" t="s">
        <v>8269</v>
      </c>
      <c r="Q270" t="str">
        <f t="shared" si="23"/>
        <v>film &amp; video</v>
      </c>
      <c r="R270" t="s">
        <v>8315</v>
      </c>
      <c r="S270" s="19">
        <f t="shared" si="24"/>
        <v>40808.952523148153</v>
      </c>
      <c r="T270" s="19">
        <f t="shared" si="25"/>
        <v>40853.994189814817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9">
        <f t="shared" si="26"/>
        <v>1.4723377</v>
      </c>
      <c r="O271" s="7">
        <f t="shared" si="22"/>
        <v>92.251735588972423</v>
      </c>
      <c r="P271" t="s">
        <v>8269</v>
      </c>
      <c r="Q271" t="str">
        <f t="shared" si="23"/>
        <v>film &amp; video</v>
      </c>
      <c r="R271" t="s">
        <v>8315</v>
      </c>
      <c r="S271" s="19">
        <f t="shared" si="24"/>
        <v>42757.997013888889</v>
      </c>
      <c r="T271" s="19">
        <f t="shared" si="25"/>
        <v>42787.997013888889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9">
        <f t="shared" si="26"/>
        <v>1.5260869565217392</v>
      </c>
      <c r="O272" s="7">
        <f t="shared" si="22"/>
        <v>57.540983606557376</v>
      </c>
      <c r="P272" t="s">
        <v>8269</v>
      </c>
      <c r="Q272" t="str">
        <f t="shared" si="23"/>
        <v>film &amp; video</v>
      </c>
      <c r="R272" t="s">
        <v>8315</v>
      </c>
      <c r="S272" s="19">
        <f t="shared" si="24"/>
        <v>40637.666550925933</v>
      </c>
      <c r="T272" s="19">
        <f t="shared" si="25"/>
        <v>40687.966666666667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9">
        <f t="shared" si="26"/>
        <v>1.0468</v>
      </c>
      <c r="O273" s="7">
        <f t="shared" si="22"/>
        <v>109.42160278745645</v>
      </c>
      <c r="P273" t="s">
        <v>8269</v>
      </c>
      <c r="Q273" t="str">
        <f t="shared" si="23"/>
        <v>film &amp; video</v>
      </c>
      <c r="R273" t="s">
        <v>8315</v>
      </c>
      <c r="S273" s="19">
        <f t="shared" si="24"/>
        <v>41611.900243055556</v>
      </c>
      <c r="T273" s="19">
        <f t="shared" si="25"/>
        <v>41641.133333333339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9">
        <f t="shared" si="26"/>
        <v>1.7743366666666667</v>
      </c>
      <c r="O274" s="7">
        <f t="shared" si="22"/>
        <v>81.892461538461546</v>
      </c>
      <c r="P274" t="s">
        <v>8269</v>
      </c>
      <c r="Q274" t="str">
        <f t="shared" si="23"/>
        <v>film &amp; video</v>
      </c>
      <c r="R274" t="s">
        <v>8315</v>
      </c>
      <c r="S274" s="19">
        <f t="shared" si="24"/>
        <v>40235.700358796297</v>
      </c>
      <c r="T274" s="19">
        <f t="shared" si="25"/>
        <v>40296.584027777782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9">
        <f t="shared" si="26"/>
        <v>1.077758</v>
      </c>
      <c r="O275" s="7">
        <f t="shared" si="22"/>
        <v>45.667711864406776</v>
      </c>
      <c r="P275" t="s">
        <v>8269</v>
      </c>
      <c r="Q275" t="str">
        <f t="shared" si="23"/>
        <v>film &amp; video</v>
      </c>
      <c r="R275" t="s">
        <v>8315</v>
      </c>
      <c r="S275" s="19">
        <f t="shared" si="24"/>
        <v>40697.298449074078</v>
      </c>
      <c r="T275" s="19">
        <f t="shared" si="25"/>
        <v>40727.298449074078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9">
        <f t="shared" si="26"/>
        <v>1.56</v>
      </c>
      <c r="O276" s="7">
        <f t="shared" si="22"/>
        <v>55.221238938053098</v>
      </c>
      <c r="P276" t="s">
        <v>8269</v>
      </c>
      <c r="Q276" t="str">
        <f t="shared" si="23"/>
        <v>film &amp; video</v>
      </c>
      <c r="R276" t="s">
        <v>8315</v>
      </c>
      <c r="S276" s="19">
        <f t="shared" si="24"/>
        <v>40969.712372685186</v>
      </c>
      <c r="T276" s="19">
        <f t="shared" si="25"/>
        <v>41004.090972222228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9">
        <f t="shared" si="26"/>
        <v>1.08395</v>
      </c>
      <c r="O277" s="7">
        <f t="shared" si="22"/>
        <v>65.298192771084331</v>
      </c>
      <c r="P277" t="s">
        <v>8269</v>
      </c>
      <c r="Q277" t="str">
        <f t="shared" si="23"/>
        <v>film &amp; video</v>
      </c>
      <c r="R277" t="s">
        <v>8315</v>
      </c>
      <c r="S277" s="19">
        <f t="shared" si="24"/>
        <v>41192.832013888896</v>
      </c>
      <c r="T277" s="19">
        <f t="shared" si="25"/>
        <v>41222.87368055556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9">
        <f t="shared" si="26"/>
        <v>1.476</v>
      </c>
      <c r="O278" s="7">
        <f t="shared" si="22"/>
        <v>95.225806451612897</v>
      </c>
      <c r="P278" t="s">
        <v>8269</v>
      </c>
      <c r="Q278" t="str">
        <f t="shared" si="23"/>
        <v>film &amp; video</v>
      </c>
      <c r="R278" t="s">
        <v>8315</v>
      </c>
      <c r="S278" s="19">
        <f t="shared" si="24"/>
        <v>40966.881875000006</v>
      </c>
      <c r="T278" s="19">
        <f t="shared" si="25"/>
        <v>41026.840208333335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9">
        <f t="shared" si="26"/>
        <v>1.1038153846153846</v>
      </c>
      <c r="O279" s="7">
        <f t="shared" si="22"/>
        <v>75.444794952681391</v>
      </c>
      <c r="P279" t="s">
        <v>8269</v>
      </c>
      <c r="Q279" t="str">
        <f t="shared" si="23"/>
        <v>film &amp; video</v>
      </c>
      <c r="R279" t="s">
        <v>8315</v>
      </c>
      <c r="S279" s="19">
        <f t="shared" si="24"/>
        <v>42117.691423611119</v>
      </c>
      <c r="T279" s="19">
        <f t="shared" si="25"/>
        <v>42147.691423611119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9">
        <f t="shared" si="26"/>
        <v>1.5034814814814814</v>
      </c>
      <c r="O280" s="7">
        <f t="shared" si="22"/>
        <v>97.816867469879512</v>
      </c>
      <c r="P280" t="s">
        <v>8269</v>
      </c>
      <c r="Q280" t="str">
        <f t="shared" si="23"/>
        <v>film &amp; video</v>
      </c>
      <c r="R280" t="s">
        <v>8315</v>
      </c>
      <c r="S280" s="19">
        <f t="shared" si="24"/>
        <v>41163.840960648151</v>
      </c>
      <c r="T280" s="19">
        <f t="shared" si="25"/>
        <v>41193.840960648151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9">
        <f t="shared" si="26"/>
        <v>1.5731829411764706</v>
      </c>
      <c r="O281" s="7">
        <f t="shared" si="22"/>
        <v>87.685606557377056</v>
      </c>
      <c r="P281" t="s">
        <v>8269</v>
      </c>
      <c r="Q281" t="str">
        <f t="shared" si="23"/>
        <v>film &amp; video</v>
      </c>
      <c r="R281" t="s">
        <v>8315</v>
      </c>
      <c r="S281" s="19">
        <f t="shared" si="24"/>
        <v>42759.044166666674</v>
      </c>
      <c r="T281" s="19">
        <f t="shared" si="25"/>
        <v>42792.884027777778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9">
        <f t="shared" si="26"/>
        <v>1.5614399999999999</v>
      </c>
      <c r="O282" s="7">
        <f t="shared" si="22"/>
        <v>54.748948106591868</v>
      </c>
      <c r="P282" t="s">
        <v>8269</v>
      </c>
      <c r="Q282" t="str">
        <f t="shared" si="23"/>
        <v>film &amp; video</v>
      </c>
      <c r="R282" t="s">
        <v>8315</v>
      </c>
      <c r="S282" s="19">
        <f t="shared" si="24"/>
        <v>41744.390682870377</v>
      </c>
      <c r="T282" s="19">
        <f t="shared" si="25"/>
        <v>41789.390682870377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9">
        <f t="shared" si="26"/>
        <v>1.2058763636363636</v>
      </c>
      <c r="O283" s="7">
        <f t="shared" si="22"/>
        <v>83.953417721518989</v>
      </c>
      <c r="P283" t="s">
        <v>8269</v>
      </c>
      <c r="Q283" t="str">
        <f t="shared" si="23"/>
        <v>film &amp; video</v>
      </c>
      <c r="R283" t="s">
        <v>8315</v>
      </c>
      <c r="S283" s="19">
        <f t="shared" si="24"/>
        <v>39949.96334490741</v>
      </c>
      <c r="T283" s="19">
        <f t="shared" si="25"/>
        <v>40035.609722222223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9">
        <f t="shared" si="26"/>
        <v>1.0118888888888888</v>
      </c>
      <c r="O284" s="7">
        <f t="shared" si="22"/>
        <v>254.38547486033519</v>
      </c>
      <c r="P284" t="s">
        <v>8269</v>
      </c>
      <c r="Q284" t="str">
        <f t="shared" si="23"/>
        <v>film &amp; video</v>
      </c>
      <c r="R284" t="s">
        <v>8315</v>
      </c>
      <c r="S284" s="19">
        <f t="shared" si="24"/>
        <v>40194.720046296301</v>
      </c>
      <c r="T284" s="19">
        <f t="shared" si="25"/>
        <v>40231.716666666667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9">
        <f t="shared" si="26"/>
        <v>1.142725</v>
      </c>
      <c r="O285" s="7">
        <f t="shared" si="22"/>
        <v>101.8269801980198</v>
      </c>
      <c r="P285" t="s">
        <v>8269</v>
      </c>
      <c r="Q285" t="str">
        <f t="shared" si="23"/>
        <v>film &amp; video</v>
      </c>
      <c r="R285" t="s">
        <v>8315</v>
      </c>
      <c r="S285" s="19">
        <f t="shared" si="24"/>
        <v>40675.51</v>
      </c>
      <c r="T285" s="19">
        <f t="shared" si="25"/>
        <v>40695.007638888892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9">
        <f t="shared" si="26"/>
        <v>1.0462615</v>
      </c>
      <c r="O286" s="7">
        <f t="shared" si="22"/>
        <v>55.066394736842106</v>
      </c>
      <c r="P286" t="s">
        <v>8269</v>
      </c>
      <c r="Q286" t="str">
        <f t="shared" si="23"/>
        <v>film &amp; video</v>
      </c>
      <c r="R286" t="s">
        <v>8315</v>
      </c>
      <c r="S286" s="19">
        <f t="shared" si="24"/>
        <v>40904.538194444445</v>
      </c>
      <c r="T286" s="19">
        <f t="shared" si="25"/>
        <v>40929.538194444445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9">
        <f t="shared" si="26"/>
        <v>2.2882507142857142</v>
      </c>
      <c r="O287" s="7">
        <f t="shared" si="22"/>
        <v>56.901438721136763</v>
      </c>
      <c r="P287" t="s">
        <v>8269</v>
      </c>
      <c r="Q287" t="str">
        <f t="shared" si="23"/>
        <v>film &amp; video</v>
      </c>
      <c r="R287" t="s">
        <v>8315</v>
      </c>
      <c r="S287" s="19">
        <f t="shared" si="24"/>
        <v>41506.556111111116</v>
      </c>
      <c r="T287" s="19">
        <f t="shared" si="25"/>
        <v>41536.556111111116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9">
        <f t="shared" si="26"/>
        <v>1.0915333333333332</v>
      </c>
      <c r="O288" s="7">
        <f t="shared" si="22"/>
        <v>121.28148148148148</v>
      </c>
      <c r="P288" t="s">
        <v>8269</v>
      </c>
      <c r="Q288" t="str">
        <f t="shared" si="23"/>
        <v>film &amp; video</v>
      </c>
      <c r="R288" t="s">
        <v>8315</v>
      </c>
      <c r="S288" s="19">
        <f t="shared" si="24"/>
        <v>41313.616250000006</v>
      </c>
      <c r="T288" s="19">
        <f t="shared" si="25"/>
        <v>41358.574583333335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9">
        <f t="shared" si="26"/>
        <v>1.7629999999999999</v>
      </c>
      <c r="O289" s="7">
        <f t="shared" si="22"/>
        <v>91.189655172413794</v>
      </c>
      <c r="P289" t="s">
        <v>8269</v>
      </c>
      <c r="Q289" t="str">
        <f t="shared" si="23"/>
        <v>film &amp; video</v>
      </c>
      <c r="R289" t="s">
        <v>8315</v>
      </c>
      <c r="S289" s="19">
        <f t="shared" si="24"/>
        <v>41184.077986111115</v>
      </c>
      <c r="T289" s="19">
        <f t="shared" si="25"/>
        <v>41214.966666666667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9">
        <f t="shared" si="26"/>
        <v>1.0321061999999999</v>
      </c>
      <c r="O290" s="7">
        <f t="shared" si="22"/>
        <v>115.44812080536913</v>
      </c>
      <c r="P290" t="s">
        <v>8269</v>
      </c>
      <c r="Q290" t="str">
        <f t="shared" si="23"/>
        <v>film &amp; video</v>
      </c>
      <c r="R290" t="s">
        <v>8315</v>
      </c>
      <c r="S290" s="19">
        <f t="shared" si="24"/>
        <v>41050.968900462962</v>
      </c>
      <c r="T290" s="19">
        <f t="shared" si="25"/>
        <v>41085.968900462962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9">
        <f t="shared" si="26"/>
        <v>1.0482</v>
      </c>
      <c r="O291" s="7">
        <f t="shared" si="22"/>
        <v>67.771551724137936</v>
      </c>
      <c r="P291" t="s">
        <v>8269</v>
      </c>
      <c r="Q291" t="str">
        <f t="shared" si="23"/>
        <v>film &amp; video</v>
      </c>
      <c r="R291" t="s">
        <v>8315</v>
      </c>
      <c r="S291" s="19">
        <f t="shared" si="24"/>
        <v>41550.256412037037</v>
      </c>
      <c r="T291" s="19">
        <f t="shared" si="25"/>
        <v>41580.256412037037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9">
        <f t="shared" si="26"/>
        <v>1.0668444444444445</v>
      </c>
      <c r="O292" s="7">
        <f t="shared" si="22"/>
        <v>28.576190476190476</v>
      </c>
      <c r="P292" t="s">
        <v>8269</v>
      </c>
      <c r="Q292" t="str">
        <f t="shared" si="23"/>
        <v>film &amp; video</v>
      </c>
      <c r="R292" t="s">
        <v>8315</v>
      </c>
      <c r="S292" s="19">
        <f t="shared" si="24"/>
        <v>40526.169178240743</v>
      </c>
      <c r="T292" s="19">
        <f t="shared" si="25"/>
        <v>40576.132638888892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9">
        <f t="shared" si="26"/>
        <v>1.2001999999999999</v>
      </c>
      <c r="O293" s="7">
        <f t="shared" si="22"/>
        <v>46.8828125</v>
      </c>
      <c r="P293" t="s">
        <v>8269</v>
      </c>
      <c r="Q293" t="str">
        <f t="shared" si="23"/>
        <v>film &amp; video</v>
      </c>
      <c r="R293" t="s">
        <v>8315</v>
      </c>
      <c r="S293" s="19">
        <f t="shared" si="24"/>
        <v>41376.569050925929</v>
      </c>
      <c r="T293" s="19">
        <f t="shared" si="25"/>
        <v>41394.80069444445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9">
        <f t="shared" si="26"/>
        <v>1.0150693333333334</v>
      </c>
      <c r="O294" s="7">
        <f t="shared" si="22"/>
        <v>154.42231237322514</v>
      </c>
      <c r="P294" t="s">
        <v>8269</v>
      </c>
      <c r="Q294" t="str">
        <f t="shared" si="23"/>
        <v>film &amp; video</v>
      </c>
      <c r="R294" t="s">
        <v>8315</v>
      </c>
      <c r="S294" s="19">
        <f t="shared" si="24"/>
        <v>40812.603229166671</v>
      </c>
      <c r="T294" s="19">
        <f t="shared" si="25"/>
        <v>40844.965972222228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9">
        <f t="shared" si="26"/>
        <v>1.0138461538461538</v>
      </c>
      <c r="O295" s="7">
        <f t="shared" si="22"/>
        <v>201.22137404580153</v>
      </c>
      <c r="P295" t="s">
        <v>8269</v>
      </c>
      <c r="Q295" t="str">
        <f t="shared" si="23"/>
        <v>film &amp; video</v>
      </c>
      <c r="R295" t="s">
        <v>8315</v>
      </c>
      <c r="S295" s="19">
        <f t="shared" si="24"/>
        <v>41719.467986111114</v>
      </c>
      <c r="T295" s="19">
        <f t="shared" si="25"/>
        <v>41749.467986111114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9">
        <f t="shared" si="26"/>
        <v>1</v>
      </c>
      <c r="O296" s="7">
        <f t="shared" si="22"/>
        <v>100</v>
      </c>
      <c r="P296" t="s">
        <v>8269</v>
      </c>
      <c r="Q296" t="str">
        <f t="shared" si="23"/>
        <v>film &amp; video</v>
      </c>
      <c r="R296" t="s">
        <v>8315</v>
      </c>
      <c r="S296" s="19">
        <f t="shared" si="24"/>
        <v>40342.884421296301</v>
      </c>
      <c r="T296" s="19">
        <f t="shared" si="25"/>
        <v>40378.466666666667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9">
        <f t="shared" si="26"/>
        <v>1.3310911999999999</v>
      </c>
      <c r="O297" s="7">
        <f t="shared" si="22"/>
        <v>100.08204511278196</v>
      </c>
      <c r="P297" t="s">
        <v>8269</v>
      </c>
      <c r="Q297" t="str">
        <f t="shared" si="23"/>
        <v>film &amp; video</v>
      </c>
      <c r="R297" t="s">
        <v>8315</v>
      </c>
      <c r="S297" s="19">
        <f t="shared" si="24"/>
        <v>41518.8047337963</v>
      </c>
      <c r="T297" s="19">
        <f t="shared" si="25"/>
        <v>41578.800000000003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9">
        <f t="shared" si="26"/>
        <v>1.187262</v>
      </c>
      <c r="O298" s="7">
        <f t="shared" si="22"/>
        <v>230.08953488372092</v>
      </c>
      <c r="P298" t="s">
        <v>8269</v>
      </c>
      <c r="Q298" t="str">
        <f t="shared" si="23"/>
        <v>film &amp; video</v>
      </c>
      <c r="R298" t="s">
        <v>8315</v>
      </c>
      <c r="S298" s="19">
        <f t="shared" si="24"/>
        <v>41134.275497685187</v>
      </c>
      <c r="T298" s="19">
        <f t="shared" si="25"/>
        <v>41159.275497685187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9">
        <f t="shared" si="26"/>
        <v>1.0064</v>
      </c>
      <c r="O299" s="7">
        <f t="shared" si="22"/>
        <v>141.74647887323943</v>
      </c>
      <c r="P299" t="s">
        <v>8269</v>
      </c>
      <c r="Q299" t="str">
        <f t="shared" si="23"/>
        <v>film &amp; video</v>
      </c>
      <c r="R299" t="s">
        <v>8315</v>
      </c>
      <c r="S299" s="19">
        <f t="shared" si="24"/>
        <v>42089.528020833335</v>
      </c>
      <c r="T299" s="19">
        <f t="shared" si="25"/>
        <v>42124.965972222228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9">
        <f t="shared" si="26"/>
        <v>1.089324126984127</v>
      </c>
      <c r="O300" s="7">
        <f t="shared" si="22"/>
        <v>56.344351395730705</v>
      </c>
      <c r="P300" t="s">
        <v>8269</v>
      </c>
      <c r="Q300" t="str">
        <f t="shared" si="23"/>
        <v>film &amp; video</v>
      </c>
      <c r="R300" t="s">
        <v>8315</v>
      </c>
      <c r="S300" s="19">
        <f t="shared" si="24"/>
        <v>41709.263518518521</v>
      </c>
      <c r="T300" s="19">
        <f t="shared" si="25"/>
        <v>41768.675000000003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9">
        <f t="shared" si="26"/>
        <v>1.789525</v>
      </c>
      <c r="O301" s="7">
        <f t="shared" si="22"/>
        <v>73.341188524590166</v>
      </c>
      <c r="P301" t="s">
        <v>8269</v>
      </c>
      <c r="Q301" t="str">
        <f t="shared" si="23"/>
        <v>film &amp; video</v>
      </c>
      <c r="R301" t="s">
        <v>8315</v>
      </c>
      <c r="S301" s="19">
        <f t="shared" si="24"/>
        <v>40469.025231481486</v>
      </c>
      <c r="T301" s="19">
        <f t="shared" si="25"/>
        <v>40499.06689814815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9">
        <f t="shared" si="26"/>
        <v>1.0172264</v>
      </c>
      <c r="O302" s="7">
        <f t="shared" si="22"/>
        <v>85.337785234899329</v>
      </c>
      <c r="P302" t="s">
        <v>8269</v>
      </c>
      <c r="Q302" t="str">
        <f t="shared" si="23"/>
        <v>film &amp; video</v>
      </c>
      <c r="R302" t="s">
        <v>8315</v>
      </c>
      <c r="S302" s="19">
        <f t="shared" si="24"/>
        <v>40626.759930555556</v>
      </c>
      <c r="T302" s="19">
        <f t="shared" si="25"/>
        <v>40657.759930555556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9">
        <f t="shared" si="26"/>
        <v>1.1873499999999999</v>
      </c>
      <c r="O303" s="7">
        <f t="shared" si="22"/>
        <v>61.496215139442228</v>
      </c>
      <c r="P303" t="s">
        <v>8269</v>
      </c>
      <c r="Q303" t="str">
        <f t="shared" si="23"/>
        <v>film &amp; video</v>
      </c>
      <c r="R303" t="s">
        <v>8315</v>
      </c>
      <c r="S303" s="19">
        <f t="shared" si="24"/>
        <v>41312.537673611114</v>
      </c>
      <c r="T303" s="19">
        <f t="shared" si="25"/>
        <v>41352.49600694445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9">
        <f t="shared" si="26"/>
        <v>1.0045999999999999</v>
      </c>
      <c r="O304" s="7">
        <f t="shared" si="22"/>
        <v>93.018518518518519</v>
      </c>
      <c r="P304" t="s">
        <v>8269</v>
      </c>
      <c r="Q304" t="str">
        <f t="shared" si="23"/>
        <v>film &amp; video</v>
      </c>
      <c r="R304" t="s">
        <v>8315</v>
      </c>
      <c r="S304" s="19">
        <f t="shared" si="24"/>
        <v>40933.6569212963</v>
      </c>
      <c r="T304" s="19">
        <f t="shared" si="25"/>
        <v>40963.6569212963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9">
        <f t="shared" si="26"/>
        <v>1.3746666666666667</v>
      </c>
      <c r="O305" s="7">
        <f t="shared" si="22"/>
        <v>50.292682926829265</v>
      </c>
      <c r="P305" t="s">
        <v>8269</v>
      </c>
      <c r="Q305" t="str">
        <f t="shared" si="23"/>
        <v>film &amp; video</v>
      </c>
      <c r="R305" t="s">
        <v>8315</v>
      </c>
      <c r="S305" s="19">
        <f t="shared" si="24"/>
        <v>41031.871134259258</v>
      </c>
      <c r="T305" s="19">
        <f t="shared" si="25"/>
        <v>41061.871134259258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9">
        <f t="shared" si="26"/>
        <v>2.3164705882352941</v>
      </c>
      <c r="O306" s="7">
        <f t="shared" si="22"/>
        <v>106.43243243243244</v>
      </c>
      <c r="P306" t="s">
        <v>8269</v>
      </c>
      <c r="Q306" t="str">
        <f t="shared" si="23"/>
        <v>film &amp; video</v>
      </c>
      <c r="R306" t="s">
        <v>8315</v>
      </c>
      <c r="S306" s="19">
        <f t="shared" si="24"/>
        <v>41113.894872685189</v>
      </c>
      <c r="T306" s="19">
        <f t="shared" si="25"/>
        <v>41152.883333333339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9">
        <f t="shared" si="26"/>
        <v>1.3033333333333332</v>
      </c>
      <c r="O307" s="7">
        <f t="shared" si="22"/>
        <v>51.719576719576722</v>
      </c>
      <c r="P307" t="s">
        <v>8269</v>
      </c>
      <c r="Q307" t="str">
        <f t="shared" si="23"/>
        <v>film &amp; video</v>
      </c>
      <c r="R307" t="s">
        <v>8315</v>
      </c>
      <c r="S307" s="19">
        <f t="shared" si="24"/>
        <v>40948.430196759262</v>
      </c>
      <c r="T307" s="19">
        <f t="shared" si="25"/>
        <v>40978.430196759262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9">
        <f t="shared" si="26"/>
        <v>2.9289999999999998</v>
      </c>
      <c r="O308" s="7">
        <f t="shared" si="22"/>
        <v>36.612499999999997</v>
      </c>
      <c r="P308" t="s">
        <v>8269</v>
      </c>
      <c r="Q308" t="str">
        <f t="shared" si="23"/>
        <v>film &amp; video</v>
      </c>
      <c r="R308" t="s">
        <v>8315</v>
      </c>
      <c r="S308" s="19">
        <f t="shared" si="24"/>
        <v>41333.637187500004</v>
      </c>
      <c r="T308" s="19">
        <f t="shared" si="25"/>
        <v>41353.595520833333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9">
        <f t="shared" si="26"/>
        <v>1.1131818181818183</v>
      </c>
      <c r="O309" s="7">
        <f t="shared" si="22"/>
        <v>42.517361111111114</v>
      </c>
      <c r="P309" t="s">
        <v>8269</v>
      </c>
      <c r="Q309" t="str">
        <f t="shared" si="23"/>
        <v>film &amp; video</v>
      </c>
      <c r="R309" t="s">
        <v>8315</v>
      </c>
      <c r="S309" s="19">
        <f t="shared" si="24"/>
        <v>41282.744456018525</v>
      </c>
      <c r="T309" s="19">
        <f t="shared" si="25"/>
        <v>41312.744456018525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9">
        <f t="shared" si="26"/>
        <v>1.0556666666666668</v>
      </c>
      <c r="O310" s="7">
        <f t="shared" si="22"/>
        <v>62.712871287128714</v>
      </c>
      <c r="P310" t="s">
        <v>8269</v>
      </c>
      <c r="Q310" t="str">
        <f t="shared" si="23"/>
        <v>film &amp; video</v>
      </c>
      <c r="R310" t="s">
        <v>8315</v>
      </c>
      <c r="S310" s="19">
        <f t="shared" si="24"/>
        <v>40567.494560185187</v>
      </c>
      <c r="T310" s="19">
        <f t="shared" si="25"/>
        <v>40612.494560185187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9">
        <f t="shared" si="26"/>
        <v>1.1894444444444445</v>
      </c>
      <c r="O311" s="7">
        <f t="shared" si="22"/>
        <v>89.957983193277315</v>
      </c>
      <c r="P311" t="s">
        <v>8269</v>
      </c>
      <c r="Q311" t="str">
        <f t="shared" si="23"/>
        <v>film &amp; video</v>
      </c>
      <c r="R311" t="s">
        <v>8315</v>
      </c>
      <c r="S311" s="19">
        <f t="shared" si="24"/>
        <v>41134.551550925928</v>
      </c>
      <c r="T311" s="19">
        <f t="shared" si="25"/>
        <v>41155.551550925928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9">
        <f t="shared" si="26"/>
        <v>1.04129</v>
      </c>
      <c r="O312" s="7">
        <f t="shared" si="22"/>
        <v>28.924722222222222</v>
      </c>
      <c r="P312" t="s">
        <v>8269</v>
      </c>
      <c r="Q312" t="str">
        <f t="shared" si="23"/>
        <v>film &amp; video</v>
      </c>
      <c r="R312" t="s">
        <v>8315</v>
      </c>
      <c r="S312" s="19">
        <f t="shared" si="24"/>
        <v>40820.983136574076</v>
      </c>
      <c r="T312" s="19">
        <f t="shared" si="25"/>
        <v>40835.883333333339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9">
        <f t="shared" si="26"/>
        <v>1.0410165</v>
      </c>
      <c r="O313" s="7">
        <f t="shared" si="22"/>
        <v>138.8022</v>
      </c>
      <c r="P313" t="s">
        <v>8269</v>
      </c>
      <c r="Q313" t="str">
        <f t="shared" si="23"/>
        <v>film &amp; video</v>
      </c>
      <c r="R313" t="s">
        <v>8315</v>
      </c>
      <c r="S313" s="19">
        <f t="shared" si="24"/>
        <v>40868.019814814819</v>
      </c>
      <c r="T313" s="19">
        <f t="shared" si="25"/>
        <v>40909.132638888892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9">
        <f t="shared" si="26"/>
        <v>1.1187499999999999</v>
      </c>
      <c r="O314" s="7">
        <f t="shared" si="22"/>
        <v>61.301369863013697</v>
      </c>
      <c r="P314" t="s">
        <v>8269</v>
      </c>
      <c r="Q314" t="str">
        <f t="shared" si="23"/>
        <v>film &amp; video</v>
      </c>
      <c r="R314" t="s">
        <v>8315</v>
      </c>
      <c r="S314" s="19">
        <f t="shared" si="24"/>
        <v>41348.67768518519</v>
      </c>
      <c r="T314" s="19">
        <f t="shared" si="25"/>
        <v>41378.67768518519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9">
        <f t="shared" si="26"/>
        <v>1.0473529411764706</v>
      </c>
      <c r="O315" s="7">
        <f t="shared" si="22"/>
        <v>80.202702702702709</v>
      </c>
      <c r="P315" t="s">
        <v>8269</v>
      </c>
      <c r="Q315" t="str">
        <f t="shared" si="23"/>
        <v>film &amp; video</v>
      </c>
      <c r="R315" t="s">
        <v>8315</v>
      </c>
      <c r="S315" s="19">
        <f t="shared" si="24"/>
        <v>40357.02793981482</v>
      </c>
      <c r="T315" s="19">
        <f t="shared" si="25"/>
        <v>40401.465972222228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9">
        <f t="shared" si="26"/>
        <v>3.8515000000000001</v>
      </c>
      <c r="O316" s="7">
        <f t="shared" si="22"/>
        <v>32.095833333333331</v>
      </c>
      <c r="P316" t="s">
        <v>8269</v>
      </c>
      <c r="Q316" t="str">
        <f t="shared" si="23"/>
        <v>film &amp; video</v>
      </c>
      <c r="R316" t="s">
        <v>8315</v>
      </c>
      <c r="S316" s="19">
        <f t="shared" si="24"/>
        <v>41304.633194444446</v>
      </c>
      <c r="T316" s="19">
        <f t="shared" si="25"/>
        <v>41334.633194444446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9">
        <f t="shared" si="26"/>
        <v>1.01248</v>
      </c>
      <c r="O317" s="7">
        <f t="shared" si="22"/>
        <v>200.88888888888889</v>
      </c>
      <c r="P317" t="s">
        <v>8269</v>
      </c>
      <c r="Q317" t="str">
        <f t="shared" si="23"/>
        <v>film &amp; video</v>
      </c>
      <c r="R317" t="s">
        <v>8315</v>
      </c>
      <c r="S317" s="19">
        <f t="shared" si="24"/>
        <v>41113.572384259263</v>
      </c>
      <c r="T317" s="19">
        <f t="shared" si="25"/>
        <v>41143.572384259263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9">
        <f t="shared" si="26"/>
        <v>1.1377333333333333</v>
      </c>
      <c r="O318" s="7">
        <f t="shared" si="22"/>
        <v>108.01265822784811</v>
      </c>
      <c r="P318" t="s">
        <v>8269</v>
      </c>
      <c r="Q318" t="str">
        <f t="shared" si="23"/>
        <v>film &amp; video</v>
      </c>
      <c r="R318" t="s">
        <v>8315</v>
      </c>
      <c r="S318" s="19">
        <f t="shared" si="24"/>
        <v>41950.723576388889</v>
      </c>
      <c r="T318" s="19">
        <f t="shared" si="25"/>
        <v>41984.007638888892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9">
        <f t="shared" si="26"/>
        <v>1.0080333333333333</v>
      </c>
      <c r="O319" s="7">
        <f t="shared" si="22"/>
        <v>95.699367088607602</v>
      </c>
      <c r="P319" t="s">
        <v>8269</v>
      </c>
      <c r="Q319" t="str">
        <f t="shared" si="23"/>
        <v>film &amp; video</v>
      </c>
      <c r="R319" t="s">
        <v>8315</v>
      </c>
      <c r="S319" s="19">
        <f t="shared" si="24"/>
        <v>41589.476886574077</v>
      </c>
      <c r="T319" s="19">
        <f t="shared" si="25"/>
        <v>41619.476886574077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9">
        <f t="shared" si="26"/>
        <v>2.8332000000000002</v>
      </c>
      <c r="O320" s="7">
        <f t="shared" si="22"/>
        <v>49.880281690140848</v>
      </c>
      <c r="P320" t="s">
        <v>8269</v>
      </c>
      <c r="Q320" t="str">
        <f t="shared" si="23"/>
        <v>film &amp; video</v>
      </c>
      <c r="R320" t="s">
        <v>8315</v>
      </c>
      <c r="S320" s="19">
        <f t="shared" si="24"/>
        <v>41329.838784722226</v>
      </c>
      <c r="T320" s="19">
        <f t="shared" si="25"/>
        <v>41359.797118055561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9">
        <f t="shared" si="26"/>
        <v>1.1268</v>
      </c>
      <c r="O321" s="7">
        <f t="shared" si="22"/>
        <v>110.47058823529412</v>
      </c>
      <c r="P321" t="s">
        <v>8269</v>
      </c>
      <c r="Q321" t="str">
        <f t="shared" si="23"/>
        <v>film &amp; video</v>
      </c>
      <c r="R321" t="s">
        <v>8315</v>
      </c>
      <c r="S321" s="19">
        <f t="shared" si="24"/>
        <v>40123.638298611113</v>
      </c>
      <c r="T321" s="19">
        <f t="shared" si="25"/>
        <v>40211.132638888892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9">
        <f t="shared" si="26"/>
        <v>1.0658000000000001</v>
      </c>
      <c r="O322" s="7">
        <f t="shared" si="22"/>
        <v>134.91139240506328</v>
      </c>
      <c r="P322" t="s">
        <v>8269</v>
      </c>
      <c r="Q322" t="str">
        <f t="shared" si="23"/>
        <v>film &amp; video</v>
      </c>
      <c r="R322" t="s">
        <v>8315</v>
      </c>
      <c r="S322" s="19">
        <f t="shared" si="24"/>
        <v>42331.351307870369</v>
      </c>
      <c r="T322" s="19">
        <f t="shared" si="25"/>
        <v>42360.758333333331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9">
        <f t="shared" si="26"/>
        <v>1.0266285714285714</v>
      </c>
      <c r="O323" s="7">
        <f t="shared" ref="O323:O386" si="27">IF(L323=0,0,E323/L323)</f>
        <v>106.62314540059347</v>
      </c>
      <c r="P323" t="s">
        <v>8269</v>
      </c>
      <c r="Q323" t="str">
        <f t="shared" ref="Q323:Q386" si="28">LEFT(P323,SEARCH("/",P323)-1)</f>
        <v>film &amp; video</v>
      </c>
      <c r="R323" t="s">
        <v>8315</v>
      </c>
      <c r="S323" s="19">
        <f t="shared" ref="S323:S386" si="29">(J323/86400)+25569+(-5/25)</f>
        <v>42647.246597222227</v>
      </c>
      <c r="T323" s="19">
        <f t="shared" ref="T323:T386" si="30">(I323/86400)+25569+(-5/25)</f>
        <v>42682.288263888891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9">
        <f t="shared" si="26"/>
        <v>1.0791200000000001</v>
      </c>
      <c r="O324" s="7">
        <f t="shared" si="27"/>
        <v>145.04301075268816</v>
      </c>
      <c r="P324" t="s">
        <v>8269</v>
      </c>
      <c r="Q324" t="str">
        <f t="shared" si="28"/>
        <v>film &amp; video</v>
      </c>
      <c r="R324" t="s">
        <v>8315</v>
      </c>
      <c r="S324" s="19">
        <f t="shared" si="29"/>
        <v>42473.37</v>
      </c>
      <c r="T324" s="19">
        <f t="shared" si="30"/>
        <v>42503.37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9">
        <f t="shared" si="26"/>
        <v>1.2307407407407407</v>
      </c>
      <c r="O325" s="7">
        <f t="shared" si="27"/>
        <v>114.58620689655173</v>
      </c>
      <c r="P325" t="s">
        <v>8269</v>
      </c>
      <c r="Q325" t="str">
        <f t="shared" si="28"/>
        <v>film &amp; video</v>
      </c>
      <c r="R325" t="s">
        <v>8315</v>
      </c>
      <c r="S325" s="19">
        <f t="shared" si="29"/>
        <v>42697.121365740742</v>
      </c>
      <c r="T325" s="19">
        <f t="shared" si="30"/>
        <v>42725.132638888892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9">
        <f t="shared" si="26"/>
        <v>1.016</v>
      </c>
      <c r="O326" s="7">
        <f t="shared" si="27"/>
        <v>105.3170731707317</v>
      </c>
      <c r="P326" t="s">
        <v>8269</v>
      </c>
      <c r="Q326" t="str">
        <f t="shared" si="28"/>
        <v>film &amp; video</v>
      </c>
      <c r="R326" t="s">
        <v>8315</v>
      </c>
      <c r="S326" s="19">
        <f t="shared" si="29"/>
        <v>42184.426250000004</v>
      </c>
      <c r="T326" s="19">
        <f t="shared" si="30"/>
        <v>42217.426250000004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9">
        <f t="shared" si="26"/>
        <v>1.04396</v>
      </c>
      <c r="O327" s="7">
        <f t="shared" si="27"/>
        <v>70.921195652173907</v>
      </c>
      <c r="P327" t="s">
        <v>8269</v>
      </c>
      <c r="Q327" t="str">
        <f t="shared" si="28"/>
        <v>film &amp; video</v>
      </c>
      <c r="R327" t="s">
        <v>8315</v>
      </c>
      <c r="S327" s="19">
        <f t="shared" si="29"/>
        <v>42688.987881944442</v>
      </c>
      <c r="T327" s="19">
        <f t="shared" si="30"/>
        <v>42723.987881944442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9">
        <f t="shared" si="26"/>
        <v>1.1292973333333334</v>
      </c>
      <c r="O328" s="7">
        <f t="shared" si="27"/>
        <v>147.17167680278018</v>
      </c>
      <c r="P328" t="s">
        <v>8269</v>
      </c>
      <c r="Q328" t="str">
        <f t="shared" si="28"/>
        <v>film &amp; video</v>
      </c>
      <c r="R328" t="s">
        <v>8315</v>
      </c>
      <c r="S328" s="19">
        <f t="shared" si="29"/>
        <v>42775.114884259267</v>
      </c>
      <c r="T328" s="19">
        <f t="shared" si="30"/>
        <v>42808.756250000006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9">
        <f t="shared" si="26"/>
        <v>1.3640000000000001</v>
      </c>
      <c r="O329" s="7">
        <f t="shared" si="27"/>
        <v>160.47058823529412</v>
      </c>
      <c r="P329" t="s">
        <v>8269</v>
      </c>
      <c r="Q329" t="str">
        <f t="shared" si="28"/>
        <v>film &amp; video</v>
      </c>
      <c r="R329" t="s">
        <v>8315</v>
      </c>
      <c r="S329" s="19">
        <f t="shared" si="29"/>
        <v>42058.035289351858</v>
      </c>
      <c r="T329" s="19">
        <f t="shared" si="30"/>
        <v>42085.133333333331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9">
        <f t="shared" si="26"/>
        <v>1.036144</v>
      </c>
      <c r="O330" s="7">
        <f t="shared" si="27"/>
        <v>156.04578313253012</v>
      </c>
      <c r="P330" t="s">
        <v>8269</v>
      </c>
      <c r="Q330" t="str">
        <f t="shared" si="28"/>
        <v>film &amp; video</v>
      </c>
      <c r="R330" t="s">
        <v>8315</v>
      </c>
      <c r="S330" s="19">
        <f t="shared" si="29"/>
        <v>42278.746620370373</v>
      </c>
      <c r="T330" s="19">
        <f t="shared" si="30"/>
        <v>42308.966666666674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9">
        <f t="shared" ref="N331:N394" si="31">E331/D331</f>
        <v>1.0549999999999999</v>
      </c>
      <c r="O331" s="7">
        <f t="shared" si="27"/>
        <v>63.17365269461078</v>
      </c>
      <c r="P331" t="s">
        <v>8269</v>
      </c>
      <c r="Q331" t="str">
        <f t="shared" si="28"/>
        <v>film &amp; video</v>
      </c>
      <c r="R331" t="s">
        <v>8315</v>
      </c>
      <c r="S331" s="19">
        <f t="shared" si="29"/>
        <v>42291.266747685193</v>
      </c>
      <c r="T331" s="19">
        <f t="shared" si="30"/>
        <v>42314.966666666674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9">
        <f t="shared" si="31"/>
        <v>1.0182857142857142</v>
      </c>
      <c r="O332" s="7">
        <f t="shared" si="27"/>
        <v>104.82352941176471</v>
      </c>
      <c r="P332" t="s">
        <v>8269</v>
      </c>
      <c r="Q332" t="str">
        <f t="shared" si="28"/>
        <v>film &amp; video</v>
      </c>
      <c r="R332" t="s">
        <v>8315</v>
      </c>
      <c r="S332" s="19">
        <f t="shared" si="29"/>
        <v>41379.315775462965</v>
      </c>
      <c r="T332" s="19">
        <f t="shared" si="30"/>
        <v>41410.965972222228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9">
        <f t="shared" si="31"/>
        <v>1.0660499999999999</v>
      </c>
      <c r="O333" s="7">
        <f t="shared" si="27"/>
        <v>97.356164383561648</v>
      </c>
      <c r="P333" t="s">
        <v>8269</v>
      </c>
      <c r="Q333" t="str">
        <f t="shared" si="28"/>
        <v>film &amp; video</v>
      </c>
      <c r="R333" t="s">
        <v>8315</v>
      </c>
      <c r="S333" s="19">
        <f t="shared" si="29"/>
        <v>42507.381412037037</v>
      </c>
      <c r="T333" s="19">
        <f t="shared" si="30"/>
        <v>42538.381412037037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9">
        <f t="shared" si="31"/>
        <v>1.13015</v>
      </c>
      <c r="O334" s="7">
        <f t="shared" si="27"/>
        <v>203.63063063063063</v>
      </c>
      <c r="P334" t="s">
        <v>8269</v>
      </c>
      <c r="Q334" t="str">
        <f t="shared" si="28"/>
        <v>film &amp; video</v>
      </c>
      <c r="R334" t="s">
        <v>8315</v>
      </c>
      <c r="S334" s="19">
        <f t="shared" si="29"/>
        <v>42263.48028935185</v>
      </c>
      <c r="T334" s="19">
        <f t="shared" si="30"/>
        <v>42305.133333333331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9">
        <f t="shared" si="31"/>
        <v>1.252275</v>
      </c>
      <c r="O335" s="7">
        <f t="shared" si="27"/>
        <v>188.31203007518798</v>
      </c>
      <c r="P335" t="s">
        <v>8269</v>
      </c>
      <c r="Q335" t="str">
        <f t="shared" si="28"/>
        <v>film &amp; video</v>
      </c>
      <c r="R335" t="s">
        <v>8315</v>
      </c>
      <c r="S335" s="19">
        <f t="shared" si="29"/>
        <v>42437.436469907407</v>
      </c>
      <c r="T335" s="19">
        <f t="shared" si="30"/>
        <v>42467.394803240742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9">
        <f t="shared" si="31"/>
        <v>1.0119</v>
      </c>
      <c r="O336" s="7">
        <f t="shared" si="27"/>
        <v>146.65217391304347</v>
      </c>
      <c r="P336" t="s">
        <v>8269</v>
      </c>
      <c r="Q336" t="str">
        <f t="shared" si="28"/>
        <v>film &amp; video</v>
      </c>
      <c r="R336" t="s">
        <v>8315</v>
      </c>
      <c r="S336" s="19">
        <f t="shared" si="29"/>
        <v>42101.48237268519</v>
      </c>
      <c r="T336" s="19">
        <f t="shared" si="30"/>
        <v>42139.591666666674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9">
        <f t="shared" si="31"/>
        <v>1.0276470588235294</v>
      </c>
      <c r="O337" s="7">
        <f t="shared" si="27"/>
        <v>109.1875</v>
      </c>
      <c r="P337" t="s">
        <v>8269</v>
      </c>
      <c r="Q337" t="str">
        <f t="shared" si="28"/>
        <v>film &amp; video</v>
      </c>
      <c r="R337" t="s">
        <v>8315</v>
      </c>
      <c r="S337" s="19">
        <f t="shared" si="29"/>
        <v>42101.537442129629</v>
      </c>
      <c r="T337" s="19">
        <f t="shared" si="30"/>
        <v>42132.716666666674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9">
        <f t="shared" si="31"/>
        <v>1.1683911999999999</v>
      </c>
      <c r="O338" s="7">
        <f t="shared" si="27"/>
        <v>59.249046653144013</v>
      </c>
      <c r="P338" t="s">
        <v>8269</v>
      </c>
      <c r="Q338" t="str">
        <f t="shared" si="28"/>
        <v>film &amp; video</v>
      </c>
      <c r="R338" t="s">
        <v>8315</v>
      </c>
      <c r="S338" s="19">
        <f t="shared" si="29"/>
        <v>42291.396273148152</v>
      </c>
      <c r="T338" s="19">
        <f t="shared" si="30"/>
        <v>42321.437939814816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9">
        <f t="shared" si="31"/>
        <v>1.0116833333333335</v>
      </c>
      <c r="O339" s="7">
        <f t="shared" si="27"/>
        <v>97.904838709677421</v>
      </c>
      <c r="P339" t="s">
        <v>8269</v>
      </c>
      <c r="Q339" t="str">
        <f t="shared" si="28"/>
        <v>film &amp; video</v>
      </c>
      <c r="R339" t="s">
        <v>8315</v>
      </c>
      <c r="S339" s="19">
        <f t="shared" si="29"/>
        <v>42046.928564814822</v>
      </c>
      <c r="T339" s="19">
        <f t="shared" si="30"/>
        <v>42076.88689814815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9">
        <f t="shared" si="31"/>
        <v>1.1013360000000001</v>
      </c>
      <c r="O340" s="7">
        <f t="shared" si="27"/>
        <v>70.000169491525426</v>
      </c>
      <c r="P340" t="s">
        <v>8269</v>
      </c>
      <c r="Q340" t="str">
        <f t="shared" si="28"/>
        <v>film &amp; video</v>
      </c>
      <c r="R340" t="s">
        <v>8315</v>
      </c>
      <c r="S340" s="19">
        <f t="shared" si="29"/>
        <v>42559.555671296301</v>
      </c>
      <c r="T340" s="19">
        <f t="shared" si="30"/>
        <v>42615.841666666674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9">
        <f t="shared" si="31"/>
        <v>1.0808333333333333</v>
      </c>
      <c r="O341" s="7">
        <f t="shared" si="27"/>
        <v>72.865168539325836</v>
      </c>
      <c r="P341" t="s">
        <v>8269</v>
      </c>
      <c r="Q341" t="str">
        <f t="shared" si="28"/>
        <v>film &amp; video</v>
      </c>
      <c r="R341" t="s">
        <v>8315</v>
      </c>
      <c r="S341" s="19">
        <f t="shared" si="29"/>
        <v>42093.560046296298</v>
      </c>
      <c r="T341" s="19">
        <f t="shared" si="30"/>
        <v>42123.560046296298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9">
        <f t="shared" si="31"/>
        <v>1.2502285714285715</v>
      </c>
      <c r="O342" s="7">
        <f t="shared" si="27"/>
        <v>146.34782608695653</v>
      </c>
      <c r="P342" t="s">
        <v>8269</v>
      </c>
      <c r="Q342" t="str">
        <f t="shared" si="28"/>
        <v>film &amp; video</v>
      </c>
      <c r="R342" t="s">
        <v>8315</v>
      </c>
      <c r="S342" s="19">
        <f t="shared" si="29"/>
        <v>42772.469062500008</v>
      </c>
      <c r="T342" s="19">
        <f t="shared" si="30"/>
        <v>42802.675000000003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9">
        <f t="shared" si="31"/>
        <v>1.0671428571428572</v>
      </c>
      <c r="O343" s="7">
        <f t="shared" si="27"/>
        <v>67.909090909090907</v>
      </c>
      <c r="P343" t="s">
        <v>8269</v>
      </c>
      <c r="Q343" t="str">
        <f t="shared" si="28"/>
        <v>film &amp; video</v>
      </c>
      <c r="R343" t="s">
        <v>8315</v>
      </c>
      <c r="S343" s="19">
        <f t="shared" si="29"/>
        <v>41894.679606481484</v>
      </c>
      <c r="T343" s="19">
        <f t="shared" si="30"/>
        <v>41912.965972222228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9">
        <f t="shared" si="31"/>
        <v>1.0036639999999999</v>
      </c>
      <c r="O344" s="7">
        <f t="shared" si="27"/>
        <v>169.85083076923075</v>
      </c>
      <c r="P344" t="s">
        <v>8269</v>
      </c>
      <c r="Q344" t="str">
        <f t="shared" si="28"/>
        <v>film &amp; video</v>
      </c>
      <c r="R344" t="s">
        <v>8315</v>
      </c>
      <c r="S344" s="19">
        <f t="shared" si="29"/>
        <v>42459.58084490741</v>
      </c>
      <c r="T344" s="19">
        <f t="shared" si="30"/>
        <v>42489.58084490741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9">
        <f t="shared" si="31"/>
        <v>1.0202863333333334</v>
      </c>
      <c r="O345" s="7">
        <f t="shared" si="27"/>
        <v>58.413339694656486</v>
      </c>
      <c r="P345" t="s">
        <v>8269</v>
      </c>
      <c r="Q345" t="str">
        <f t="shared" si="28"/>
        <v>film &amp; video</v>
      </c>
      <c r="R345" t="s">
        <v>8315</v>
      </c>
      <c r="S345" s="19">
        <f t="shared" si="29"/>
        <v>41926.537789351853</v>
      </c>
      <c r="T345" s="19">
        <f t="shared" si="30"/>
        <v>41956.925000000003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9">
        <f t="shared" si="31"/>
        <v>1.0208358208955224</v>
      </c>
      <c r="O346" s="7">
        <f t="shared" si="27"/>
        <v>119.99298245614035</v>
      </c>
      <c r="P346" t="s">
        <v>8269</v>
      </c>
      <c r="Q346" t="str">
        <f t="shared" si="28"/>
        <v>film &amp; video</v>
      </c>
      <c r="R346" t="s">
        <v>8315</v>
      </c>
      <c r="S346" s="19">
        <f t="shared" si="29"/>
        <v>42111.770995370374</v>
      </c>
      <c r="T346" s="19">
        <f t="shared" si="30"/>
        <v>42155.897222222222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9">
        <f t="shared" si="31"/>
        <v>1.2327586206896552</v>
      </c>
      <c r="O347" s="7">
        <f t="shared" si="27"/>
        <v>99.860335195530723</v>
      </c>
      <c r="P347" t="s">
        <v>8269</v>
      </c>
      <c r="Q347" t="str">
        <f t="shared" si="28"/>
        <v>film &amp; video</v>
      </c>
      <c r="R347" t="s">
        <v>8315</v>
      </c>
      <c r="S347" s="19">
        <f t="shared" si="29"/>
        <v>42114.744328703702</v>
      </c>
      <c r="T347" s="19">
        <f t="shared" si="30"/>
        <v>42144.744328703702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9">
        <f t="shared" si="31"/>
        <v>1.7028880000000002</v>
      </c>
      <c r="O348" s="7">
        <f t="shared" si="27"/>
        <v>90.579148936170213</v>
      </c>
      <c r="P348" t="s">
        <v>8269</v>
      </c>
      <c r="Q348" t="str">
        <f t="shared" si="28"/>
        <v>film &amp; video</v>
      </c>
      <c r="R348" t="s">
        <v>8315</v>
      </c>
      <c r="S348" s="19">
        <f t="shared" si="29"/>
        <v>42261.300243055557</v>
      </c>
      <c r="T348" s="19">
        <f t="shared" si="30"/>
        <v>42291.300243055557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9">
        <f t="shared" si="31"/>
        <v>1.1159049999999999</v>
      </c>
      <c r="O349" s="7">
        <f t="shared" si="27"/>
        <v>117.77361477572559</v>
      </c>
      <c r="P349" t="s">
        <v>8269</v>
      </c>
      <c r="Q349" t="str">
        <f t="shared" si="28"/>
        <v>film &amp; video</v>
      </c>
      <c r="R349" t="s">
        <v>8315</v>
      </c>
      <c r="S349" s="19">
        <f t="shared" si="29"/>
        <v>42292.295474537037</v>
      </c>
      <c r="T349" s="19">
        <f t="shared" si="30"/>
        <v>42322.337141203709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9">
        <f t="shared" si="31"/>
        <v>1.03</v>
      </c>
      <c r="O350" s="7">
        <f t="shared" si="27"/>
        <v>86.554621848739501</v>
      </c>
      <c r="P350" t="s">
        <v>8269</v>
      </c>
      <c r="Q350" t="str">
        <f t="shared" si="28"/>
        <v>film &amp; video</v>
      </c>
      <c r="R350" t="s">
        <v>8315</v>
      </c>
      <c r="S350" s="19">
        <f t="shared" si="29"/>
        <v>42207.386990740742</v>
      </c>
      <c r="T350" s="19">
        <f t="shared" si="30"/>
        <v>42237.386990740742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9">
        <f t="shared" si="31"/>
        <v>1.0663570159857905</v>
      </c>
      <c r="O351" s="7">
        <f t="shared" si="27"/>
        <v>71.899281437125751</v>
      </c>
      <c r="P351" t="s">
        <v>8269</v>
      </c>
      <c r="Q351" t="str">
        <f t="shared" si="28"/>
        <v>film &amp; video</v>
      </c>
      <c r="R351" t="s">
        <v>8315</v>
      </c>
      <c r="S351" s="19">
        <f t="shared" si="29"/>
        <v>42760.298935185187</v>
      </c>
      <c r="T351" s="19">
        <f t="shared" si="30"/>
        <v>42790.298935185187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9">
        <f t="shared" si="31"/>
        <v>1.1476</v>
      </c>
      <c r="O352" s="7">
        <f t="shared" si="27"/>
        <v>129.81900452488688</v>
      </c>
      <c r="P352" t="s">
        <v>8269</v>
      </c>
      <c r="Q352" t="str">
        <f t="shared" si="28"/>
        <v>film &amp; video</v>
      </c>
      <c r="R352" t="s">
        <v>8315</v>
      </c>
      <c r="S352" s="19">
        <f t="shared" si="29"/>
        <v>42585.866076388891</v>
      </c>
      <c r="T352" s="19">
        <f t="shared" si="30"/>
        <v>42623.965972222228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9">
        <f t="shared" si="31"/>
        <v>1.2734117647058822</v>
      </c>
      <c r="O353" s="7">
        <f t="shared" si="27"/>
        <v>44.912863070539416</v>
      </c>
      <c r="P353" t="s">
        <v>8269</v>
      </c>
      <c r="Q353" t="str">
        <f t="shared" si="28"/>
        <v>film &amp; video</v>
      </c>
      <c r="R353" t="s">
        <v>8315</v>
      </c>
      <c r="S353" s="19">
        <f t="shared" si="29"/>
        <v>42427.764745370368</v>
      </c>
      <c r="T353" s="19">
        <f t="shared" si="30"/>
        <v>42467.723078703712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9">
        <f t="shared" si="31"/>
        <v>1.1656</v>
      </c>
      <c r="O354" s="7">
        <f t="shared" si="27"/>
        <v>40.755244755244753</v>
      </c>
      <c r="P354" t="s">
        <v>8269</v>
      </c>
      <c r="Q354" t="str">
        <f t="shared" si="28"/>
        <v>film &amp; video</v>
      </c>
      <c r="R354" t="s">
        <v>8315</v>
      </c>
      <c r="S354" s="19">
        <f t="shared" si="29"/>
        <v>41889.967453703706</v>
      </c>
      <c r="T354" s="19">
        <f t="shared" si="30"/>
        <v>41919.967453703706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9">
        <f t="shared" si="31"/>
        <v>1.0861819426615318</v>
      </c>
      <c r="O355" s="7">
        <f t="shared" si="27"/>
        <v>103.52394779771615</v>
      </c>
      <c r="P355" t="s">
        <v>8269</v>
      </c>
      <c r="Q355" t="str">
        <f t="shared" si="28"/>
        <v>film &amp; video</v>
      </c>
      <c r="R355" t="s">
        <v>8315</v>
      </c>
      <c r="S355" s="19">
        <f t="shared" si="29"/>
        <v>42297.591886574082</v>
      </c>
      <c r="T355" s="19">
        <f t="shared" si="30"/>
        <v>42327.633553240739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9">
        <f t="shared" si="31"/>
        <v>1.0394285714285714</v>
      </c>
      <c r="O356" s="7">
        <f t="shared" si="27"/>
        <v>125.44827586206897</v>
      </c>
      <c r="P356" t="s">
        <v>8269</v>
      </c>
      <c r="Q356" t="str">
        <f t="shared" si="28"/>
        <v>film &amp; video</v>
      </c>
      <c r="R356" t="s">
        <v>8315</v>
      </c>
      <c r="S356" s="19">
        <f t="shared" si="29"/>
        <v>42438.627789351856</v>
      </c>
      <c r="T356" s="19">
        <f t="shared" si="30"/>
        <v>42468.586122685185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9">
        <f t="shared" si="31"/>
        <v>1.1625714285714286</v>
      </c>
      <c r="O357" s="7">
        <f t="shared" si="27"/>
        <v>246.60606060606059</v>
      </c>
      <c r="P357" t="s">
        <v>8269</v>
      </c>
      <c r="Q357" t="str">
        <f t="shared" si="28"/>
        <v>film &amp; video</v>
      </c>
      <c r="R357" t="s">
        <v>8315</v>
      </c>
      <c r="S357" s="19">
        <f t="shared" si="29"/>
        <v>41943.093912037039</v>
      </c>
      <c r="T357" s="19">
        <f t="shared" si="30"/>
        <v>41974.135578703703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9">
        <f t="shared" si="31"/>
        <v>1.0269239999999999</v>
      </c>
      <c r="O358" s="7">
        <f t="shared" si="27"/>
        <v>79.401340206185566</v>
      </c>
      <c r="P358" t="s">
        <v>8269</v>
      </c>
      <c r="Q358" t="str">
        <f t="shared" si="28"/>
        <v>film &amp; video</v>
      </c>
      <c r="R358" t="s">
        <v>8315</v>
      </c>
      <c r="S358" s="19">
        <f t="shared" si="29"/>
        <v>42415.603159722225</v>
      </c>
      <c r="T358" s="19">
        <f t="shared" si="30"/>
        <v>42445.56149305556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9">
        <f t="shared" si="31"/>
        <v>1.74</v>
      </c>
      <c r="O359" s="7">
        <f t="shared" si="27"/>
        <v>86.138613861386133</v>
      </c>
      <c r="P359" t="s">
        <v>8269</v>
      </c>
      <c r="Q359" t="str">
        <f t="shared" si="28"/>
        <v>film &amp; video</v>
      </c>
      <c r="R359" t="s">
        <v>8315</v>
      </c>
      <c r="S359" s="19">
        <f t="shared" si="29"/>
        <v>42078.022187499999</v>
      </c>
      <c r="T359" s="19">
        <f t="shared" si="30"/>
        <v>42118.022187499999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9">
        <f t="shared" si="31"/>
        <v>1.03088</v>
      </c>
      <c r="O360" s="7">
        <f t="shared" si="27"/>
        <v>193.04868913857678</v>
      </c>
      <c r="P360" t="s">
        <v>8269</v>
      </c>
      <c r="Q360" t="str">
        <f t="shared" si="28"/>
        <v>film &amp; video</v>
      </c>
      <c r="R360" t="s">
        <v>8315</v>
      </c>
      <c r="S360" s="19">
        <f t="shared" si="29"/>
        <v>42507.660196759258</v>
      </c>
      <c r="T360" s="19">
        <f t="shared" si="30"/>
        <v>42536.425000000003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9">
        <f t="shared" si="31"/>
        <v>1.0485537190082646</v>
      </c>
      <c r="O361" s="7">
        <f t="shared" si="27"/>
        <v>84.023178807947019</v>
      </c>
      <c r="P361" t="s">
        <v>8269</v>
      </c>
      <c r="Q361" t="str">
        <f t="shared" si="28"/>
        <v>film &amp; video</v>
      </c>
      <c r="R361" t="s">
        <v>8315</v>
      </c>
      <c r="S361" s="19">
        <f t="shared" si="29"/>
        <v>41934.870486111118</v>
      </c>
      <c r="T361" s="19">
        <f t="shared" si="30"/>
        <v>41957.01666666667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9">
        <f t="shared" si="31"/>
        <v>1.0137499999999999</v>
      </c>
      <c r="O362" s="7">
        <f t="shared" si="27"/>
        <v>139.82758620689654</v>
      </c>
      <c r="P362" t="s">
        <v>8269</v>
      </c>
      <c r="Q362" t="str">
        <f t="shared" si="28"/>
        <v>film &amp; video</v>
      </c>
      <c r="R362" t="s">
        <v>8315</v>
      </c>
      <c r="S362" s="19">
        <f t="shared" si="29"/>
        <v>42163.697916666672</v>
      </c>
      <c r="T362" s="19">
        <f t="shared" si="30"/>
        <v>42207.932638888888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9">
        <f t="shared" si="31"/>
        <v>1.1107699999999998</v>
      </c>
      <c r="O363" s="7">
        <f t="shared" si="27"/>
        <v>109.82189265536722</v>
      </c>
      <c r="P363" t="s">
        <v>8269</v>
      </c>
      <c r="Q363" t="str">
        <f t="shared" si="28"/>
        <v>film &amp; video</v>
      </c>
      <c r="R363" t="s">
        <v>8315</v>
      </c>
      <c r="S363" s="19">
        <f t="shared" si="29"/>
        <v>41935.801226851851</v>
      </c>
      <c r="T363" s="19">
        <f t="shared" si="30"/>
        <v>41965.842893518522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9">
        <f t="shared" si="31"/>
        <v>1.2415933781686497</v>
      </c>
      <c r="O364" s="7">
        <f t="shared" si="27"/>
        <v>139.53488372093022</v>
      </c>
      <c r="P364" t="s">
        <v>8269</v>
      </c>
      <c r="Q364" t="str">
        <f t="shared" si="28"/>
        <v>film &amp; video</v>
      </c>
      <c r="R364" t="s">
        <v>8315</v>
      </c>
      <c r="S364" s="19">
        <f t="shared" si="29"/>
        <v>41837.010543981487</v>
      </c>
      <c r="T364" s="19">
        <f t="shared" si="30"/>
        <v>41858.800000000003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9">
        <f t="shared" si="31"/>
        <v>1.0133333333333334</v>
      </c>
      <c r="O365" s="7">
        <f t="shared" si="27"/>
        <v>347.84615384615387</v>
      </c>
      <c r="P365" t="s">
        <v>8269</v>
      </c>
      <c r="Q365" t="str">
        <f t="shared" si="28"/>
        <v>film &amp; video</v>
      </c>
      <c r="R365" t="s">
        <v>8315</v>
      </c>
      <c r="S365" s="19">
        <f t="shared" si="29"/>
        <v>40255.544629629629</v>
      </c>
      <c r="T365" s="19">
        <f t="shared" si="30"/>
        <v>40300.606944444444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9">
        <f t="shared" si="31"/>
        <v>1.1016142857142857</v>
      </c>
      <c r="O366" s="7">
        <f t="shared" si="27"/>
        <v>68.24159292035398</v>
      </c>
      <c r="P366" t="s">
        <v>8269</v>
      </c>
      <c r="Q366" t="str">
        <f t="shared" si="28"/>
        <v>film &amp; video</v>
      </c>
      <c r="R366" t="s">
        <v>8315</v>
      </c>
      <c r="S366" s="19">
        <f t="shared" si="29"/>
        <v>41780.659629629634</v>
      </c>
      <c r="T366" s="19">
        <f t="shared" si="30"/>
        <v>41810.965972222228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9">
        <f t="shared" si="31"/>
        <v>1.0397333333333334</v>
      </c>
      <c r="O367" s="7">
        <f t="shared" si="27"/>
        <v>239.93846153846152</v>
      </c>
      <c r="P367" t="s">
        <v>8269</v>
      </c>
      <c r="Q367" t="str">
        <f t="shared" si="28"/>
        <v>film &amp; video</v>
      </c>
      <c r="R367" t="s">
        <v>8315</v>
      </c>
      <c r="S367" s="19">
        <f t="shared" si="29"/>
        <v>41668.406469907408</v>
      </c>
      <c r="T367" s="19">
        <f t="shared" si="30"/>
        <v>41698.406469907408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9">
        <f t="shared" si="31"/>
        <v>1.013157894736842</v>
      </c>
      <c r="O368" s="7">
        <f t="shared" si="27"/>
        <v>287.31343283582089</v>
      </c>
      <c r="P368" t="s">
        <v>8269</v>
      </c>
      <c r="Q368" t="str">
        <f t="shared" si="28"/>
        <v>film &amp; video</v>
      </c>
      <c r="R368" t="s">
        <v>8315</v>
      </c>
      <c r="S368" s="19">
        <f t="shared" si="29"/>
        <v>41019.593032407414</v>
      </c>
      <c r="T368" s="19">
        <f t="shared" si="30"/>
        <v>41049.593032407414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9">
        <f t="shared" si="31"/>
        <v>1.033501</v>
      </c>
      <c r="O369" s="7">
        <f t="shared" si="27"/>
        <v>86.84882352941176</v>
      </c>
      <c r="P369" t="s">
        <v>8269</v>
      </c>
      <c r="Q369" t="str">
        <f t="shared" si="28"/>
        <v>film &amp; video</v>
      </c>
      <c r="R369" t="s">
        <v>8315</v>
      </c>
      <c r="S369" s="19">
        <f t="shared" si="29"/>
        <v>41355.377291666671</v>
      </c>
      <c r="T369" s="19">
        <f t="shared" si="30"/>
        <v>41395.007638888892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9">
        <f t="shared" si="31"/>
        <v>1.04112</v>
      </c>
      <c r="O370" s="7">
        <f t="shared" si="27"/>
        <v>81.84905660377359</v>
      </c>
      <c r="P370" t="s">
        <v>8269</v>
      </c>
      <c r="Q370" t="str">
        <f t="shared" si="28"/>
        <v>film &amp; video</v>
      </c>
      <c r="R370" t="s">
        <v>8315</v>
      </c>
      <c r="S370" s="19">
        <f t="shared" si="29"/>
        <v>42043.405578703707</v>
      </c>
      <c r="T370" s="19">
        <f t="shared" si="30"/>
        <v>42078.363912037035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9">
        <f t="shared" si="31"/>
        <v>1.1015569230769231</v>
      </c>
      <c r="O371" s="7">
        <f t="shared" si="27"/>
        <v>42.874970059880241</v>
      </c>
      <c r="P371" t="s">
        <v>8269</v>
      </c>
      <c r="Q371" t="str">
        <f t="shared" si="28"/>
        <v>film &amp; video</v>
      </c>
      <c r="R371" t="s">
        <v>8315</v>
      </c>
      <c r="S371" s="19">
        <f t="shared" si="29"/>
        <v>40893.351724537039</v>
      </c>
      <c r="T371" s="19">
        <f t="shared" si="30"/>
        <v>40923.351724537039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9">
        <f t="shared" si="31"/>
        <v>1.2202</v>
      </c>
      <c r="O372" s="7">
        <f t="shared" si="27"/>
        <v>709.41860465116281</v>
      </c>
      <c r="P372" t="s">
        <v>8269</v>
      </c>
      <c r="Q372" t="str">
        <f t="shared" si="28"/>
        <v>film &amp; video</v>
      </c>
      <c r="R372" t="s">
        <v>8315</v>
      </c>
      <c r="S372" s="19">
        <f t="shared" si="29"/>
        <v>42711.595138888893</v>
      </c>
      <c r="T372" s="19">
        <f t="shared" si="30"/>
        <v>42741.595138888893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9">
        <f t="shared" si="31"/>
        <v>1.1416866666666667</v>
      </c>
      <c r="O373" s="7">
        <f t="shared" si="27"/>
        <v>161.25517890772127</v>
      </c>
      <c r="P373" t="s">
        <v>8269</v>
      </c>
      <c r="Q373" t="str">
        <f t="shared" si="28"/>
        <v>film &amp; video</v>
      </c>
      <c r="R373" t="s">
        <v>8315</v>
      </c>
      <c r="S373" s="19">
        <f t="shared" si="29"/>
        <v>41261.567812500005</v>
      </c>
      <c r="T373" s="19">
        <f t="shared" si="30"/>
        <v>41306.567812500005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9">
        <f t="shared" si="31"/>
        <v>1.2533333333333334</v>
      </c>
      <c r="O374" s="7">
        <f t="shared" si="27"/>
        <v>41.777777777777779</v>
      </c>
      <c r="P374" t="s">
        <v>8269</v>
      </c>
      <c r="Q374" t="str">
        <f t="shared" si="28"/>
        <v>film &amp; video</v>
      </c>
      <c r="R374" t="s">
        <v>8315</v>
      </c>
      <c r="S374" s="19">
        <f t="shared" si="29"/>
        <v>42425.376898148155</v>
      </c>
      <c r="T374" s="19">
        <f t="shared" si="30"/>
        <v>42465.466666666674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9">
        <f t="shared" si="31"/>
        <v>1.0666666666666667</v>
      </c>
      <c r="O375" s="7">
        <f t="shared" si="27"/>
        <v>89.887640449438209</v>
      </c>
      <c r="P375" t="s">
        <v>8269</v>
      </c>
      <c r="Q375" t="str">
        <f t="shared" si="28"/>
        <v>film &amp; video</v>
      </c>
      <c r="R375" t="s">
        <v>8315</v>
      </c>
      <c r="S375" s="19">
        <f t="shared" si="29"/>
        <v>41078.712013888893</v>
      </c>
      <c r="T375" s="19">
        <f t="shared" si="30"/>
        <v>41108.712013888893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9">
        <f t="shared" si="31"/>
        <v>1.3065</v>
      </c>
      <c r="O376" s="7">
        <f t="shared" si="27"/>
        <v>45.051724137931032</v>
      </c>
      <c r="P376" t="s">
        <v>8269</v>
      </c>
      <c r="Q376" t="str">
        <f t="shared" si="28"/>
        <v>film &amp; video</v>
      </c>
      <c r="R376" t="s">
        <v>8315</v>
      </c>
      <c r="S376" s="19">
        <f t="shared" si="29"/>
        <v>40757.689247685186</v>
      </c>
      <c r="T376" s="19">
        <f t="shared" si="30"/>
        <v>40802.689247685186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9">
        <f t="shared" si="31"/>
        <v>1.2</v>
      </c>
      <c r="O377" s="7">
        <f t="shared" si="27"/>
        <v>42.857142857142854</v>
      </c>
      <c r="P377" t="s">
        <v>8269</v>
      </c>
      <c r="Q377" t="str">
        <f t="shared" si="28"/>
        <v>film &amp; video</v>
      </c>
      <c r="R377" t="s">
        <v>8315</v>
      </c>
      <c r="S377" s="19">
        <f t="shared" si="29"/>
        <v>41657.785081018519</v>
      </c>
      <c r="T377" s="19">
        <f t="shared" si="30"/>
        <v>41699.520833333336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9">
        <f t="shared" si="31"/>
        <v>1.0595918367346939</v>
      </c>
      <c r="O378" s="7">
        <f t="shared" si="27"/>
        <v>54.083333333333336</v>
      </c>
      <c r="P378" t="s">
        <v>8269</v>
      </c>
      <c r="Q378" t="str">
        <f t="shared" si="28"/>
        <v>film &amp; video</v>
      </c>
      <c r="R378" t="s">
        <v>8315</v>
      </c>
      <c r="S378" s="19">
        <f t="shared" si="29"/>
        <v>42576.25273148148</v>
      </c>
      <c r="T378" s="19">
        <f t="shared" si="30"/>
        <v>42607.25273148148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9">
        <f t="shared" si="31"/>
        <v>1.1439999999999999</v>
      </c>
      <c r="O379" s="7">
        <f t="shared" si="27"/>
        <v>103.21804511278195</v>
      </c>
      <c r="P379" t="s">
        <v>8269</v>
      </c>
      <c r="Q379" t="str">
        <f t="shared" si="28"/>
        <v>film &amp; video</v>
      </c>
      <c r="R379" t="s">
        <v>8315</v>
      </c>
      <c r="S379" s="19">
        <f t="shared" si="29"/>
        <v>42292.050787037035</v>
      </c>
      <c r="T379" s="19">
        <f t="shared" si="30"/>
        <v>42322.092361111114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9">
        <f t="shared" si="31"/>
        <v>1.1176666666666666</v>
      </c>
      <c r="O380" s="7">
        <f t="shared" si="27"/>
        <v>40.397590361445786</v>
      </c>
      <c r="P380" t="s">
        <v>8269</v>
      </c>
      <c r="Q380" t="str">
        <f t="shared" si="28"/>
        <v>film &amp; video</v>
      </c>
      <c r="R380" t="s">
        <v>8315</v>
      </c>
      <c r="S380" s="19">
        <f t="shared" si="29"/>
        <v>42370.371851851858</v>
      </c>
      <c r="T380" s="19">
        <f t="shared" si="30"/>
        <v>42394.794444444444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9">
        <f t="shared" si="31"/>
        <v>1.1608000000000001</v>
      </c>
      <c r="O381" s="7">
        <f t="shared" si="27"/>
        <v>116.85906040268456</v>
      </c>
      <c r="P381" t="s">
        <v>8269</v>
      </c>
      <c r="Q381" t="str">
        <f t="shared" si="28"/>
        <v>film &amp; video</v>
      </c>
      <c r="R381" t="s">
        <v>8315</v>
      </c>
      <c r="S381" s="19">
        <f t="shared" si="29"/>
        <v>40987.488333333335</v>
      </c>
      <c r="T381" s="19">
        <f t="shared" si="30"/>
        <v>41032.488333333335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9">
        <f t="shared" si="31"/>
        <v>1.415</v>
      </c>
      <c r="O382" s="7">
        <f t="shared" si="27"/>
        <v>115.51020408163265</v>
      </c>
      <c r="P382" t="s">
        <v>8269</v>
      </c>
      <c r="Q382" t="str">
        <f t="shared" si="28"/>
        <v>film &amp; video</v>
      </c>
      <c r="R382" t="s">
        <v>8315</v>
      </c>
      <c r="S382" s="19">
        <f t="shared" si="29"/>
        <v>42367.519814814819</v>
      </c>
      <c r="T382" s="19">
        <f t="shared" si="30"/>
        <v>42392.519814814819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9">
        <f t="shared" si="31"/>
        <v>1.0472999999999999</v>
      </c>
      <c r="O383" s="7">
        <f t="shared" si="27"/>
        <v>104.31274900398407</v>
      </c>
      <c r="P383" t="s">
        <v>8269</v>
      </c>
      <c r="Q383" t="str">
        <f t="shared" si="28"/>
        <v>film &amp; video</v>
      </c>
      <c r="R383" t="s">
        <v>8315</v>
      </c>
      <c r="S383" s="19">
        <f t="shared" si="29"/>
        <v>41085.498113425929</v>
      </c>
      <c r="T383" s="19">
        <f t="shared" si="30"/>
        <v>41120.008333333339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9">
        <f t="shared" si="31"/>
        <v>2.5583333333333331</v>
      </c>
      <c r="O384" s="7">
        <f t="shared" si="27"/>
        <v>69.772727272727266</v>
      </c>
      <c r="P384" t="s">
        <v>8269</v>
      </c>
      <c r="Q384" t="str">
        <f t="shared" si="28"/>
        <v>film &amp; video</v>
      </c>
      <c r="R384" t="s">
        <v>8315</v>
      </c>
      <c r="S384" s="19">
        <f t="shared" si="29"/>
        <v>41144.509490740747</v>
      </c>
      <c r="T384" s="19">
        <f t="shared" si="30"/>
        <v>41158.509490740747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9">
        <f t="shared" si="31"/>
        <v>2.0670670670670672</v>
      </c>
      <c r="O385" s="7">
        <f t="shared" si="27"/>
        <v>43.020833333333336</v>
      </c>
      <c r="P385" t="s">
        <v>8269</v>
      </c>
      <c r="Q385" t="str">
        <f t="shared" si="28"/>
        <v>film &amp; video</v>
      </c>
      <c r="R385" t="s">
        <v>8315</v>
      </c>
      <c r="S385" s="19">
        <f t="shared" si="29"/>
        <v>41754.917581018519</v>
      </c>
      <c r="T385" s="19">
        <f t="shared" si="30"/>
        <v>41777.917581018519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9">
        <f t="shared" si="31"/>
        <v>1.1210500000000001</v>
      </c>
      <c r="O386" s="7">
        <f t="shared" si="27"/>
        <v>58.540469973890339</v>
      </c>
      <c r="P386" t="s">
        <v>8269</v>
      </c>
      <c r="Q386" t="str">
        <f t="shared" si="28"/>
        <v>film &amp; video</v>
      </c>
      <c r="R386" t="s">
        <v>8315</v>
      </c>
      <c r="S386" s="19">
        <f t="shared" si="29"/>
        <v>41980.581793981488</v>
      </c>
      <c r="T386" s="19">
        <f t="shared" si="30"/>
        <v>42010.581793981488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9">
        <f t="shared" si="31"/>
        <v>1.05982</v>
      </c>
      <c r="O387" s="7">
        <f t="shared" ref="O387:O450" si="32">IF(L387=0,0,E387/L387)</f>
        <v>111.79535864978902</v>
      </c>
      <c r="P387" t="s">
        <v>8269</v>
      </c>
      <c r="Q387" t="str">
        <f t="shared" ref="Q387:Q450" si="33">LEFT(P387,SEARCH("/",P387)-1)</f>
        <v>film &amp; video</v>
      </c>
      <c r="R387" t="s">
        <v>8315</v>
      </c>
      <c r="S387" s="19">
        <f t="shared" ref="S387:S450" si="34">(J387/86400)+25569+(-5/25)</f>
        <v>41934.384502314817</v>
      </c>
      <c r="T387" s="19">
        <f t="shared" ref="T387:T450" si="35">(I387/86400)+25569+(-5/25)</f>
        <v>41964.426168981488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9">
        <f t="shared" si="31"/>
        <v>1.0016666666666667</v>
      </c>
      <c r="O388" s="7">
        <f t="shared" si="32"/>
        <v>46.230769230769234</v>
      </c>
      <c r="P388" t="s">
        <v>8269</v>
      </c>
      <c r="Q388" t="str">
        <f t="shared" si="33"/>
        <v>film &amp; video</v>
      </c>
      <c r="R388" t="s">
        <v>8315</v>
      </c>
      <c r="S388" s="19">
        <f t="shared" si="34"/>
        <v>42211.751284722224</v>
      </c>
      <c r="T388" s="19">
        <f t="shared" si="35"/>
        <v>42226.751284722224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9">
        <f t="shared" si="31"/>
        <v>2.1398947368421051</v>
      </c>
      <c r="O389" s="7">
        <f t="shared" si="32"/>
        <v>144.69039145907473</v>
      </c>
      <c r="P389" t="s">
        <v>8269</v>
      </c>
      <c r="Q389" t="str">
        <f t="shared" si="33"/>
        <v>film &amp; video</v>
      </c>
      <c r="R389" t="s">
        <v>8315</v>
      </c>
      <c r="S389" s="19">
        <f t="shared" si="34"/>
        <v>42200.476597222223</v>
      </c>
      <c r="T389" s="19">
        <f t="shared" si="35"/>
        <v>42231.05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9">
        <f t="shared" si="31"/>
        <v>1.2616000000000001</v>
      </c>
      <c r="O390" s="7">
        <f t="shared" si="32"/>
        <v>88.845070422535215</v>
      </c>
      <c r="P390" t="s">
        <v>8269</v>
      </c>
      <c r="Q390" t="str">
        <f t="shared" si="33"/>
        <v>film &amp; video</v>
      </c>
      <c r="R390" t="s">
        <v>8315</v>
      </c>
      <c r="S390" s="19">
        <f t="shared" si="34"/>
        <v>42548.876157407409</v>
      </c>
      <c r="T390" s="19">
        <f t="shared" si="35"/>
        <v>42578.876157407409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9">
        <f t="shared" si="31"/>
        <v>1.8153547058823529</v>
      </c>
      <c r="O391" s="7">
        <f t="shared" si="32"/>
        <v>81.75107284768211</v>
      </c>
      <c r="P391" t="s">
        <v>8269</v>
      </c>
      <c r="Q391" t="str">
        <f t="shared" si="33"/>
        <v>film &amp; video</v>
      </c>
      <c r="R391" t="s">
        <v>8315</v>
      </c>
      <c r="S391" s="19">
        <f t="shared" si="34"/>
        <v>41673.863078703711</v>
      </c>
      <c r="T391" s="19">
        <f t="shared" si="35"/>
        <v>41705.757638888892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9">
        <f t="shared" si="31"/>
        <v>1</v>
      </c>
      <c r="O392" s="7">
        <f t="shared" si="32"/>
        <v>71.428571428571431</v>
      </c>
      <c r="P392" t="s">
        <v>8269</v>
      </c>
      <c r="Q392" t="str">
        <f t="shared" si="33"/>
        <v>film &amp; video</v>
      </c>
      <c r="R392" t="s">
        <v>8315</v>
      </c>
      <c r="S392" s="19">
        <f t="shared" si="34"/>
        <v>42111.836712962962</v>
      </c>
      <c r="T392" s="19">
        <f t="shared" si="35"/>
        <v>42131.836712962962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9">
        <f t="shared" si="31"/>
        <v>1.0061</v>
      </c>
      <c r="O393" s="7">
        <f t="shared" si="32"/>
        <v>104.25906735751295</v>
      </c>
      <c r="P393" t="s">
        <v>8269</v>
      </c>
      <c r="Q393" t="str">
        <f t="shared" si="33"/>
        <v>film &amp; video</v>
      </c>
      <c r="R393" t="s">
        <v>8315</v>
      </c>
      <c r="S393" s="19">
        <f t="shared" si="34"/>
        <v>40864.842256944445</v>
      </c>
      <c r="T393" s="19">
        <f t="shared" si="35"/>
        <v>40894.840972222228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9">
        <f t="shared" si="31"/>
        <v>1.009027027027027</v>
      </c>
      <c r="O394" s="7">
        <f t="shared" si="32"/>
        <v>90.616504854368927</v>
      </c>
      <c r="P394" t="s">
        <v>8269</v>
      </c>
      <c r="Q394" t="str">
        <f t="shared" si="33"/>
        <v>film &amp; video</v>
      </c>
      <c r="R394" t="s">
        <v>8315</v>
      </c>
      <c r="S394" s="19">
        <f t="shared" si="34"/>
        <v>40763.517256944448</v>
      </c>
      <c r="T394" s="19">
        <f t="shared" si="35"/>
        <v>40793.925000000003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9">
        <f t="shared" ref="N395:N458" si="36">E395/D395</f>
        <v>1.10446</v>
      </c>
      <c r="O395" s="7">
        <f t="shared" si="32"/>
        <v>157.33048433048432</v>
      </c>
      <c r="P395" t="s">
        <v>8269</v>
      </c>
      <c r="Q395" t="str">
        <f t="shared" si="33"/>
        <v>film &amp; video</v>
      </c>
      <c r="R395" t="s">
        <v>8315</v>
      </c>
      <c r="S395" s="19">
        <f t="shared" si="34"/>
        <v>41526.508935185186</v>
      </c>
      <c r="T395" s="19">
        <f t="shared" si="35"/>
        <v>41557.508935185186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9">
        <f t="shared" si="36"/>
        <v>1.118936170212766</v>
      </c>
      <c r="O396" s="7">
        <f t="shared" si="32"/>
        <v>105.18</v>
      </c>
      <c r="P396" t="s">
        <v>8269</v>
      </c>
      <c r="Q396" t="str">
        <f t="shared" si="33"/>
        <v>film &amp; video</v>
      </c>
      <c r="R396" t="s">
        <v>8315</v>
      </c>
      <c r="S396" s="19">
        <f t="shared" si="34"/>
        <v>42417.618078703708</v>
      </c>
      <c r="T396" s="19">
        <f t="shared" si="35"/>
        <v>42477.576412037044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9">
        <f t="shared" si="36"/>
        <v>1.0804450000000001</v>
      </c>
      <c r="O397" s="7">
        <f t="shared" si="32"/>
        <v>58.719836956521746</v>
      </c>
      <c r="P397" t="s">
        <v>8269</v>
      </c>
      <c r="Q397" t="str">
        <f t="shared" si="33"/>
        <v>film &amp; video</v>
      </c>
      <c r="R397" t="s">
        <v>8315</v>
      </c>
      <c r="S397" s="19">
        <f t="shared" si="34"/>
        <v>40990.70925925926</v>
      </c>
      <c r="T397" s="19">
        <f t="shared" si="35"/>
        <v>41026.697222222225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9">
        <f t="shared" si="36"/>
        <v>1.0666666666666667</v>
      </c>
      <c r="O398" s="7">
        <f t="shared" si="32"/>
        <v>81.632653061224488</v>
      </c>
      <c r="P398" t="s">
        <v>8269</v>
      </c>
      <c r="Q398" t="str">
        <f t="shared" si="33"/>
        <v>film &amp; video</v>
      </c>
      <c r="R398" t="s">
        <v>8315</v>
      </c>
      <c r="S398" s="19">
        <f t="shared" si="34"/>
        <v>41082.364884259267</v>
      </c>
      <c r="T398" s="19">
        <f t="shared" si="35"/>
        <v>41097.364884259267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9">
        <f t="shared" si="36"/>
        <v>1.0390027322404372</v>
      </c>
      <c r="O399" s="7">
        <f t="shared" si="32"/>
        <v>56.460043668122275</v>
      </c>
      <c r="P399" t="s">
        <v>8269</v>
      </c>
      <c r="Q399" t="str">
        <f t="shared" si="33"/>
        <v>film &amp; video</v>
      </c>
      <c r="R399" t="s">
        <v>8315</v>
      </c>
      <c r="S399" s="19">
        <f t="shared" si="34"/>
        <v>40379.57643518519</v>
      </c>
      <c r="T399" s="19">
        <f t="shared" si="35"/>
        <v>40421.955555555556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9">
        <f t="shared" si="36"/>
        <v>1.2516</v>
      </c>
      <c r="O400" s="7">
        <f t="shared" si="32"/>
        <v>140.1044776119403</v>
      </c>
      <c r="P400" t="s">
        <v>8269</v>
      </c>
      <c r="Q400" t="str">
        <f t="shared" si="33"/>
        <v>film &amp; video</v>
      </c>
      <c r="R400" t="s">
        <v>8315</v>
      </c>
      <c r="S400" s="19">
        <f t="shared" si="34"/>
        <v>42078.593124999999</v>
      </c>
      <c r="T400" s="19">
        <f t="shared" si="35"/>
        <v>42123.593124999999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9">
        <f t="shared" si="36"/>
        <v>1.0680499999999999</v>
      </c>
      <c r="O401" s="7">
        <f t="shared" si="32"/>
        <v>224.85263157894738</v>
      </c>
      <c r="P401" t="s">
        <v>8269</v>
      </c>
      <c r="Q401" t="str">
        <f t="shared" si="33"/>
        <v>film &amp; video</v>
      </c>
      <c r="R401" t="s">
        <v>8315</v>
      </c>
      <c r="S401" s="19">
        <f t="shared" si="34"/>
        <v>42687.675775462965</v>
      </c>
      <c r="T401" s="19">
        <f t="shared" si="35"/>
        <v>42718.3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9">
        <f t="shared" si="36"/>
        <v>1.1230249999999999</v>
      </c>
      <c r="O402" s="7">
        <f t="shared" si="32"/>
        <v>181.13306451612902</v>
      </c>
      <c r="P402" t="s">
        <v>8269</v>
      </c>
      <c r="Q402" t="str">
        <f t="shared" si="33"/>
        <v>film &amp; video</v>
      </c>
      <c r="R402" t="s">
        <v>8315</v>
      </c>
      <c r="S402" s="19">
        <f t="shared" si="34"/>
        <v>41745.435960648152</v>
      </c>
      <c r="T402" s="19">
        <f t="shared" si="35"/>
        <v>41775.945833333339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9">
        <f t="shared" si="36"/>
        <v>1.0381199999999999</v>
      </c>
      <c r="O403" s="7">
        <f t="shared" si="32"/>
        <v>711.04109589041093</v>
      </c>
      <c r="P403" t="s">
        <v>8269</v>
      </c>
      <c r="Q403" t="str">
        <f t="shared" si="33"/>
        <v>film &amp; video</v>
      </c>
      <c r="R403" t="s">
        <v>8315</v>
      </c>
      <c r="S403" s="19">
        <f t="shared" si="34"/>
        <v>40732.642245370371</v>
      </c>
      <c r="T403" s="19">
        <f t="shared" si="35"/>
        <v>40762.642245370371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9">
        <f t="shared" si="36"/>
        <v>1.4165000000000001</v>
      </c>
      <c r="O404" s="7">
        <f t="shared" si="32"/>
        <v>65.883720930232556</v>
      </c>
      <c r="P404" t="s">
        <v>8269</v>
      </c>
      <c r="Q404" t="str">
        <f t="shared" si="33"/>
        <v>film &amp; video</v>
      </c>
      <c r="R404" t="s">
        <v>8315</v>
      </c>
      <c r="S404" s="19">
        <f t="shared" si="34"/>
        <v>42292.339548611111</v>
      </c>
      <c r="T404" s="19">
        <f t="shared" si="35"/>
        <v>42313.381215277783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9">
        <f t="shared" si="36"/>
        <v>1.0526</v>
      </c>
      <c r="O405" s="7">
        <f t="shared" si="32"/>
        <v>75.185714285714283</v>
      </c>
      <c r="P405" t="s">
        <v>8269</v>
      </c>
      <c r="Q405" t="str">
        <f t="shared" si="33"/>
        <v>film &amp; video</v>
      </c>
      <c r="R405" t="s">
        <v>8315</v>
      </c>
      <c r="S405" s="19">
        <f t="shared" si="34"/>
        <v>40718.110659722224</v>
      </c>
      <c r="T405" s="19">
        <f t="shared" si="35"/>
        <v>40765.097222222226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9">
        <f t="shared" si="36"/>
        <v>1.0309142857142857</v>
      </c>
      <c r="O406" s="7">
        <f t="shared" si="32"/>
        <v>133.14391143911439</v>
      </c>
      <c r="P406" t="s">
        <v>8269</v>
      </c>
      <c r="Q406" t="str">
        <f t="shared" si="33"/>
        <v>film &amp; video</v>
      </c>
      <c r="R406" t="s">
        <v>8315</v>
      </c>
      <c r="S406" s="19">
        <f t="shared" si="34"/>
        <v>41646.428032407406</v>
      </c>
      <c r="T406" s="19">
        <f t="shared" si="35"/>
        <v>41675.761111111118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9">
        <f t="shared" si="36"/>
        <v>1.0765957446808512</v>
      </c>
      <c r="O407" s="7">
        <f t="shared" si="32"/>
        <v>55.2</v>
      </c>
      <c r="P407" t="s">
        <v>8269</v>
      </c>
      <c r="Q407" t="str">
        <f t="shared" si="33"/>
        <v>film &amp; video</v>
      </c>
      <c r="R407" t="s">
        <v>8315</v>
      </c>
      <c r="S407" s="19">
        <f t="shared" si="34"/>
        <v>41673.884942129633</v>
      </c>
      <c r="T407" s="19">
        <f t="shared" si="35"/>
        <v>41703.884942129633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9">
        <f t="shared" si="36"/>
        <v>1.0770464285714285</v>
      </c>
      <c r="O408" s="7">
        <f t="shared" si="32"/>
        <v>86.163714285714292</v>
      </c>
      <c r="P408" t="s">
        <v>8269</v>
      </c>
      <c r="Q408" t="str">
        <f t="shared" si="33"/>
        <v>film &amp; video</v>
      </c>
      <c r="R408" t="s">
        <v>8315</v>
      </c>
      <c r="S408" s="19">
        <f t="shared" si="34"/>
        <v>40637.962465277778</v>
      </c>
      <c r="T408" s="19">
        <f t="shared" si="35"/>
        <v>40672.049305555556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9">
        <f t="shared" si="36"/>
        <v>1.0155000000000001</v>
      </c>
      <c r="O409" s="7">
        <f t="shared" si="32"/>
        <v>92.318181818181813</v>
      </c>
      <c r="P409" t="s">
        <v>8269</v>
      </c>
      <c r="Q409" t="str">
        <f t="shared" si="33"/>
        <v>film &amp; video</v>
      </c>
      <c r="R409" t="s">
        <v>8315</v>
      </c>
      <c r="S409" s="19">
        <f t="shared" si="34"/>
        <v>40806.670949074076</v>
      </c>
      <c r="T409" s="19">
        <f t="shared" si="35"/>
        <v>40866.712615740747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9">
        <f t="shared" si="36"/>
        <v>1.0143766666666667</v>
      </c>
      <c r="O410" s="7">
        <f t="shared" si="32"/>
        <v>160.16473684210527</v>
      </c>
      <c r="P410" t="s">
        <v>8269</v>
      </c>
      <c r="Q410" t="str">
        <f t="shared" si="33"/>
        <v>film &amp; video</v>
      </c>
      <c r="R410" t="s">
        <v>8315</v>
      </c>
      <c r="S410" s="19">
        <f t="shared" si="34"/>
        <v>41543.535995370374</v>
      </c>
      <c r="T410" s="19">
        <f t="shared" si="35"/>
        <v>41583.577662037038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9">
        <f t="shared" si="36"/>
        <v>1.3680000000000001</v>
      </c>
      <c r="O411" s="7">
        <f t="shared" si="32"/>
        <v>45.6</v>
      </c>
      <c r="P411" t="s">
        <v>8269</v>
      </c>
      <c r="Q411" t="str">
        <f t="shared" si="33"/>
        <v>film &amp; video</v>
      </c>
      <c r="R411" t="s">
        <v>8315</v>
      </c>
      <c r="S411" s="19">
        <f t="shared" si="34"/>
        <v>42543.662777777776</v>
      </c>
      <c r="T411" s="19">
        <f t="shared" si="35"/>
        <v>42573.662777777776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9">
        <f t="shared" si="36"/>
        <v>1.2829999999999999</v>
      </c>
      <c r="O412" s="7">
        <f t="shared" si="32"/>
        <v>183.28571428571428</v>
      </c>
      <c r="P412" t="s">
        <v>8269</v>
      </c>
      <c r="Q412" t="str">
        <f t="shared" si="33"/>
        <v>film &amp; video</v>
      </c>
      <c r="R412" t="s">
        <v>8315</v>
      </c>
      <c r="S412" s="19">
        <f t="shared" si="34"/>
        <v>42113.781446759262</v>
      </c>
      <c r="T412" s="19">
        <f t="shared" si="35"/>
        <v>42173.781446759262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9">
        <f t="shared" si="36"/>
        <v>1.0105</v>
      </c>
      <c r="O413" s="7">
        <f t="shared" si="32"/>
        <v>125.78838174273859</v>
      </c>
      <c r="P413" t="s">
        <v>8269</v>
      </c>
      <c r="Q413" t="str">
        <f t="shared" si="33"/>
        <v>film &amp; video</v>
      </c>
      <c r="R413" t="s">
        <v>8315</v>
      </c>
      <c r="S413" s="19">
        <f t="shared" si="34"/>
        <v>41597.975972222222</v>
      </c>
      <c r="T413" s="19">
        <f t="shared" si="35"/>
        <v>41630.008333333339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9">
        <f t="shared" si="36"/>
        <v>1.2684</v>
      </c>
      <c r="O414" s="7">
        <f t="shared" si="32"/>
        <v>57.654545454545456</v>
      </c>
      <c r="P414" t="s">
        <v>8269</v>
      </c>
      <c r="Q414" t="str">
        <f t="shared" si="33"/>
        <v>film &amp; video</v>
      </c>
      <c r="R414" t="s">
        <v>8315</v>
      </c>
      <c r="S414" s="19">
        <f t="shared" si="34"/>
        <v>41099.542800925927</v>
      </c>
      <c r="T414" s="19">
        <f t="shared" si="35"/>
        <v>41115.542800925927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9">
        <f t="shared" si="36"/>
        <v>1.0508593749999999</v>
      </c>
      <c r="O415" s="7">
        <f t="shared" si="32"/>
        <v>78.660818713450297</v>
      </c>
      <c r="P415" t="s">
        <v>8269</v>
      </c>
      <c r="Q415" t="str">
        <f t="shared" si="33"/>
        <v>film &amp; video</v>
      </c>
      <c r="R415" t="s">
        <v>8315</v>
      </c>
      <c r="S415" s="19">
        <f t="shared" si="34"/>
        <v>41079.677442129629</v>
      </c>
      <c r="T415" s="19">
        <f t="shared" si="35"/>
        <v>41109.677442129629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9">
        <f t="shared" si="36"/>
        <v>1.0285405405405406</v>
      </c>
      <c r="O416" s="7">
        <f t="shared" si="32"/>
        <v>91.480769230769226</v>
      </c>
      <c r="P416" t="s">
        <v>8269</v>
      </c>
      <c r="Q416" t="str">
        <f t="shared" si="33"/>
        <v>film &amp; video</v>
      </c>
      <c r="R416" t="s">
        <v>8315</v>
      </c>
      <c r="S416" s="19">
        <f t="shared" si="34"/>
        <v>41528.863252314819</v>
      </c>
      <c r="T416" s="19">
        <f t="shared" si="35"/>
        <v>41558.863252314819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9">
        <f t="shared" si="36"/>
        <v>1.0214714285714286</v>
      </c>
      <c r="O417" s="7">
        <f t="shared" si="32"/>
        <v>68.09809523809524</v>
      </c>
      <c r="P417" t="s">
        <v>8269</v>
      </c>
      <c r="Q417" t="str">
        <f t="shared" si="33"/>
        <v>film &amp; video</v>
      </c>
      <c r="R417" t="s">
        <v>8315</v>
      </c>
      <c r="S417" s="19">
        <f t="shared" si="34"/>
        <v>41904.651875000003</v>
      </c>
      <c r="T417" s="19">
        <f t="shared" si="35"/>
        <v>41929.300000000003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9">
        <f t="shared" si="36"/>
        <v>1.2021700000000002</v>
      </c>
      <c r="O418" s="7">
        <f t="shared" si="32"/>
        <v>48.086800000000004</v>
      </c>
      <c r="P418" t="s">
        <v>8269</v>
      </c>
      <c r="Q418" t="str">
        <f t="shared" si="33"/>
        <v>film &amp; video</v>
      </c>
      <c r="R418" t="s">
        <v>8315</v>
      </c>
      <c r="S418" s="19">
        <f t="shared" si="34"/>
        <v>41648.196192129632</v>
      </c>
      <c r="T418" s="19">
        <f t="shared" si="35"/>
        <v>41678.196192129632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9">
        <f t="shared" si="36"/>
        <v>1.0024761904761905</v>
      </c>
      <c r="O419" s="7">
        <f t="shared" si="32"/>
        <v>202.42307692307693</v>
      </c>
      <c r="P419" t="s">
        <v>8269</v>
      </c>
      <c r="Q419" t="str">
        <f t="shared" si="33"/>
        <v>film &amp; video</v>
      </c>
      <c r="R419" t="s">
        <v>8315</v>
      </c>
      <c r="S419" s="19">
        <f t="shared" si="34"/>
        <v>41360.770601851851</v>
      </c>
      <c r="T419" s="19">
        <f t="shared" si="35"/>
        <v>41371.989583333336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9">
        <f t="shared" si="36"/>
        <v>1.0063392857142857</v>
      </c>
      <c r="O420" s="7">
        <f t="shared" si="32"/>
        <v>216.75</v>
      </c>
      <c r="P420" t="s">
        <v>8269</v>
      </c>
      <c r="Q420" t="str">
        <f t="shared" si="33"/>
        <v>film &amp; video</v>
      </c>
      <c r="R420" t="s">
        <v>8315</v>
      </c>
      <c r="S420" s="19">
        <f t="shared" si="34"/>
        <v>42178.082372685189</v>
      </c>
      <c r="T420" s="19">
        <f t="shared" si="35"/>
        <v>42208.082372685189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9">
        <f t="shared" si="36"/>
        <v>1.004375</v>
      </c>
      <c r="O421" s="7">
        <f t="shared" si="32"/>
        <v>110.06849315068493</v>
      </c>
      <c r="P421" t="s">
        <v>8269</v>
      </c>
      <c r="Q421" t="str">
        <f t="shared" si="33"/>
        <v>film &amp; video</v>
      </c>
      <c r="R421" t="s">
        <v>8315</v>
      </c>
      <c r="S421" s="19">
        <f t="shared" si="34"/>
        <v>41394.642442129632</v>
      </c>
      <c r="T421" s="19">
        <f t="shared" si="35"/>
        <v>41454.642442129632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9">
        <f t="shared" si="36"/>
        <v>4.3939393939393936E-3</v>
      </c>
      <c r="O422" s="7">
        <f t="shared" si="32"/>
        <v>4.833333333333333</v>
      </c>
      <c r="P422" t="s">
        <v>8270</v>
      </c>
      <c r="Q422" t="str">
        <f t="shared" si="33"/>
        <v>film &amp; video</v>
      </c>
      <c r="R422" t="s">
        <v>8316</v>
      </c>
      <c r="S422" s="19">
        <f t="shared" si="34"/>
        <v>41682.036469907413</v>
      </c>
      <c r="T422" s="19">
        <f t="shared" si="35"/>
        <v>41711.994803240741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9">
        <f t="shared" si="36"/>
        <v>2.0066666666666667E-2</v>
      </c>
      <c r="O423" s="7">
        <f t="shared" si="32"/>
        <v>50.166666666666664</v>
      </c>
      <c r="P423" t="s">
        <v>8270</v>
      </c>
      <c r="Q423" t="str">
        <f t="shared" si="33"/>
        <v>film &amp; video</v>
      </c>
      <c r="R423" t="s">
        <v>8316</v>
      </c>
      <c r="S423" s="19">
        <f t="shared" si="34"/>
        <v>42177.291388888887</v>
      </c>
      <c r="T423" s="19">
        <f t="shared" si="35"/>
        <v>42237.291388888887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9">
        <f t="shared" si="36"/>
        <v>1.0749999999999999E-2</v>
      </c>
      <c r="O424" s="7">
        <f t="shared" si="32"/>
        <v>35.833333333333336</v>
      </c>
      <c r="P424" t="s">
        <v>8270</v>
      </c>
      <c r="Q424" t="str">
        <f t="shared" si="33"/>
        <v>film &amp; video</v>
      </c>
      <c r="R424" t="s">
        <v>8316</v>
      </c>
      <c r="S424" s="19">
        <f t="shared" si="34"/>
        <v>41863.060381944451</v>
      </c>
      <c r="T424" s="19">
        <f t="shared" si="35"/>
        <v>41893.060381944451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9">
        <f t="shared" si="36"/>
        <v>7.6499999999999997E-3</v>
      </c>
      <c r="O425" s="7">
        <f t="shared" si="32"/>
        <v>11.76923076923077</v>
      </c>
      <c r="P425" t="s">
        <v>8270</v>
      </c>
      <c r="Q425" t="str">
        <f t="shared" si="33"/>
        <v>film &amp; video</v>
      </c>
      <c r="R425" t="s">
        <v>8316</v>
      </c>
      <c r="S425" s="19">
        <f t="shared" si="34"/>
        <v>41400.726273148153</v>
      </c>
      <c r="T425" s="19">
        <f t="shared" si="35"/>
        <v>41430.726273148153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9">
        <f t="shared" si="36"/>
        <v>6.7966666666666675E-2</v>
      </c>
      <c r="O426" s="7">
        <f t="shared" si="32"/>
        <v>40.78</v>
      </c>
      <c r="P426" t="s">
        <v>8270</v>
      </c>
      <c r="Q426" t="str">
        <f t="shared" si="33"/>
        <v>film &amp; video</v>
      </c>
      <c r="R426" t="s">
        <v>8316</v>
      </c>
      <c r="S426" s="19">
        <f t="shared" si="34"/>
        <v>40934.176145833335</v>
      </c>
      <c r="T426" s="19">
        <f t="shared" si="35"/>
        <v>40994.134479166671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9">
        <f t="shared" si="36"/>
        <v>1.2E-4</v>
      </c>
      <c r="O427" s="7">
        <f t="shared" si="32"/>
        <v>3</v>
      </c>
      <c r="P427" t="s">
        <v>8270</v>
      </c>
      <c r="Q427" t="str">
        <f t="shared" si="33"/>
        <v>film &amp; video</v>
      </c>
      <c r="R427" t="s">
        <v>8316</v>
      </c>
      <c r="S427" s="19">
        <f t="shared" si="34"/>
        <v>42275.661157407405</v>
      </c>
      <c r="T427" s="19">
        <f t="shared" si="35"/>
        <v>42335.702824074076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9">
        <f t="shared" si="36"/>
        <v>1.3299999999999999E-2</v>
      </c>
      <c r="O428" s="7">
        <f t="shared" si="32"/>
        <v>16.625</v>
      </c>
      <c r="P428" t="s">
        <v>8270</v>
      </c>
      <c r="Q428" t="str">
        <f t="shared" si="33"/>
        <v>film &amp; video</v>
      </c>
      <c r="R428" t="s">
        <v>8316</v>
      </c>
      <c r="S428" s="19">
        <f t="shared" si="34"/>
        <v>42400.511967592596</v>
      </c>
      <c r="T428" s="19">
        <f t="shared" si="35"/>
        <v>42430.511967592596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9">
        <f t="shared" si="36"/>
        <v>0</v>
      </c>
      <c r="O429" s="7">
        <f t="shared" si="32"/>
        <v>0</v>
      </c>
      <c r="P429" t="s">
        <v>8270</v>
      </c>
      <c r="Q429" t="str">
        <f t="shared" si="33"/>
        <v>film &amp; video</v>
      </c>
      <c r="R429" t="s">
        <v>8316</v>
      </c>
      <c r="S429" s="19">
        <f t="shared" si="34"/>
        <v>42285.709027777782</v>
      </c>
      <c r="T429" s="19">
        <f t="shared" si="35"/>
        <v>42299.590972222228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9">
        <f t="shared" si="36"/>
        <v>5.6333333333333332E-2</v>
      </c>
      <c r="O430" s="7">
        <f t="shared" si="32"/>
        <v>52</v>
      </c>
      <c r="P430" t="s">
        <v>8270</v>
      </c>
      <c r="Q430" t="str">
        <f t="shared" si="33"/>
        <v>film &amp; video</v>
      </c>
      <c r="R430" t="s">
        <v>8316</v>
      </c>
      <c r="S430" s="19">
        <f t="shared" si="34"/>
        <v>41778.566724537042</v>
      </c>
      <c r="T430" s="19">
        <f t="shared" si="35"/>
        <v>41806.716666666667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9">
        <f t="shared" si="36"/>
        <v>0</v>
      </c>
      <c r="O431" s="7">
        <f t="shared" si="32"/>
        <v>0</v>
      </c>
      <c r="P431" t="s">
        <v>8270</v>
      </c>
      <c r="Q431" t="str">
        <f t="shared" si="33"/>
        <v>film &amp; video</v>
      </c>
      <c r="R431" t="s">
        <v>8316</v>
      </c>
      <c r="S431" s="19">
        <f t="shared" si="34"/>
        <v>40070.701412037044</v>
      </c>
      <c r="T431" s="19">
        <f t="shared" si="35"/>
        <v>40144.007638888892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9">
        <f t="shared" si="36"/>
        <v>2.4E-2</v>
      </c>
      <c r="O432" s="7">
        <f t="shared" si="32"/>
        <v>4.8</v>
      </c>
      <c r="P432" t="s">
        <v>8270</v>
      </c>
      <c r="Q432" t="str">
        <f t="shared" si="33"/>
        <v>film &amp; video</v>
      </c>
      <c r="R432" t="s">
        <v>8316</v>
      </c>
      <c r="S432" s="19">
        <f t="shared" si="34"/>
        <v>41512.907256944447</v>
      </c>
      <c r="T432" s="19">
        <f t="shared" si="35"/>
        <v>41527.907256944447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9">
        <f t="shared" si="36"/>
        <v>0.13833333333333334</v>
      </c>
      <c r="O433" s="7">
        <f t="shared" si="32"/>
        <v>51.875</v>
      </c>
      <c r="P433" t="s">
        <v>8270</v>
      </c>
      <c r="Q433" t="str">
        <f t="shared" si="33"/>
        <v>film &amp; video</v>
      </c>
      <c r="R433" t="s">
        <v>8316</v>
      </c>
      <c r="S433" s="19">
        <f t="shared" si="34"/>
        <v>42526.671331018522</v>
      </c>
      <c r="T433" s="19">
        <f t="shared" si="35"/>
        <v>42556.671331018522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9">
        <f t="shared" si="36"/>
        <v>9.5000000000000001E-2</v>
      </c>
      <c r="O434" s="7">
        <f t="shared" si="32"/>
        <v>71.25</v>
      </c>
      <c r="P434" t="s">
        <v>8270</v>
      </c>
      <c r="Q434" t="str">
        <f t="shared" si="33"/>
        <v>film &amp; video</v>
      </c>
      <c r="R434" t="s">
        <v>8316</v>
      </c>
      <c r="S434" s="19">
        <f t="shared" si="34"/>
        <v>42238.526631944449</v>
      </c>
      <c r="T434" s="19">
        <f t="shared" si="35"/>
        <v>42298.526631944449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9">
        <f t="shared" si="36"/>
        <v>0</v>
      </c>
      <c r="O435" s="7">
        <f t="shared" si="32"/>
        <v>0</v>
      </c>
      <c r="P435" t="s">
        <v>8270</v>
      </c>
      <c r="Q435" t="str">
        <f t="shared" si="33"/>
        <v>film &amp; video</v>
      </c>
      <c r="R435" t="s">
        <v>8316</v>
      </c>
      <c r="S435" s="19">
        <f t="shared" si="34"/>
        <v>42228.429884259262</v>
      </c>
      <c r="T435" s="19">
        <f t="shared" si="35"/>
        <v>42288.429884259262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9">
        <f t="shared" si="36"/>
        <v>0.05</v>
      </c>
      <c r="O436" s="7">
        <f t="shared" si="32"/>
        <v>62.5</v>
      </c>
      <c r="P436" t="s">
        <v>8270</v>
      </c>
      <c r="Q436" t="str">
        <f t="shared" si="33"/>
        <v>film &amp; video</v>
      </c>
      <c r="R436" t="s">
        <v>8316</v>
      </c>
      <c r="S436" s="19">
        <f t="shared" si="34"/>
        <v>41576.634513888894</v>
      </c>
      <c r="T436" s="19">
        <f t="shared" si="35"/>
        <v>41609.676180555558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9">
        <f t="shared" si="36"/>
        <v>2.7272727272727273E-5</v>
      </c>
      <c r="O437" s="7">
        <f t="shared" si="32"/>
        <v>1</v>
      </c>
      <c r="P437" t="s">
        <v>8270</v>
      </c>
      <c r="Q437" t="str">
        <f t="shared" si="33"/>
        <v>film &amp; video</v>
      </c>
      <c r="R437" t="s">
        <v>8316</v>
      </c>
      <c r="S437" s="19">
        <f t="shared" si="34"/>
        <v>41500.547453703708</v>
      </c>
      <c r="T437" s="19">
        <f t="shared" si="35"/>
        <v>41530.547453703708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9">
        <f t="shared" si="36"/>
        <v>0</v>
      </c>
      <c r="O438" s="7">
        <f t="shared" si="32"/>
        <v>0</v>
      </c>
      <c r="P438" t="s">
        <v>8270</v>
      </c>
      <c r="Q438" t="str">
        <f t="shared" si="33"/>
        <v>film &amp; video</v>
      </c>
      <c r="R438" t="s">
        <v>8316</v>
      </c>
      <c r="S438" s="19">
        <f t="shared" si="34"/>
        <v>41456.162418981483</v>
      </c>
      <c r="T438" s="19">
        <f t="shared" si="35"/>
        <v>41486.162418981483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9">
        <f t="shared" si="36"/>
        <v>0</v>
      </c>
      <c r="O439" s="7">
        <f t="shared" si="32"/>
        <v>0</v>
      </c>
      <c r="P439" t="s">
        <v>8270</v>
      </c>
      <c r="Q439" t="str">
        <f t="shared" si="33"/>
        <v>film &amp; video</v>
      </c>
      <c r="R439" t="s">
        <v>8316</v>
      </c>
      <c r="S439" s="19">
        <f t="shared" si="34"/>
        <v>42591.118587962963</v>
      </c>
      <c r="T439" s="19">
        <f t="shared" si="35"/>
        <v>42651.118587962963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9">
        <f t="shared" si="36"/>
        <v>9.3799999999999994E-2</v>
      </c>
      <c r="O440" s="7">
        <f t="shared" si="32"/>
        <v>170.54545454545453</v>
      </c>
      <c r="P440" t="s">
        <v>8270</v>
      </c>
      <c r="Q440" t="str">
        <f t="shared" si="33"/>
        <v>film &amp; video</v>
      </c>
      <c r="R440" t="s">
        <v>8316</v>
      </c>
      <c r="S440" s="19">
        <f t="shared" si="34"/>
        <v>42296.061087962968</v>
      </c>
      <c r="T440" s="19">
        <f t="shared" si="35"/>
        <v>42326.102754629632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9">
        <f t="shared" si="36"/>
        <v>0</v>
      </c>
      <c r="O441" s="7">
        <f t="shared" si="32"/>
        <v>0</v>
      </c>
      <c r="P441" t="s">
        <v>8270</v>
      </c>
      <c r="Q441" t="str">
        <f t="shared" si="33"/>
        <v>film &amp; video</v>
      </c>
      <c r="R441" t="s">
        <v>8316</v>
      </c>
      <c r="S441" s="19">
        <f t="shared" si="34"/>
        <v>41919.561782407414</v>
      </c>
      <c r="T441" s="19">
        <f t="shared" si="35"/>
        <v>41929.561782407414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9">
        <f t="shared" si="36"/>
        <v>1E-3</v>
      </c>
      <c r="O442" s="7">
        <f t="shared" si="32"/>
        <v>5</v>
      </c>
      <c r="P442" t="s">
        <v>8270</v>
      </c>
      <c r="Q442" t="str">
        <f t="shared" si="33"/>
        <v>film &amp; video</v>
      </c>
      <c r="R442" t="s">
        <v>8316</v>
      </c>
      <c r="S442" s="19">
        <f t="shared" si="34"/>
        <v>42423.785567129627</v>
      </c>
      <c r="T442" s="19">
        <f t="shared" si="35"/>
        <v>42453.74390046297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9">
        <f t="shared" si="36"/>
        <v>0</v>
      </c>
      <c r="O443" s="7">
        <f t="shared" si="32"/>
        <v>0</v>
      </c>
      <c r="P443" t="s">
        <v>8270</v>
      </c>
      <c r="Q443" t="str">
        <f t="shared" si="33"/>
        <v>film &amp; video</v>
      </c>
      <c r="R443" t="s">
        <v>8316</v>
      </c>
      <c r="S443" s="19">
        <f t="shared" si="34"/>
        <v>41550.593935185185</v>
      </c>
      <c r="T443" s="19">
        <f t="shared" si="35"/>
        <v>41580.593935185185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9">
        <f t="shared" si="36"/>
        <v>0.39358823529411763</v>
      </c>
      <c r="O444" s="7">
        <f t="shared" si="32"/>
        <v>393.58823529411762</v>
      </c>
      <c r="P444" t="s">
        <v>8270</v>
      </c>
      <c r="Q444" t="str">
        <f t="shared" si="33"/>
        <v>film &amp; video</v>
      </c>
      <c r="R444" t="s">
        <v>8316</v>
      </c>
      <c r="S444" s="19">
        <f t="shared" si="34"/>
        <v>42024.688692129632</v>
      </c>
      <c r="T444" s="19">
        <f t="shared" si="35"/>
        <v>42054.688692129632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9">
        <f t="shared" si="36"/>
        <v>1E-3</v>
      </c>
      <c r="O445" s="7">
        <f t="shared" si="32"/>
        <v>5</v>
      </c>
      <c r="P445" t="s">
        <v>8270</v>
      </c>
      <c r="Q445" t="str">
        <f t="shared" si="33"/>
        <v>film &amp; video</v>
      </c>
      <c r="R445" t="s">
        <v>8316</v>
      </c>
      <c r="S445" s="19">
        <f t="shared" si="34"/>
        <v>41649.815057870372</v>
      </c>
      <c r="T445" s="19">
        <f t="shared" si="35"/>
        <v>41679.815057870372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9">
        <f t="shared" si="36"/>
        <v>0.05</v>
      </c>
      <c r="O446" s="7">
        <f t="shared" si="32"/>
        <v>50</v>
      </c>
      <c r="P446" t="s">
        <v>8270</v>
      </c>
      <c r="Q446" t="str">
        <f t="shared" si="33"/>
        <v>film &amp; video</v>
      </c>
      <c r="R446" t="s">
        <v>8316</v>
      </c>
      <c r="S446" s="19">
        <f t="shared" si="34"/>
        <v>40894.706956018519</v>
      </c>
      <c r="T446" s="19">
        <f t="shared" si="35"/>
        <v>40954.706956018519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9">
        <f t="shared" si="36"/>
        <v>3.3333333333333335E-5</v>
      </c>
      <c r="O447" s="7">
        <f t="shared" si="32"/>
        <v>1</v>
      </c>
      <c r="P447" t="s">
        <v>8270</v>
      </c>
      <c r="Q447" t="str">
        <f t="shared" si="33"/>
        <v>film &amp; video</v>
      </c>
      <c r="R447" t="s">
        <v>8316</v>
      </c>
      <c r="S447" s="19">
        <f t="shared" si="34"/>
        <v>42130.135358796295</v>
      </c>
      <c r="T447" s="19">
        <f t="shared" si="35"/>
        <v>42145.135358796295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9">
        <f t="shared" si="36"/>
        <v>7.2952380952380949E-2</v>
      </c>
      <c r="O448" s="7">
        <f t="shared" si="32"/>
        <v>47.875</v>
      </c>
      <c r="P448" t="s">
        <v>8270</v>
      </c>
      <c r="Q448" t="str">
        <f t="shared" si="33"/>
        <v>film &amp; video</v>
      </c>
      <c r="R448" t="s">
        <v>8316</v>
      </c>
      <c r="S448" s="19">
        <f t="shared" si="34"/>
        <v>42036.883564814816</v>
      </c>
      <c r="T448" s="19">
        <f t="shared" si="35"/>
        <v>42066.883564814816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9">
        <f t="shared" si="36"/>
        <v>1.6666666666666666E-4</v>
      </c>
      <c r="O449" s="7">
        <f t="shared" si="32"/>
        <v>5</v>
      </c>
      <c r="P449" t="s">
        <v>8270</v>
      </c>
      <c r="Q449" t="str">
        <f t="shared" si="33"/>
        <v>film &amp; video</v>
      </c>
      <c r="R449" t="s">
        <v>8316</v>
      </c>
      <c r="S449" s="19">
        <f t="shared" si="34"/>
        <v>41331.355127314819</v>
      </c>
      <c r="T449" s="19">
        <f t="shared" si="35"/>
        <v>41356.313460648147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9">
        <f t="shared" si="36"/>
        <v>3.2804E-2</v>
      </c>
      <c r="O450" s="7">
        <f t="shared" si="32"/>
        <v>20.502500000000001</v>
      </c>
      <c r="P450" t="s">
        <v>8270</v>
      </c>
      <c r="Q450" t="str">
        <f t="shared" si="33"/>
        <v>film &amp; video</v>
      </c>
      <c r="R450" t="s">
        <v>8316</v>
      </c>
      <c r="S450" s="19">
        <f t="shared" si="34"/>
        <v>41753.55804398148</v>
      </c>
      <c r="T450" s="19">
        <f t="shared" si="35"/>
        <v>41773.55804398148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9">
        <f t="shared" si="36"/>
        <v>2.2499999999999999E-2</v>
      </c>
      <c r="O451" s="7">
        <f t="shared" ref="O451:O514" si="37">IF(L451=0,0,E451/L451)</f>
        <v>9</v>
      </c>
      <c r="P451" t="s">
        <v>8270</v>
      </c>
      <c r="Q451" t="str">
        <f t="shared" ref="Q451:Q485" si="38">LEFT(P451,SEARCH("/",P451)-1)</f>
        <v>film &amp; video</v>
      </c>
      <c r="R451" t="s">
        <v>8316</v>
      </c>
      <c r="S451" s="19">
        <f t="shared" ref="S451:S514" si="39">(J451/86400)+25569+(-5/25)</f>
        <v>41534.368113425931</v>
      </c>
      <c r="T451" s="19">
        <f t="shared" ref="T451:T514" si="40">(I451/86400)+25569+(-5/25)</f>
        <v>41564.368113425931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9">
        <f t="shared" si="36"/>
        <v>7.92E-3</v>
      </c>
      <c r="O452" s="7">
        <f t="shared" si="37"/>
        <v>56.571428571428569</v>
      </c>
      <c r="P452" t="s">
        <v>8270</v>
      </c>
      <c r="Q452" t="str">
        <f t="shared" si="38"/>
        <v>film &amp; video</v>
      </c>
      <c r="R452" t="s">
        <v>8316</v>
      </c>
      <c r="S452" s="19">
        <f t="shared" si="39"/>
        <v>41654.746759259258</v>
      </c>
      <c r="T452" s="19">
        <f t="shared" si="40"/>
        <v>41684.746759259258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9">
        <f t="shared" si="36"/>
        <v>0</v>
      </c>
      <c r="O453" s="7">
        <f t="shared" si="37"/>
        <v>0</v>
      </c>
      <c r="P453" t="s">
        <v>8270</v>
      </c>
      <c r="Q453" t="str">
        <f t="shared" si="38"/>
        <v>film &amp; video</v>
      </c>
      <c r="R453" t="s">
        <v>8316</v>
      </c>
      <c r="S453" s="19">
        <f t="shared" si="39"/>
        <v>41634.515173611115</v>
      </c>
      <c r="T453" s="19">
        <f t="shared" si="40"/>
        <v>41664.515173611115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9">
        <f t="shared" si="36"/>
        <v>0.64</v>
      </c>
      <c r="O454" s="7">
        <f t="shared" si="37"/>
        <v>40</v>
      </c>
      <c r="P454" t="s">
        <v>8270</v>
      </c>
      <c r="Q454" t="str">
        <f t="shared" si="38"/>
        <v>film &amp; video</v>
      </c>
      <c r="R454" t="s">
        <v>8316</v>
      </c>
      <c r="S454" s="19">
        <f t="shared" si="39"/>
        <v>42107.503877314819</v>
      </c>
      <c r="T454" s="19">
        <f t="shared" si="40"/>
        <v>42137.503877314819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9">
        <f t="shared" si="36"/>
        <v>2.740447957839262E-4</v>
      </c>
      <c r="O455" s="7">
        <f t="shared" si="37"/>
        <v>13</v>
      </c>
      <c r="P455" t="s">
        <v>8270</v>
      </c>
      <c r="Q455" t="str">
        <f t="shared" si="38"/>
        <v>film &amp; video</v>
      </c>
      <c r="R455" t="s">
        <v>8316</v>
      </c>
      <c r="S455" s="19">
        <f t="shared" si="39"/>
        <v>42038.62498842593</v>
      </c>
      <c r="T455" s="19">
        <f t="shared" si="40"/>
        <v>42054.62498842593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9">
        <f t="shared" si="36"/>
        <v>8.2000000000000007E-3</v>
      </c>
      <c r="O456" s="7">
        <f t="shared" si="37"/>
        <v>16.399999999999999</v>
      </c>
      <c r="P456" t="s">
        <v>8270</v>
      </c>
      <c r="Q456" t="str">
        <f t="shared" si="38"/>
        <v>film &amp; video</v>
      </c>
      <c r="R456" t="s">
        <v>8316</v>
      </c>
      <c r="S456" s="19">
        <f t="shared" si="39"/>
        <v>41938.517256944448</v>
      </c>
      <c r="T456" s="19">
        <f t="shared" si="40"/>
        <v>41969.351388888892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9">
        <f t="shared" si="36"/>
        <v>6.9230769230769226E-4</v>
      </c>
      <c r="O457" s="7">
        <f t="shared" si="37"/>
        <v>22.5</v>
      </c>
      <c r="P457" t="s">
        <v>8270</v>
      </c>
      <c r="Q457" t="str">
        <f t="shared" si="38"/>
        <v>film &amp; video</v>
      </c>
      <c r="R457" t="s">
        <v>8316</v>
      </c>
      <c r="S457" s="19">
        <f t="shared" si="39"/>
        <v>40970.802569444451</v>
      </c>
      <c r="T457" s="19">
        <f t="shared" si="40"/>
        <v>41015.821527777778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9">
        <f t="shared" si="36"/>
        <v>6.8631863186318634E-3</v>
      </c>
      <c r="O458" s="7">
        <f t="shared" si="37"/>
        <v>20.333333333333332</v>
      </c>
      <c r="P458" t="s">
        <v>8270</v>
      </c>
      <c r="Q458" t="str">
        <f t="shared" si="38"/>
        <v>film &amp; video</v>
      </c>
      <c r="R458" t="s">
        <v>8316</v>
      </c>
      <c r="S458" s="19">
        <f t="shared" si="39"/>
        <v>41547.494456018525</v>
      </c>
      <c r="T458" s="19">
        <f t="shared" si="40"/>
        <v>41568.965972222228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9">
        <f t="shared" ref="N459:N522" si="41">E459/D459</f>
        <v>0</v>
      </c>
      <c r="O459" s="7">
        <f t="shared" si="37"/>
        <v>0</v>
      </c>
      <c r="P459" t="s">
        <v>8270</v>
      </c>
      <c r="Q459" t="str">
        <f t="shared" si="38"/>
        <v>film &amp; video</v>
      </c>
      <c r="R459" t="s">
        <v>8316</v>
      </c>
      <c r="S459" s="19">
        <f t="shared" si="39"/>
        <v>41837.567500000005</v>
      </c>
      <c r="T459" s="19">
        <f t="shared" si="40"/>
        <v>41867.567500000005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9">
        <f t="shared" si="41"/>
        <v>8.2100000000000006E-2</v>
      </c>
      <c r="O460" s="7">
        <f t="shared" si="37"/>
        <v>16.755102040816325</v>
      </c>
      <c r="P460" t="s">
        <v>8270</v>
      </c>
      <c r="Q460" t="str">
        <f t="shared" si="38"/>
        <v>film &amp; video</v>
      </c>
      <c r="R460" t="s">
        <v>8316</v>
      </c>
      <c r="S460" s="19">
        <f t="shared" si="39"/>
        <v>41378.499768518523</v>
      </c>
      <c r="T460" s="19">
        <f t="shared" si="40"/>
        <v>41408.499768518523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9">
        <f t="shared" si="41"/>
        <v>6.4102564102564103E-4</v>
      </c>
      <c r="O461" s="7">
        <f t="shared" si="37"/>
        <v>25</v>
      </c>
      <c r="P461" t="s">
        <v>8270</v>
      </c>
      <c r="Q461" t="str">
        <f t="shared" si="38"/>
        <v>film &amp; video</v>
      </c>
      <c r="R461" t="s">
        <v>8316</v>
      </c>
      <c r="S461" s="19">
        <f t="shared" si="39"/>
        <v>40800.440358796302</v>
      </c>
      <c r="T461" s="19">
        <f t="shared" si="40"/>
        <v>40860.482025462967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9">
        <f t="shared" si="41"/>
        <v>2.9411764705882353E-3</v>
      </c>
      <c r="O462" s="7">
        <f t="shared" si="37"/>
        <v>12.5</v>
      </c>
      <c r="P462" t="s">
        <v>8270</v>
      </c>
      <c r="Q462" t="str">
        <f t="shared" si="38"/>
        <v>film &amp; video</v>
      </c>
      <c r="R462" t="s">
        <v>8316</v>
      </c>
      <c r="S462" s="19">
        <f t="shared" si="39"/>
        <v>41759.342534722222</v>
      </c>
      <c r="T462" s="19">
        <f t="shared" si="40"/>
        <v>41790.966666666667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9">
        <f t="shared" si="41"/>
        <v>0</v>
      </c>
      <c r="O463" s="7">
        <f t="shared" si="37"/>
        <v>0</v>
      </c>
      <c r="P463" t="s">
        <v>8270</v>
      </c>
      <c r="Q463" t="str">
        <f t="shared" si="38"/>
        <v>film &amp; video</v>
      </c>
      <c r="R463" t="s">
        <v>8316</v>
      </c>
      <c r="S463" s="19">
        <f t="shared" si="39"/>
        <v>41407.646840277783</v>
      </c>
      <c r="T463" s="19">
        <f t="shared" si="40"/>
        <v>41427.646840277783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9">
        <f t="shared" si="41"/>
        <v>0</v>
      </c>
      <c r="O464" s="7">
        <f t="shared" si="37"/>
        <v>0</v>
      </c>
      <c r="P464" t="s">
        <v>8270</v>
      </c>
      <c r="Q464" t="str">
        <f t="shared" si="38"/>
        <v>film &amp; video</v>
      </c>
      <c r="R464" t="s">
        <v>8316</v>
      </c>
      <c r="S464" s="19">
        <f t="shared" si="39"/>
        <v>40704.926631944443</v>
      </c>
      <c r="T464" s="19">
        <f t="shared" si="40"/>
        <v>40764.926631944443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9">
        <f t="shared" si="41"/>
        <v>2.2727272727272728E-2</v>
      </c>
      <c r="O465" s="7">
        <f t="shared" si="37"/>
        <v>113.63636363636364</v>
      </c>
      <c r="P465" t="s">
        <v>8270</v>
      </c>
      <c r="Q465" t="str">
        <f t="shared" si="38"/>
        <v>film &amp; video</v>
      </c>
      <c r="R465" t="s">
        <v>8316</v>
      </c>
      <c r="S465" s="19">
        <f t="shared" si="39"/>
        <v>40750.510104166671</v>
      </c>
      <c r="T465" s="19">
        <f t="shared" si="40"/>
        <v>40810.510104166671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9">
        <f t="shared" si="41"/>
        <v>9.9009900990099011E-4</v>
      </c>
      <c r="O466" s="7">
        <f t="shared" si="37"/>
        <v>1</v>
      </c>
      <c r="P466" t="s">
        <v>8270</v>
      </c>
      <c r="Q466" t="str">
        <f t="shared" si="38"/>
        <v>film &amp; video</v>
      </c>
      <c r="R466" t="s">
        <v>8316</v>
      </c>
      <c r="S466" s="19">
        <f t="shared" si="39"/>
        <v>42488.648784722223</v>
      </c>
      <c r="T466" s="19">
        <f t="shared" si="40"/>
        <v>42508.648784722223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9">
        <f t="shared" si="41"/>
        <v>0.26953125</v>
      </c>
      <c r="O467" s="7">
        <f t="shared" si="37"/>
        <v>17.25</v>
      </c>
      <c r="P467" t="s">
        <v>8270</v>
      </c>
      <c r="Q467" t="str">
        <f t="shared" si="38"/>
        <v>film &amp; video</v>
      </c>
      <c r="R467" t="s">
        <v>8316</v>
      </c>
      <c r="S467" s="19">
        <f t="shared" si="39"/>
        <v>41800.920069444444</v>
      </c>
      <c r="T467" s="19">
        <f t="shared" si="40"/>
        <v>41816.920069444444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9">
        <f t="shared" si="41"/>
        <v>7.6E-3</v>
      </c>
      <c r="O468" s="7">
        <f t="shared" si="37"/>
        <v>15.2</v>
      </c>
      <c r="P468" t="s">
        <v>8270</v>
      </c>
      <c r="Q468" t="str">
        <f t="shared" si="38"/>
        <v>film &amp; video</v>
      </c>
      <c r="R468" t="s">
        <v>8316</v>
      </c>
      <c r="S468" s="19">
        <f t="shared" si="39"/>
        <v>41129.742870370377</v>
      </c>
      <c r="T468" s="19">
        <f t="shared" si="40"/>
        <v>41159.742870370377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9">
        <f t="shared" si="41"/>
        <v>0.21575</v>
      </c>
      <c r="O469" s="7">
        <f t="shared" si="37"/>
        <v>110.64102564102564</v>
      </c>
      <c r="P469" t="s">
        <v>8270</v>
      </c>
      <c r="Q469" t="str">
        <f t="shared" si="38"/>
        <v>film &amp; video</v>
      </c>
      <c r="R469" t="s">
        <v>8316</v>
      </c>
      <c r="S469" s="19">
        <f t="shared" si="39"/>
        <v>41135.479791666672</v>
      </c>
      <c r="T469" s="19">
        <f t="shared" si="40"/>
        <v>41180.479791666672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9">
        <f t="shared" si="41"/>
        <v>0</v>
      </c>
      <c r="O470" s="7">
        <f t="shared" si="37"/>
        <v>0</v>
      </c>
      <c r="P470" t="s">
        <v>8270</v>
      </c>
      <c r="Q470" t="str">
        <f t="shared" si="38"/>
        <v>film &amp; video</v>
      </c>
      <c r="R470" t="s">
        <v>8316</v>
      </c>
      <c r="S470" s="19">
        <f t="shared" si="39"/>
        <v>41040.967627314822</v>
      </c>
      <c r="T470" s="19">
        <f t="shared" si="40"/>
        <v>41100.960474537038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9">
        <f t="shared" si="41"/>
        <v>0</v>
      </c>
      <c r="O471" s="7">
        <f t="shared" si="37"/>
        <v>0</v>
      </c>
      <c r="P471" t="s">
        <v>8270</v>
      </c>
      <c r="Q471" t="str">
        <f t="shared" si="38"/>
        <v>film &amp; video</v>
      </c>
      <c r="R471" t="s">
        <v>8316</v>
      </c>
      <c r="S471" s="19">
        <f t="shared" si="39"/>
        <v>41827.789861111116</v>
      </c>
      <c r="T471" s="19">
        <f t="shared" si="40"/>
        <v>41887.789861111116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9">
        <f t="shared" si="41"/>
        <v>1.0200000000000001E-2</v>
      </c>
      <c r="O472" s="7">
        <f t="shared" si="37"/>
        <v>25.5</v>
      </c>
      <c r="P472" t="s">
        <v>8270</v>
      </c>
      <c r="Q472" t="str">
        <f t="shared" si="38"/>
        <v>film &amp; video</v>
      </c>
      <c r="R472" t="s">
        <v>8316</v>
      </c>
      <c r="S472" s="19">
        <f t="shared" si="39"/>
        <v>41604.96769675926</v>
      </c>
      <c r="T472" s="19">
        <f t="shared" si="40"/>
        <v>41654.966666666667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9">
        <f t="shared" si="41"/>
        <v>0.11892727272727273</v>
      </c>
      <c r="O473" s="7">
        <f t="shared" si="37"/>
        <v>38.476470588235294</v>
      </c>
      <c r="P473" t="s">
        <v>8270</v>
      </c>
      <c r="Q473" t="str">
        <f t="shared" si="38"/>
        <v>film &amp; video</v>
      </c>
      <c r="R473" t="s">
        <v>8316</v>
      </c>
      <c r="S473" s="19">
        <f t="shared" si="39"/>
        <v>41703.521979166668</v>
      </c>
      <c r="T473" s="19">
        <f t="shared" si="40"/>
        <v>41748.480312500003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9">
        <f t="shared" si="41"/>
        <v>0.17624999999999999</v>
      </c>
      <c r="O474" s="7">
        <f t="shared" si="37"/>
        <v>28.2</v>
      </c>
      <c r="P474" t="s">
        <v>8270</v>
      </c>
      <c r="Q474" t="str">
        <f t="shared" si="38"/>
        <v>film &amp; video</v>
      </c>
      <c r="R474" t="s">
        <v>8316</v>
      </c>
      <c r="S474" s="19">
        <f t="shared" si="39"/>
        <v>41844.722662037042</v>
      </c>
      <c r="T474" s="19">
        <f t="shared" si="40"/>
        <v>41874.722662037042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9">
        <f t="shared" si="41"/>
        <v>2.87E-2</v>
      </c>
      <c r="O475" s="7">
        <f t="shared" si="37"/>
        <v>61.5</v>
      </c>
      <c r="P475" t="s">
        <v>8270</v>
      </c>
      <c r="Q475" t="str">
        <f t="shared" si="38"/>
        <v>film &amp; video</v>
      </c>
      <c r="R475" t="s">
        <v>8316</v>
      </c>
      <c r="S475" s="19">
        <f t="shared" si="39"/>
        <v>41869.498136574075</v>
      </c>
      <c r="T475" s="19">
        <f t="shared" si="40"/>
        <v>41899.498136574075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9">
        <f t="shared" si="41"/>
        <v>3.0303030303030303E-4</v>
      </c>
      <c r="O476" s="7">
        <f t="shared" si="37"/>
        <v>1</v>
      </c>
      <c r="P476" t="s">
        <v>8270</v>
      </c>
      <c r="Q476" t="str">
        <f t="shared" si="38"/>
        <v>film &amp; video</v>
      </c>
      <c r="R476" t="s">
        <v>8316</v>
      </c>
      <c r="S476" s="19">
        <f t="shared" si="39"/>
        <v>42753.129039351858</v>
      </c>
      <c r="T476" s="19">
        <f t="shared" si="40"/>
        <v>42783.129039351858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9">
        <f t="shared" si="41"/>
        <v>0</v>
      </c>
      <c r="O477" s="7">
        <f t="shared" si="37"/>
        <v>0</v>
      </c>
      <c r="P477" t="s">
        <v>8270</v>
      </c>
      <c r="Q477" t="str">
        <f t="shared" si="38"/>
        <v>film &amp; video</v>
      </c>
      <c r="R477" t="s">
        <v>8316</v>
      </c>
      <c r="S477" s="19">
        <f t="shared" si="39"/>
        <v>42099.886145833341</v>
      </c>
      <c r="T477" s="19">
        <f t="shared" si="40"/>
        <v>42129.886145833341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9">
        <f t="shared" si="41"/>
        <v>2.2302681818181819E-2</v>
      </c>
      <c r="O478" s="7">
        <f t="shared" si="37"/>
        <v>39.569274193548388</v>
      </c>
      <c r="P478" t="s">
        <v>8270</v>
      </c>
      <c r="Q478" t="str">
        <f t="shared" si="38"/>
        <v>film &amp; video</v>
      </c>
      <c r="R478" t="s">
        <v>8316</v>
      </c>
      <c r="S478" s="19">
        <f t="shared" si="39"/>
        <v>41757.775011574078</v>
      </c>
      <c r="T478" s="19">
        <f t="shared" si="40"/>
        <v>41792.965972222228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9">
        <f t="shared" si="41"/>
        <v>0</v>
      </c>
      <c r="O479" s="7">
        <f t="shared" si="37"/>
        <v>0</v>
      </c>
      <c r="P479" t="s">
        <v>8270</v>
      </c>
      <c r="Q479" t="str">
        <f t="shared" si="38"/>
        <v>film &amp; video</v>
      </c>
      <c r="R479" t="s">
        <v>8316</v>
      </c>
      <c r="S479" s="19">
        <f t="shared" si="39"/>
        <v>40987.634884259263</v>
      </c>
      <c r="T479" s="19">
        <f t="shared" si="40"/>
        <v>41047.634884259263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9">
        <f t="shared" si="41"/>
        <v>0</v>
      </c>
      <c r="O480" s="7">
        <f t="shared" si="37"/>
        <v>0</v>
      </c>
      <c r="P480" t="s">
        <v>8270</v>
      </c>
      <c r="Q480" t="str">
        <f t="shared" si="38"/>
        <v>film &amp; video</v>
      </c>
      <c r="R480" t="s">
        <v>8316</v>
      </c>
      <c r="S480" s="19">
        <f t="shared" si="39"/>
        <v>42065.7109837963</v>
      </c>
      <c r="T480" s="19">
        <f t="shared" si="40"/>
        <v>42095.669317129636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9">
        <f t="shared" si="41"/>
        <v>0.3256</v>
      </c>
      <c r="O481" s="7">
        <f t="shared" si="37"/>
        <v>88.8</v>
      </c>
      <c r="P481" t="s">
        <v>8270</v>
      </c>
      <c r="Q481" t="str">
        <f t="shared" si="38"/>
        <v>film &amp; video</v>
      </c>
      <c r="R481" t="s">
        <v>8316</v>
      </c>
      <c r="S481" s="19">
        <f t="shared" si="39"/>
        <v>41904.207812500004</v>
      </c>
      <c r="T481" s="19">
        <f t="shared" si="40"/>
        <v>41964.249479166669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9">
        <f t="shared" si="41"/>
        <v>0.19409999999999999</v>
      </c>
      <c r="O482" s="7">
        <f t="shared" si="37"/>
        <v>55.457142857142856</v>
      </c>
      <c r="P482" t="s">
        <v>8270</v>
      </c>
      <c r="Q482" t="str">
        <f t="shared" si="38"/>
        <v>film &amp; video</v>
      </c>
      <c r="R482" t="s">
        <v>8316</v>
      </c>
      <c r="S482" s="19">
        <f t="shared" si="39"/>
        <v>41465.300173611118</v>
      </c>
      <c r="T482" s="19">
        <f t="shared" si="40"/>
        <v>41495.300173611118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9">
        <f t="shared" si="41"/>
        <v>6.0999999999999999E-2</v>
      </c>
      <c r="O483" s="7">
        <f t="shared" si="37"/>
        <v>87.142857142857139</v>
      </c>
      <c r="P483" t="s">
        <v>8270</v>
      </c>
      <c r="Q483" t="str">
        <f t="shared" si="38"/>
        <v>film &amp; video</v>
      </c>
      <c r="R483" t="s">
        <v>8316</v>
      </c>
      <c r="S483" s="19">
        <f t="shared" si="39"/>
        <v>41162.472326388888</v>
      </c>
      <c r="T483" s="19">
        <f t="shared" si="40"/>
        <v>41192.472326388888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9">
        <f t="shared" si="41"/>
        <v>1E-3</v>
      </c>
      <c r="O484" s="7">
        <f t="shared" si="37"/>
        <v>10</v>
      </c>
      <c r="P484" t="s">
        <v>8270</v>
      </c>
      <c r="Q484" t="str">
        <f t="shared" si="38"/>
        <v>film &amp; video</v>
      </c>
      <c r="R484" t="s">
        <v>8316</v>
      </c>
      <c r="S484" s="19">
        <f t="shared" si="39"/>
        <v>42447.696875000001</v>
      </c>
      <c r="T484" s="19">
        <f t="shared" si="40"/>
        <v>42474.406944444447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9">
        <f t="shared" si="41"/>
        <v>0.502</v>
      </c>
      <c r="O485" s="7">
        <f t="shared" si="37"/>
        <v>51.224489795918366</v>
      </c>
      <c r="P485" t="s">
        <v>8270</v>
      </c>
      <c r="Q485" t="str">
        <f t="shared" si="38"/>
        <v>film &amp; video</v>
      </c>
      <c r="R485" t="s">
        <v>8316</v>
      </c>
      <c r="S485" s="19">
        <f t="shared" si="39"/>
        <v>41242.997592592597</v>
      </c>
      <c r="T485" s="19">
        <f t="shared" si="40"/>
        <v>41302.997592592597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9">
        <f t="shared" si="41"/>
        <v>1.8625E-3</v>
      </c>
      <c r="O486" s="7">
        <f t="shared" si="37"/>
        <v>13.545454545454545</v>
      </c>
      <c r="P486" t="s">
        <v>8270</v>
      </c>
      <c r="Q486" t="s">
        <v>8310</v>
      </c>
      <c r="R486" t="s">
        <v>8316</v>
      </c>
      <c r="S486" s="19">
        <f t="shared" si="39"/>
        <v>42272.739490740743</v>
      </c>
      <c r="T486" s="19">
        <f t="shared" si="40"/>
        <v>42313.781157407415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9">
        <f t="shared" si="41"/>
        <v>0.21906971229845085</v>
      </c>
      <c r="O487" s="7">
        <f t="shared" si="37"/>
        <v>66.520080000000007</v>
      </c>
      <c r="P487" t="s">
        <v>8270</v>
      </c>
      <c r="Q487" t="s">
        <v>8310</v>
      </c>
      <c r="R487" t="s">
        <v>8316</v>
      </c>
      <c r="S487" s="19">
        <f t="shared" si="39"/>
        <v>41381.30577546297</v>
      </c>
      <c r="T487" s="19">
        <f t="shared" si="40"/>
        <v>41411.30577546297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9">
        <f t="shared" si="41"/>
        <v>9.0909090909090904E-5</v>
      </c>
      <c r="O488" s="7">
        <f t="shared" si="37"/>
        <v>50</v>
      </c>
      <c r="P488" t="s">
        <v>8270</v>
      </c>
      <c r="Q488" t="s">
        <v>8310</v>
      </c>
      <c r="R488" t="s">
        <v>8316</v>
      </c>
      <c r="S488" s="19">
        <f t="shared" si="39"/>
        <v>41761.742581018523</v>
      </c>
      <c r="T488" s="19">
        <f t="shared" si="40"/>
        <v>41791.742581018523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9">
        <f t="shared" si="41"/>
        <v>0</v>
      </c>
      <c r="O489" s="7">
        <f t="shared" si="37"/>
        <v>0</v>
      </c>
      <c r="P489" t="s">
        <v>8270</v>
      </c>
      <c r="Q489" t="s">
        <v>8310</v>
      </c>
      <c r="R489" t="s">
        <v>8316</v>
      </c>
      <c r="S489" s="19">
        <f t="shared" si="39"/>
        <v>42669.394837962966</v>
      </c>
      <c r="T489" s="19">
        <f t="shared" si="40"/>
        <v>42729.43650462963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9">
        <f t="shared" si="41"/>
        <v>0</v>
      </c>
      <c r="O490" s="7">
        <f t="shared" si="37"/>
        <v>0</v>
      </c>
      <c r="P490" t="s">
        <v>8270</v>
      </c>
      <c r="Q490" t="s">
        <v>8310</v>
      </c>
      <c r="R490" t="s">
        <v>8316</v>
      </c>
      <c r="S490" s="19">
        <f t="shared" si="39"/>
        <v>42713.854398148149</v>
      </c>
      <c r="T490" s="19">
        <f t="shared" si="40"/>
        <v>42743.854398148149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9">
        <f t="shared" si="41"/>
        <v>2.8667813379201833E-3</v>
      </c>
      <c r="O491" s="7">
        <f t="shared" si="37"/>
        <v>71.666666666666671</v>
      </c>
      <c r="P491" t="s">
        <v>8270</v>
      </c>
      <c r="Q491" t="s">
        <v>8310</v>
      </c>
      <c r="R491" t="s">
        <v>8316</v>
      </c>
      <c r="S491" s="19">
        <f t="shared" si="39"/>
        <v>40882.281666666669</v>
      </c>
      <c r="T491" s="19">
        <f t="shared" si="40"/>
        <v>40913.28125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9">
        <f t="shared" si="41"/>
        <v>0</v>
      </c>
      <c r="O492" s="7">
        <f t="shared" si="37"/>
        <v>0</v>
      </c>
      <c r="P492" t="s">
        <v>8270</v>
      </c>
      <c r="Q492" t="s">
        <v>8310</v>
      </c>
      <c r="R492" t="s">
        <v>8316</v>
      </c>
      <c r="S492" s="19">
        <f t="shared" si="39"/>
        <v>41113.768576388888</v>
      </c>
      <c r="T492" s="19">
        <f t="shared" si="40"/>
        <v>41143.768576388888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9">
        <f t="shared" si="41"/>
        <v>0</v>
      </c>
      <c r="O493" s="7">
        <f t="shared" si="37"/>
        <v>0</v>
      </c>
      <c r="P493" t="s">
        <v>8270</v>
      </c>
      <c r="Q493" t="s">
        <v>8310</v>
      </c>
      <c r="R493" t="s">
        <v>8316</v>
      </c>
      <c r="S493" s="19">
        <f t="shared" si="39"/>
        <v>42366.782627314817</v>
      </c>
      <c r="T493" s="19">
        <f t="shared" si="40"/>
        <v>42396.782627314817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9">
        <f t="shared" si="41"/>
        <v>0</v>
      </c>
      <c r="O494" s="7">
        <f t="shared" si="37"/>
        <v>0</v>
      </c>
      <c r="P494" t="s">
        <v>8270</v>
      </c>
      <c r="Q494" t="s">
        <v>8310</v>
      </c>
      <c r="R494" t="s">
        <v>8316</v>
      </c>
      <c r="S494" s="19">
        <f t="shared" si="39"/>
        <v>42595.835069444453</v>
      </c>
      <c r="T494" s="19">
        <f t="shared" si="40"/>
        <v>42655.835069444453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9">
        <f t="shared" si="41"/>
        <v>0</v>
      </c>
      <c r="O495" s="7">
        <f t="shared" si="37"/>
        <v>0</v>
      </c>
      <c r="P495" t="s">
        <v>8270</v>
      </c>
      <c r="Q495" t="s">
        <v>8310</v>
      </c>
      <c r="R495" t="s">
        <v>8316</v>
      </c>
      <c r="S495" s="19">
        <f t="shared" si="39"/>
        <v>42114.526134259264</v>
      </c>
      <c r="T495" s="19">
        <f t="shared" si="40"/>
        <v>42144.526134259264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9">
        <f t="shared" si="41"/>
        <v>1.5499999999999999E-3</v>
      </c>
      <c r="O496" s="7">
        <f t="shared" si="37"/>
        <v>10.333333333333334</v>
      </c>
      <c r="P496" t="s">
        <v>8270</v>
      </c>
      <c r="Q496" t="s">
        <v>8310</v>
      </c>
      <c r="R496" t="s">
        <v>8316</v>
      </c>
      <c r="S496" s="19">
        <f t="shared" si="39"/>
        <v>41799.630613425928</v>
      </c>
      <c r="T496" s="19">
        <f t="shared" si="40"/>
        <v>41822.925000000003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9">
        <f t="shared" si="41"/>
        <v>0</v>
      </c>
      <c r="O497" s="7">
        <f t="shared" si="37"/>
        <v>0</v>
      </c>
      <c r="P497" t="s">
        <v>8270</v>
      </c>
      <c r="Q497" t="s">
        <v>8310</v>
      </c>
      <c r="R497" t="s">
        <v>8316</v>
      </c>
      <c r="S497" s="19">
        <f t="shared" si="39"/>
        <v>42171.627604166672</v>
      </c>
      <c r="T497" s="19">
        <f t="shared" si="40"/>
        <v>42201.627604166672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9">
        <f t="shared" si="41"/>
        <v>1.6666666666666667E-5</v>
      </c>
      <c r="O498" s="7">
        <f t="shared" si="37"/>
        <v>1</v>
      </c>
      <c r="P498" t="s">
        <v>8270</v>
      </c>
      <c r="Q498" t="s">
        <v>8310</v>
      </c>
      <c r="R498" t="s">
        <v>8316</v>
      </c>
      <c r="S498" s="19">
        <f t="shared" si="39"/>
        <v>41620.731412037043</v>
      </c>
      <c r="T498" s="19">
        <f t="shared" si="40"/>
        <v>41680.731412037043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9">
        <f t="shared" si="41"/>
        <v>6.6964285714285711E-3</v>
      </c>
      <c r="O499" s="7">
        <f t="shared" si="37"/>
        <v>10</v>
      </c>
      <c r="P499" t="s">
        <v>8270</v>
      </c>
      <c r="Q499" t="s">
        <v>8310</v>
      </c>
      <c r="R499" t="s">
        <v>8316</v>
      </c>
      <c r="S499" s="19">
        <f t="shared" si="39"/>
        <v>41944.837789351855</v>
      </c>
      <c r="T499" s="19">
        <f t="shared" si="40"/>
        <v>41998.008333333331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9">
        <f t="shared" si="41"/>
        <v>4.5985132395404561E-2</v>
      </c>
      <c r="O500" s="7">
        <f t="shared" si="37"/>
        <v>136.09090909090909</v>
      </c>
      <c r="P500" t="s">
        <v>8270</v>
      </c>
      <c r="Q500" t="s">
        <v>8310</v>
      </c>
      <c r="R500" t="s">
        <v>8316</v>
      </c>
      <c r="S500" s="19">
        <f t="shared" si="39"/>
        <v>40858.562141203707</v>
      </c>
      <c r="T500" s="19">
        <f t="shared" si="40"/>
        <v>40900.562141203707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9">
        <f t="shared" si="41"/>
        <v>9.5500000000000002E-2</v>
      </c>
      <c r="O501" s="7">
        <f t="shared" si="37"/>
        <v>73.461538461538467</v>
      </c>
      <c r="P501" t="s">
        <v>8270</v>
      </c>
      <c r="Q501" t="s">
        <v>8310</v>
      </c>
      <c r="R501" t="s">
        <v>8316</v>
      </c>
      <c r="S501" s="19">
        <f t="shared" si="39"/>
        <v>40043.695462962962</v>
      </c>
      <c r="T501" s="19">
        <f t="shared" si="40"/>
        <v>40098.674305555556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9">
        <f t="shared" si="41"/>
        <v>3.307692307692308E-2</v>
      </c>
      <c r="O502" s="7">
        <f t="shared" si="37"/>
        <v>53.75</v>
      </c>
      <c r="P502" t="s">
        <v>8270</v>
      </c>
      <c r="Q502" t="s">
        <v>8310</v>
      </c>
      <c r="R502" t="s">
        <v>8316</v>
      </c>
      <c r="S502" s="19">
        <f t="shared" si="39"/>
        <v>40247.686006944445</v>
      </c>
      <c r="T502" s="19">
        <f t="shared" si="40"/>
        <v>40306.727777777778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9">
        <f t="shared" si="41"/>
        <v>0</v>
      </c>
      <c r="O503" s="7">
        <f t="shared" si="37"/>
        <v>0</v>
      </c>
      <c r="P503" t="s">
        <v>8270</v>
      </c>
      <c r="Q503" t="s">
        <v>8310</v>
      </c>
      <c r="R503" t="s">
        <v>8316</v>
      </c>
      <c r="S503" s="19">
        <f t="shared" si="39"/>
        <v>40703.03438657408</v>
      </c>
      <c r="T503" s="19">
        <f t="shared" si="40"/>
        <v>40733.03438657408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9">
        <f t="shared" si="41"/>
        <v>1.15E-2</v>
      </c>
      <c r="O504" s="7">
        <f t="shared" si="37"/>
        <v>57.5</v>
      </c>
      <c r="P504" t="s">
        <v>8270</v>
      </c>
      <c r="Q504" t="s">
        <v>8310</v>
      </c>
      <c r="R504" t="s">
        <v>8316</v>
      </c>
      <c r="S504" s="19">
        <f t="shared" si="39"/>
        <v>40956.353530092594</v>
      </c>
      <c r="T504" s="19">
        <f t="shared" si="40"/>
        <v>40986.31186342593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9">
        <f t="shared" si="41"/>
        <v>1.7538461538461537E-2</v>
      </c>
      <c r="O505" s="7">
        <f t="shared" si="37"/>
        <v>12.666666666666666</v>
      </c>
      <c r="P505" t="s">
        <v>8270</v>
      </c>
      <c r="Q505" t="s">
        <v>8310</v>
      </c>
      <c r="R505" t="s">
        <v>8316</v>
      </c>
      <c r="S505" s="19">
        <f t="shared" si="39"/>
        <v>41991.326655092591</v>
      </c>
      <c r="T505" s="19">
        <f t="shared" si="40"/>
        <v>42021.326655092591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9">
        <f t="shared" si="41"/>
        <v>1.3673469387755101E-2</v>
      </c>
      <c r="O506" s="7">
        <f t="shared" si="37"/>
        <v>67</v>
      </c>
      <c r="P506" t="s">
        <v>8270</v>
      </c>
      <c r="Q506" t="s">
        <v>8310</v>
      </c>
      <c r="R506" t="s">
        <v>8316</v>
      </c>
      <c r="S506" s="19">
        <f t="shared" si="39"/>
        <v>40949.783645833333</v>
      </c>
      <c r="T506" s="19">
        <f t="shared" si="40"/>
        <v>41009.741979166669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9">
        <f t="shared" si="41"/>
        <v>4.3333333333333331E-3</v>
      </c>
      <c r="O507" s="7">
        <f t="shared" si="37"/>
        <v>3.7142857142857144</v>
      </c>
      <c r="P507" t="s">
        <v>8270</v>
      </c>
      <c r="Q507" t="s">
        <v>8310</v>
      </c>
      <c r="R507" t="s">
        <v>8316</v>
      </c>
      <c r="S507" s="19">
        <f t="shared" si="39"/>
        <v>42317.898217592592</v>
      </c>
      <c r="T507" s="19">
        <f t="shared" si="40"/>
        <v>42362.898217592592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9">
        <f t="shared" si="41"/>
        <v>1.25E-3</v>
      </c>
      <c r="O508" s="7">
        <f t="shared" si="37"/>
        <v>250</v>
      </c>
      <c r="P508" t="s">
        <v>8270</v>
      </c>
      <c r="Q508" t="s">
        <v>8310</v>
      </c>
      <c r="R508" t="s">
        <v>8316</v>
      </c>
      <c r="S508" s="19">
        <f t="shared" si="39"/>
        <v>41466.352314814816</v>
      </c>
      <c r="T508" s="19">
        <f t="shared" si="40"/>
        <v>41496.352314814816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9">
        <f t="shared" si="41"/>
        <v>3.2000000000000001E-2</v>
      </c>
      <c r="O509" s="7">
        <f t="shared" si="37"/>
        <v>64</v>
      </c>
      <c r="P509" t="s">
        <v>8270</v>
      </c>
      <c r="Q509" t="s">
        <v>8310</v>
      </c>
      <c r="R509" t="s">
        <v>8316</v>
      </c>
      <c r="S509" s="19">
        <f t="shared" si="39"/>
        <v>41156.758993055555</v>
      </c>
      <c r="T509" s="19">
        <f t="shared" si="40"/>
        <v>41201.758993055555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9">
        <f t="shared" si="41"/>
        <v>8.0000000000000002E-3</v>
      </c>
      <c r="O510" s="7">
        <f t="shared" si="37"/>
        <v>133.33333333333334</v>
      </c>
      <c r="P510" t="s">
        <v>8270</v>
      </c>
      <c r="Q510" t="s">
        <v>8310</v>
      </c>
      <c r="R510" t="s">
        <v>8316</v>
      </c>
      <c r="S510" s="19">
        <f t="shared" si="39"/>
        <v>40994.824317129634</v>
      </c>
      <c r="T510" s="19">
        <f t="shared" si="40"/>
        <v>41054.393055555556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9">
        <f t="shared" si="41"/>
        <v>2E-3</v>
      </c>
      <c r="O511" s="7">
        <f t="shared" si="37"/>
        <v>10</v>
      </c>
      <c r="P511" t="s">
        <v>8270</v>
      </c>
      <c r="Q511" t="s">
        <v>8310</v>
      </c>
      <c r="R511" t="s">
        <v>8316</v>
      </c>
      <c r="S511" s="19">
        <f t="shared" si="39"/>
        <v>42153.431597222225</v>
      </c>
      <c r="T511" s="19">
        <f t="shared" si="40"/>
        <v>42183.431597222225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9">
        <f t="shared" si="41"/>
        <v>0</v>
      </c>
      <c r="O512" s="7">
        <f t="shared" si="37"/>
        <v>0</v>
      </c>
      <c r="P512" t="s">
        <v>8270</v>
      </c>
      <c r="Q512" t="s">
        <v>8310</v>
      </c>
      <c r="R512" t="s">
        <v>8316</v>
      </c>
      <c r="S512" s="19">
        <f t="shared" si="39"/>
        <v>42399.976377314815</v>
      </c>
      <c r="T512" s="19">
        <f t="shared" si="40"/>
        <v>42429.976377314815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9">
        <f t="shared" si="41"/>
        <v>0.03</v>
      </c>
      <c r="O513" s="7">
        <f t="shared" si="37"/>
        <v>30</v>
      </c>
      <c r="P513" t="s">
        <v>8270</v>
      </c>
      <c r="Q513" t="s">
        <v>8310</v>
      </c>
      <c r="R513" t="s">
        <v>8316</v>
      </c>
      <c r="S513" s="19">
        <f t="shared" si="39"/>
        <v>41340.103032407409</v>
      </c>
      <c r="T513" s="19">
        <f t="shared" si="40"/>
        <v>41370.061365740745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9">
        <f t="shared" si="41"/>
        <v>1.3749999999999999E-3</v>
      </c>
      <c r="O514" s="7">
        <f t="shared" si="37"/>
        <v>5.5</v>
      </c>
      <c r="P514" t="s">
        <v>8270</v>
      </c>
      <c r="Q514" t="s">
        <v>8310</v>
      </c>
      <c r="R514" t="s">
        <v>8316</v>
      </c>
      <c r="S514" s="19">
        <f t="shared" si="39"/>
        <v>42649.542210648156</v>
      </c>
      <c r="T514" s="19">
        <f t="shared" si="40"/>
        <v>42694.583877314813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9">
        <f t="shared" si="41"/>
        <v>0.13924</v>
      </c>
      <c r="O515" s="7">
        <f t="shared" ref="O515:O578" si="42">IF(L515=0,0,E515/L515)</f>
        <v>102.38235294117646</v>
      </c>
      <c r="P515" t="s">
        <v>8270</v>
      </c>
      <c r="Q515" t="s">
        <v>8310</v>
      </c>
      <c r="R515" t="s">
        <v>8316</v>
      </c>
      <c r="S515" s="19">
        <f t="shared" ref="S515:S578" si="43">(J515/86400)+25569+(-5/25)</f>
        <v>42552.453993055562</v>
      </c>
      <c r="T515" s="19">
        <f t="shared" ref="T515:T578" si="44">(I515/86400)+25569+(-5/25)</f>
        <v>42597.091666666674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9">
        <f t="shared" si="41"/>
        <v>3.3333333333333333E-2</v>
      </c>
      <c r="O516" s="7">
        <f t="shared" si="42"/>
        <v>16.666666666666668</v>
      </c>
      <c r="P516" t="s">
        <v>8270</v>
      </c>
      <c r="Q516" t="s">
        <v>8310</v>
      </c>
      <c r="R516" t="s">
        <v>8316</v>
      </c>
      <c r="S516" s="19">
        <f t="shared" si="43"/>
        <v>41830.413969907408</v>
      </c>
      <c r="T516" s="19">
        <f t="shared" si="44"/>
        <v>41860.413969907408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9">
        <f t="shared" si="41"/>
        <v>0.25413402061855672</v>
      </c>
      <c r="O517" s="7">
        <f t="shared" si="42"/>
        <v>725.02941176470586</v>
      </c>
      <c r="P517" t="s">
        <v>8270</v>
      </c>
      <c r="Q517" t="s">
        <v>8310</v>
      </c>
      <c r="R517" t="s">
        <v>8316</v>
      </c>
      <c r="S517" s="19">
        <f t="shared" si="43"/>
        <v>42327.290752314817</v>
      </c>
      <c r="T517" s="19">
        <f t="shared" si="44"/>
        <v>42367.290752314817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9">
        <f t="shared" si="41"/>
        <v>0</v>
      </c>
      <c r="O518" s="7">
        <f t="shared" si="42"/>
        <v>0</v>
      </c>
      <c r="P518" t="s">
        <v>8270</v>
      </c>
      <c r="Q518" t="s">
        <v>8310</v>
      </c>
      <c r="R518" t="s">
        <v>8316</v>
      </c>
      <c r="S518" s="19">
        <f t="shared" si="43"/>
        <v>42091.578703703708</v>
      </c>
      <c r="T518" s="19">
        <f t="shared" si="44"/>
        <v>42151.578703703708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9">
        <f t="shared" si="41"/>
        <v>1.3666666666666667E-2</v>
      </c>
      <c r="O519" s="7">
        <f t="shared" si="42"/>
        <v>68.333333333333329</v>
      </c>
      <c r="P519" t="s">
        <v>8270</v>
      </c>
      <c r="Q519" t="s">
        <v>8310</v>
      </c>
      <c r="R519" t="s">
        <v>8316</v>
      </c>
      <c r="S519" s="19">
        <f t="shared" si="43"/>
        <v>42738.415289351855</v>
      </c>
      <c r="T519" s="19">
        <f t="shared" si="44"/>
        <v>42768.415289351855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9">
        <f t="shared" si="41"/>
        <v>0</v>
      </c>
      <c r="O520" s="7">
        <f t="shared" si="42"/>
        <v>0</v>
      </c>
      <c r="P520" t="s">
        <v>8270</v>
      </c>
      <c r="Q520" t="s">
        <v>8310</v>
      </c>
      <c r="R520" t="s">
        <v>8316</v>
      </c>
      <c r="S520" s="19">
        <f t="shared" si="43"/>
        <v>42223.416018518517</v>
      </c>
      <c r="T520" s="19">
        <f t="shared" si="44"/>
        <v>42253.415277777778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9">
        <f t="shared" si="41"/>
        <v>0.22881426547787684</v>
      </c>
      <c r="O521" s="7">
        <f t="shared" si="42"/>
        <v>39.228571428571428</v>
      </c>
      <c r="P521" t="s">
        <v>8270</v>
      </c>
      <c r="Q521" t="s">
        <v>8310</v>
      </c>
      <c r="R521" t="s">
        <v>8316</v>
      </c>
      <c r="S521" s="19">
        <f t="shared" si="43"/>
        <v>41218.191446759258</v>
      </c>
      <c r="T521" s="19">
        <f t="shared" si="44"/>
        <v>41248.191446759258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9">
        <f t="shared" si="41"/>
        <v>1.0209999999999999</v>
      </c>
      <c r="O522" s="7">
        <f t="shared" si="42"/>
        <v>150.14705882352942</v>
      </c>
      <c r="P522" t="s">
        <v>8271</v>
      </c>
      <c r="Q522" t="s">
        <v>8317</v>
      </c>
      <c r="R522" t="s">
        <v>8318</v>
      </c>
      <c r="S522" s="19">
        <f t="shared" si="43"/>
        <v>42318.50209490741</v>
      </c>
      <c r="T522" s="19">
        <f t="shared" si="44"/>
        <v>42348.50209490741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9">
        <f t="shared" ref="N523:N586" si="45">E523/D523</f>
        <v>1.0464</v>
      </c>
      <c r="O523" s="7">
        <f t="shared" si="42"/>
        <v>93.428571428571431</v>
      </c>
      <c r="P523" t="s">
        <v>8271</v>
      </c>
      <c r="Q523" t="s">
        <v>8317</v>
      </c>
      <c r="R523" t="s">
        <v>8318</v>
      </c>
      <c r="S523" s="19">
        <f t="shared" si="43"/>
        <v>42645.892812500002</v>
      </c>
      <c r="T523" s="19">
        <f t="shared" si="44"/>
        <v>42675.007638888892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9">
        <f t="shared" si="45"/>
        <v>1.1466666666666667</v>
      </c>
      <c r="O524" s="7">
        <f t="shared" si="42"/>
        <v>110.96774193548387</v>
      </c>
      <c r="P524" t="s">
        <v>8271</v>
      </c>
      <c r="Q524" t="s">
        <v>8317</v>
      </c>
      <c r="R524" t="s">
        <v>8318</v>
      </c>
      <c r="S524" s="19">
        <f t="shared" si="43"/>
        <v>42429.840798611112</v>
      </c>
      <c r="T524" s="19">
        <f t="shared" si="44"/>
        <v>42449.799131944448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9">
        <f t="shared" si="45"/>
        <v>1.206</v>
      </c>
      <c r="O525" s="7">
        <f t="shared" si="42"/>
        <v>71.785714285714292</v>
      </c>
      <c r="P525" t="s">
        <v>8271</v>
      </c>
      <c r="Q525" t="s">
        <v>8317</v>
      </c>
      <c r="R525" t="s">
        <v>8318</v>
      </c>
      <c r="S525" s="19">
        <f t="shared" si="43"/>
        <v>42237.932824074072</v>
      </c>
      <c r="T525" s="19">
        <f t="shared" si="44"/>
        <v>42267.932824074072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9">
        <f t="shared" si="45"/>
        <v>1.0867285714285715</v>
      </c>
      <c r="O526" s="7">
        <f t="shared" si="42"/>
        <v>29.258076923076924</v>
      </c>
      <c r="P526" t="s">
        <v>8271</v>
      </c>
      <c r="Q526" t="s">
        <v>8317</v>
      </c>
      <c r="R526" t="s">
        <v>8318</v>
      </c>
      <c r="S526" s="19">
        <f t="shared" si="43"/>
        <v>42492.517233796301</v>
      </c>
      <c r="T526" s="19">
        <f t="shared" si="44"/>
        <v>42522.517233796301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9">
        <f t="shared" si="45"/>
        <v>1</v>
      </c>
      <c r="O527" s="7">
        <f t="shared" si="42"/>
        <v>1000</v>
      </c>
      <c r="P527" t="s">
        <v>8271</v>
      </c>
      <c r="Q527" t="s">
        <v>8317</v>
      </c>
      <c r="R527" t="s">
        <v>8318</v>
      </c>
      <c r="S527" s="19">
        <f t="shared" si="43"/>
        <v>41850.200937500005</v>
      </c>
      <c r="T527" s="19">
        <f t="shared" si="44"/>
        <v>41895.200937500005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9">
        <f t="shared" si="45"/>
        <v>1.1399999999999999</v>
      </c>
      <c r="O528" s="7">
        <f t="shared" si="42"/>
        <v>74.347826086956516</v>
      </c>
      <c r="P528" t="s">
        <v>8271</v>
      </c>
      <c r="Q528" t="s">
        <v>8317</v>
      </c>
      <c r="R528" t="s">
        <v>8318</v>
      </c>
      <c r="S528" s="19">
        <f t="shared" si="43"/>
        <v>42192.391944444447</v>
      </c>
      <c r="T528" s="19">
        <f t="shared" si="44"/>
        <v>42223.508333333331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9">
        <f t="shared" si="45"/>
        <v>1.0085</v>
      </c>
      <c r="O529" s="7">
        <f t="shared" si="42"/>
        <v>63.829113924050631</v>
      </c>
      <c r="P529" t="s">
        <v>8271</v>
      </c>
      <c r="Q529" t="s">
        <v>8317</v>
      </c>
      <c r="R529" t="s">
        <v>8318</v>
      </c>
      <c r="S529" s="19">
        <f t="shared" si="43"/>
        <v>42753.005625000005</v>
      </c>
      <c r="T529" s="19">
        <f t="shared" si="44"/>
        <v>42783.470138888893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9">
        <f t="shared" si="45"/>
        <v>1.1565217391304348</v>
      </c>
      <c r="O530" s="7">
        <f t="shared" si="42"/>
        <v>44.333333333333336</v>
      </c>
      <c r="P530" t="s">
        <v>8271</v>
      </c>
      <c r="Q530" t="s">
        <v>8317</v>
      </c>
      <c r="R530" t="s">
        <v>8318</v>
      </c>
      <c r="S530" s="19">
        <f t="shared" si="43"/>
        <v>42155.720219907409</v>
      </c>
      <c r="T530" s="19">
        <f t="shared" si="44"/>
        <v>42176.688888888893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9">
        <f t="shared" si="45"/>
        <v>1.3041666666666667</v>
      </c>
      <c r="O531" s="7">
        <f t="shared" si="42"/>
        <v>86.944444444444443</v>
      </c>
      <c r="P531" t="s">
        <v>8271</v>
      </c>
      <c r="Q531" t="s">
        <v>8317</v>
      </c>
      <c r="R531" t="s">
        <v>8318</v>
      </c>
      <c r="S531" s="19">
        <f t="shared" si="43"/>
        <v>42724.831180555557</v>
      </c>
      <c r="T531" s="19">
        <f t="shared" si="44"/>
        <v>42746.008333333331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9">
        <f t="shared" si="45"/>
        <v>1.0778267254038179</v>
      </c>
      <c r="O532" s="7">
        <f t="shared" si="42"/>
        <v>126.55172413793103</v>
      </c>
      <c r="P532" t="s">
        <v>8271</v>
      </c>
      <c r="Q532" t="s">
        <v>8317</v>
      </c>
      <c r="R532" t="s">
        <v>8318</v>
      </c>
      <c r="S532" s="19">
        <f t="shared" si="43"/>
        <v>42157.391064814816</v>
      </c>
      <c r="T532" s="19">
        <f t="shared" si="44"/>
        <v>42178.883333333331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9">
        <f t="shared" si="45"/>
        <v>1</v>
      </c>
      <c r="O533" s="7">
        <f t="shared" si="42"/>
        <v>129.03225806451613</v>
      </c>
      <c r="P533" t="s">
        <v>8271</v>
      </c>
      <c r="Q533" t="s">
        <v>8317</v>
      </c>
      <c r="R533" t="s">
        <v>8318</v>
      </c>
      <c r="S533" s="19">
        <f t="shared" si="43"/>
        <v>42675.865150462967</v>
      </c>
      <c r="T533" s="19">
        <f t="shared" si="44"/>
        <v>42721.090972222228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29">
        <f t="shared" si="45"/>
        <v>1.2324999999999999</v>
      </c>
      <c r="O534" s="7">
        <f t="shared" si="42"/>
        <v>71.242774566473983</v>
      </c>
      <c r="P534" t="s">
        <v>8271</v>
      </c>
      <c r="Q534" t="s">
        <v>8317</v>
      </c>
      <c r="R534" t="s">
        <v>8318</v>
      </c>
      <c r="S534" s="19">
        <f t="shared" si="43"/>
        <v>42472.807037037041</v>
      </c>
      <c r="T534" s="19">
        <f t="shared" si="44"/>
        <v>42502.807037037041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9">
        <f t="shared" si="45"/>
        <v>1.002</v>
      </c>
      <c r="O535" s="7">
        <f t="shared" si="42"/>
        <v>117.88235294117646</v>
      </c>
      <c r="P535" t="s">
        <v>8271</v>
      </c>
      <c r="Q535" t="s">
        <v>8317</v>
      </c>
      <c r="R535" t="s">
        <v>8318</v>
      </c>
      <c r="S535" s="19">
        <f t="shared" si="43"/>
        <v>42482.234780092593</v>
      </c>
      <c r="T535" s="19">
        <f t="shared" si="44"/>
        <v>42506.234780092593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9">
        <f t="shared" si="45"/>
        <v>1.0466666666666666</v>
      </c>
      <c r="O536" s="7">
        <f t="shared" si="42"/>
        <v>327.08333333333331</v>
      </c>
      <c r="P536" t="s">
        <v>8271</v>
      </c>
      <c r="Q536" t="s">
        <v>8317</v>
      </c>
      <c r="R536" t="s">
        <v>8318</v>
      </c>
      <c r="S536" s="19">
        <f t="shared" si="43"/>
        <v>42270.610995370371</v>
      </c>
      <c r="T536" s="19">
        <f t="shared" si="44"/>
        <v>42309.758333333331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9">
        <f t="shared" si="45"/>
        <v>1.0249999999999999</v>
      </c>
      <c r="O537" s="7">
        <f t="shared" si="42"/>
        <v>34.745762711864408</v>
      </c>
      <c r="P537" t="s">
        <v>8271</v>
      </c>
      <c r="Q537" t="s">
        <v>8317</v>
      </c>
      <c r="R537" t="s">
        <v>8318</v>
      </c>
      <c r="S537" s="19">
        <f t="shared" si="43"/>
        <v>42711.345196759263</v>
      </c>
      <c r="T537" s="19">
        <f t="shared" si="44"/>
        <v>42741.345196759263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9">
        <f t="shared" si="45"/>
        <v>1.1825757575757576</v>
      </c>
      <c r="O538" s="7">
        <f t="shared" si="42"/>
        <v>100.06410256410257</v>
      </c>
      <c r="P538" t="s">
        <v>8271</v>
      </c>
      <c r="Q538" t="s">
        <v>8317</v>
      </c>
      <c r="R538" t="s">
        <v>8318</v>
      </c>
      <c r="S538" s="19">
        <f t="shared" si="43"/>
        <v>42179.144988425927</v>
      </c>
      <c r="T538" s="19">
        <f t="shared" si="44"/>
        <v>42219.55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9">
        <f t="shared" si="45"/>
        <v>1.2050000000000001</v>
      </c>
      <c r="O539" s="7">
        <f t="shared" si="42"/>
        <v>40.847457627118644</v>
      </c>
      <c r="P539" t="s">
        <v>8271</v>
      </c>
      <c r="Q539" t="s">
        <v>8317</v>
      </c>
      <c r="R539" t="s">
        <v>8318</v>
      </c>
      <c r="S539" s="19">
        <f t="shared" si="43"/>
        <v>42282.568414351859</v>
      </c>
      <c r="T539" s="19">
        <f t="shared" si="44"/>
        <v>42312.610081018516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9">
        <f t="shared" si="45"/>
        <v>3.0242</v>
      </c>
      <c r="O540" s="7">
        <f t="shared" si="42"/>
        <v>252.01666666666668</v>
      </c>
      <c r="P540" t="s">
        <v>8271</v>
      </c>
      <c r="Q540" t="s">
        <v>8317</v>
      </c>
      <c r="R540" t="s">
        <v>8318</v>
      </c>
      <c r="S540" s="19">
        <f t="shared" si="43"/>
        <v>42473.594710648147</v>
      </c>
      <c r="T540" s="19">
        <f t="shared" si="44"/>
        <v>42503.594710648147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9">
        <f t="shared" si="45"/>
        <v>1.00644</v>
      </c>
      <c r="O541" s="7">
        <f t="shared" si="42"/>
        <v>25.161000000000001</v>
      </c>
      <c r="P541" t="s">
        <v>8271</v>
      </c>
      <c r="Q541" t="s">
        <v>8317</v>
      </c>
      <c r="R541" t="s">
        <v>8318</v>
      </c>
      <c r="S541" s="19">
        <f t="shared" si="43"/>
        <v>42534.849849537044</v>
      </c>
      <c r="T541" s="19">
        <f t="shared" si="44"/>
        <v>42555.849849537044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9">
        <f t="shared" si="45"/>
        <v>6.666666666666667E-5</v>
      </c>
      <c r="O542" s="7">
        <f t="shared" si="42"/>
        <v>1</v>
      </c>
      <c r="P542" t="s">
        <v>8272</v>
      </c>
      <c r="Q542" t="s">
        <v>8319</v>
      </c>
      <c r="R542" t="s">
        <v>8320</v>
      </c>
      <c r="S542" s="19">
        <f t="shared" si="43"/>
        <v>42009.617199074077</v>
      </c>
      <c r="T542" s="19">
        <f t="shared" si="44"/>
        <v>42039.617199074077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9">
        <f t="shared" si="45"/>
        <v>5.5555555555555558E-3</v>
      </c>
      <c r="O543" s="7">
        <f t="shared" si="42"/>
        <v>25</v>
      </c>
      <c r="P543" t="s">
        <v>8272</v>
      </c>
      <c r="Q543" t="s">
        <v>8319</v>
      </c>
      <c r="R543" t="s">
        <v>8320</v>
      </c>
      <c r="S543" s="19">
        <f t="shared" si="43"/>
        <v>42275.846689814818</v>
      </c>
      <c r="T543" s="19">
        <f t="shared" si="44"/>
        <v>42305.846689814818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9">
        <f t="shared" si="45"/>
        <v>3.9999999999999998E-6</v>
      </c>
      <c r="O544" s="7">
        <f t="shared" si="42"/>
        <v>1</v>
      </c>
      <c r="P544" t="s">
        <v>8272</v>
      </c>
      <c r="Q544" t="s">
        <v>8319</v>
      </c>
      <c r="R544" t="s">
        <v>8320</v>
      </c>
      <c r="S544" s="19">
        <f t="shared" si="43"/>
        <v>42433.537453703706</v>
      </c>
      <c r="T544" s="19">
        <f t="shared" si="44"/>
        <v>42493.495787037042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9">
        <f t="shared" si="45"/>
        <v>3.1818181818181819E-3</v>
      </c>
      <c r="O545" s="7">
        <f t="shared" si="42"/>
        <v>35</v>
      </c>
      <c r="P545" t="s">
        <v>8272</v>
      </c>
      <c r="Q545" t="s">
        <v>8319</v>
      </c>
      <c r="R545" t="s">
        <v>8320</v>
      </c>
      <c r="S545" s="19">
        <f t="shared" si="43"/>
        <v>41913.892152777778</v>
      </c>
      <c r="T545" s="19">
        <f t="shared" si="44"/>
        <v>41943.892152777778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9">
        <f t="shared" si="45"/>
        <v>1.2E-2</v>
      </c>
      <c r="O546" s="7">
        <f t="shared" si="42"/>
        <v>3</v>
      </c>
      <c r="P546" t="s">
        <v>8272</v>
      </c>
      <c r="Q546" t="s">
        <v>8319</v>
      </c>
      <c r="R546" t="s">
        <v>8320</v>
      </c>
      <c r="S546" s="19">
        <f t="shared" si="43"/>
        <v>42525.45694444445</v>
      </c>
      <c r="T546" s="19">
        <f t="shared" si="44"/>
        <v>42555.45694444445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9">
        <f t="shared" si="45"/>
        <v>0.27383999999999997</v>
      </c>
      <c r="O547" s="7">
        <f t="shared" si="42"/>
        <v>402.70588235294116</v>
      </c>
      <c r="P547" t="s">
        <v>8272</v>
      </c>
      <c r="Q547" t="s">
        <v>8319</v>
      </c>
      <c r="R547" t="s">
        <v>8320</v>
      </c>
      <c r="S547" s="19">
        <f t="shared" si="43"/>
        <v>42283.392465277779</v>
      </c>
      <c r="T547" s="19">
        <f t="shared" si="44"/>
        <v>42323.43413194445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9">
        <f t="shared" si="45"/>
        <v>8.6666666666666663E-4</v>
      </c>
      <c r="O548" s="7">
        <f t="shared" si="42"/>
        <v>26</v>
      </c>
      <c r="P548" t="s">
        <v>8272</v>
      </c>
      <c r="Q548" t="s">
        <v>8319</v>
      </c>
      <c r="R548" t="s">
        <v>8320</v>
      </c>
      <c r="S548" s="19">
        <f t="shared" si="43"/>
        <v>42249.467997685191</v>
      </c>
      <c r="T548" s="19">
        <f t="shared" si="44"/>
        <v>42294.467997685191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9">
        <f t="shared" si="45"/>
        <v>0</v>
      </c>
      <c r="O549" s="7">
        <f t="shared" si="42"/>
        <v>0</v>
      </c>
      <c r="P549" t="s">
        <v>8272</v>
      </c>
      <c r="Q549" t="s">
        <v>8319</v>
      </c>
      <c r="R549" t="s">
        <v>8320</v>
      </c>
      <c r="S549" s="19">
        <f t="shared" si="43"/>
        <v>42380.496342592596</v>
      </c>
      <c r="T549" s="19">
        <f t="shared" si="44"/>
        <v>42410.496342592596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9">
        <f t="shared" si="45"/>
        <v>8.9999999999999998E-4</v>
      </c>
      <c r="O550" s="7">
        <f t="shared" si="42"/>
        <v>9</v>
      </c>
      <c r="P550" t="s">
        <v>8272</v>
      </c>
      <c r="Q550" t="s">
        <v>8319</v>
      </c>
      <c r="R550" t="s">
        <v>8320</v>
      </c>
      <c r="S550" s="19">
        <f t="shared" si="43"/>
        <v>42276.703333333338</v>
      </c>
      <c r="T550" s="19">
        <f t="shared" si="44"/>
        <v>42306.703333333338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9">
        <f t="shared" si="45"/>
        <v>2.7199999999999998E-2</v>
      </c>
      <c r="O551" s="7">
        <f t="shared" si="42"/>
        <v>8.5</v>
      </c>
      <c r="P551" t="s">
        <v>8272</v>
      </c>
      <c r="Q551" t="s">
        <v>8319</v>
      </c>
      <c r="R551" t="s">
        <v>8320</v>
      </c>
      <c r="S551" s="19">
        <f t="shared" si="43"/>
        <v>42163.436828703707</v>
      </c>
      <c r="T551" s="19">
        <f t="shared" si="44"/>
        <v>42193.436828703707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9">
        <f t="shared" si="45"/>
        <v>7.0000000000000001E-3</v>
      </c>
      <c r="O552" s="7">
        <f t="shared" si="42"/>
        <v>8.75</v>
      </c>
      <c r="P552" t="s">
        <v>8272</v>
      </c>
      <c r="Q552" t="s">
        <v>8319</v>
      </c>
      <c r="R552" t="s">
        <v>8320</v>
      </c>
      <c r="S552" s="19">
        <f t="shared" si="43"/>
        <v>42753.478761574079</v>
      </c>
      <c r="T552" s="19">
        <f t="shared" si="44"/>
        <v>42766.008333333331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9">
        <f t="shared" si="45"/>
        <v>5.0413333333333331E-2</v>
      </c>
      <c r="O553" s="7">
        <f t="shared" si="42"/>
        <v>135.03571428571428</v>
      </c>
      <c r="P553" t="s">
        <v>8272</v>
      </c>
      <c r="Q553" t="s">
        <v>8319</v>
      </c>
      <c r="R553" t="s">
        <v>8320</v>
      </c>
      <c r="S553" s="19">
        <f t="shared" si="43"/>
        <v>42173.075740740744</v>
      </c>
      <c r="T553" s="19">
        <f t="shared" si="44"/>
        <v>42217.545138888891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9">
        <f t="shared" si="45"/>
        <v>0</v>
      </c>
      <c r="O554" s="7">
        <f t="shared" si="42"/>
        <v>0</v>
      </c>
      <c r="P554" t="s">
        <v>8272</v>
      </c>
      <c r="Q554" t="s">
        <v>8319</v>
      </c>
      <c r="R554" t="s">
        <v>8320</v>
      </c>
      <c r="S554" s="19">
        <f t="shared" si="43"/>
        <v>42318.416851851856</v>
      </c>
      <c r="T554" s="19">
        <f t="shared" si="44"/>
        <v>42378.416851851856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9">
        <f t="shared" si="45"/>
        <v>4.9199999999999999E-3</v>
      </c>
      <c r="O555" s="7">
        <f t="shared" si="42"/>
        <v>20.5</v>
      </c>
      <c r="P555" t="s">
        <v>8272</v>
      </c>
      <c r="Q555" t="s">
        <v>8319</v>
      </c>
      <c r="R555" t="s">
        <v>8320</v>
      </c>
      <c r="S555" s="19">
        <f t="shared" si="43"/>
        <v>41927.519803240742</v>
      </c>
      <c r="T555" s="19">
        <f t="shared" si="44"/>
        <v>41957.561469907407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9">
        <f t="shared" si="45"/>
        <v>0.36589147286821705</v>
      </c>
      <c r="O556" s="7">
        <f t="shared" si="42"/>
        <v>64.36363636363636</v>
      </c>
      <c r="P556" t="s">
        <v>8272</v>
      </c>
      <c r="Q556" t="s">
        <v>8319</v>
      </c>
      <c r="R556" t="s">
        <v>8320</v>
      </c>
      <c r="S556" s="19">
        <f t="shared" si="43"/>
        <v>41901.484861111116</v>
      </c>
      <c r="T556" s="19">
        <f t="shared" si="44"/>
        <v>41931.484861111116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9">
        <f t="shared" si="45"/>
        <v>0</v>
      </c>
      <c r="O557" s="7">
        <f t="shared" si="42"/>
        <v>0</v>
      </c>
      <c r="P557" t="s">
        <v>8272</v>
      </c>
      <c r="Q557" t="s">
        <v>8319</v>
      </c>
      <c r="R557" t="s">
        <v>8320</v>
      </c>
      <c r="S557" s="19">
        <f t="shared" si="43"/>
        <v>42503.153506944451</v>
      </c>
      <c r="T557" s="19">
        <f t="shared" si="44"/>
        <v>42533.153506944451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9">
        <f t="shared" si="45"/>
        <v>2.5000000000000001E-2</v>
      </c>
      <c r="O558" s="7">
        <f t="shared" si="42"/>
        <v>200</v>
      </c>
      <c r="P558" t="s">
        <v>8272</v>
      </c>
      <c r="Q558" t="s">
        <v>8319</v>
      </c>
      <c r="R558" t="s">
        <v>8320</v>
      </c>
      <c r="S558" s="19">
        <f t="shared" si="43"/>
        <v>42345.660150462965</v>
      </c>
      <c r="T558" s="19">
        <f t="shared" si="44"/>
        <v>42375.660150462965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9">
        <f t="shared" si="45"/>
        <v>9.1066666666666674E-3</v>
      </c>
      <c r="O559" s="7">
        <f t="shared" si="42"/>
        <v>68.3</v>
      </c>
      <c r="P559" t="s">
        <v>8272</v>
      </c>
      <c r="Q559" t="s">
        <v>8319</v>
      </c>
      <c r="R559" t="s">
        <v>8320</v>
      </c>
      <c r="S559" s="19">
        <f t="shared" si="43"/>
        <v>42676.742164351854</v>
      </c>
      <c r="T559" s="19">
        <f t="shared" si="44"/>
        <v>42706.783831018518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9">
        <f t="shared" si="45"/>
        <v>0</v>
      </c>
      <c r="O560" s="7">
        <f t="shared" si="42"/>
        <v>0</v>
      </c>
      <c r="P560" t="s">
        <v>8272</v>
      </c>
      <c r="Q560" t="s">
        <v>8319</v>
      </c>
      <c r="R560" t="s">
        <v>8320</v>
      </c>
      <c r="S560" s="19">
        <f t="shared" si="43"/>
        <v>42057.683159722226</v>
      </c>
      <c r="T560" s="19">
        <f t="shared" si="44"/>
        <v>42087.641493055562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9">
        <f t="shared" si="45"/>
        <v>2.0833333333333335E-4</v>
      </c>
      <c r="O561" s="7">
        <f t="shared" si="42"/>
        <v>50</v>
      </c>
      <c r="P561" t="s">
        <v>8272</v>
      </c>
      <c r="Q561" t="s">
        <v>8319</v>
      </c>
      <c r="R561" t="s">
        <v>8320</v>
      </c>
      <c r="S561" s="19">
        <f t="shared" si="43"/>
        <v>42321.083101851851</v>
      </c>
      <c r="T561" s="19">
        <f t="shared" si="44"/>
        <v>42351.083101851851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9">
        <f t="shared" si="45"/>
        <v>1.2E-4</v>
      </c>
      <c r="O562" s="7">
        <f t="shared" si="42"/>
        <v>4</v>
      </c>
      <c r="P562" t="s">
        <v>8272</v>
      </c>
      <c r="Q562" t="s">
        <v>8319</v>
      </c>
      <c r="R562" t="s">
        <v>8320</v>
      </c>
      <c r="S562" s="19">
        <f t="shared" si="43"/>
        <v>41960.57135416667</v>
      </c>
      <c r="T562" s="19">
        <f t="shared" si="44"/>
        <v>41990.57135416667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9">
        <f t="shared" si="45"/>
        <v>3.6666666666666666E-3</v>
      </c>
      <c r="O563" s="7">
        <f t="shared" si="42"/>
        <v>27.5</v>
      </c>
      <c r="P563" t="s">
        <v>8272</v>
      </c>
      <c r="Q563" t="s">
        <v>8319</v>
      </c>
      <c r="R563" t="s">
        <v>8320</v>
      </c>
      <c r="S563" s="19">
        <f t="shared" si="43"/>
        <v>42268.458715277782</v>
      </c>
      <c r="T563" s="19">
        <f t="shared" si="44"/>
        <v>42303.458715277782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9">
        <f t="shared" si="45"/>
        <v>0</v>
      </c>
      <c r="O564" s="7">
        <f t="shared" si="42"/>
        <v>0</v>
      </c>
      <c r="P564" t="s">
        <v>8272</v>
      </c>
      <c r="Q564" t="s">
        <v>8319</v>
      </c>
      <c r="R564" t="s">
        <v>8320</v>
      </c>
      <c r="S564" s="19">
        <f t="shared" si="43"/>
        <v>42692.189062500001</v>
      </c>
      <c r="T564" s="19">
        <f t="shared" si="44"/>
        <v>42722.189062500001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9">
        <f t="shared" si="45"/>
        <v>9.0666666666666662E-4</v>
      </c>
      <c r="O565" s="7">
        <f t="shared" si="42"/>
        <v>34</v>
      </c>
      <c r="P565" t="s">
        <v>8272</v>
      </c>
      <c r="Q565" t="s">
        <v>8319</v>
      </c>
      <c r="R565" t="s">
        <v>8320</v>
      </c>
      <c r="S565" s="19">
        <f t="shared" si="43"/>
        <v>42021.869988425926</v>
      </c>
      <c r="T565" s="19">
        <f t="shared" si="44"/>
        <v>42051.869988425926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9">
        <f t="shared" si="45"/>
        <v>5.5555555555555558E-5</v>
      </c>
      <c r="O566" s="7">
        <f t="shared" si="42"/>
        <v>1</v>
      </c>
      <c r="P566" t="s">
        <v>8272</v>
      </c>
      <c r="Q566" t="s">
        <v>8319</v>
      </c>
      <c r="R566" t="s">
        <v>8320</v>
      </c>
      <c r="S566" s="19">
        <f t="shared" si="43"/>
        <v>42411.742997685185</v>
      </c>
      <c r="T566" s="19">
        <f t="shared" si="44"/>
        <v>42441.742997685185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9">
        <f t="shared" si="45"/>
        <v>0</v>
      </c>
      <c r="O567" s="7">
        <f t="shared" si="42"/>
        <v>0</v>
      </c>
      <c r="P567" t="s">
        <v>8272</v>
      </c>
      <c r="Q567" t="s">
        <v>8319</v>
      </c>
      <c r="R567" t="s">
        <v>8320</v>
      </c>
      <c r="S567" s="19">
        <f t="shared" si="43"/>
        <v>42165.585289351853</v>
      </c>
      <c r="T567" s="19">
        <f t="shared" si="44"/>
        <v>42195.585289351853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9">
        <f t="shared" si="45"/>
        <v>2.0000000000000001E-4</v>
      </c>
      <c r="O568" s="7">
        <f t="shared" si="42"/>
        <v>1</v>
      </c>
      <c r="P568" t="s">
        <v>8272</v>
      </c>
      <c r="Q568" t="s">
        <v>8319</v>
      </c>
      <c r="R568" t="s">
        <v>8320</v>
      </c>
      <c r="S568" s="19">
        <f t="shared" si="43"/>
        <v>42535.484409722223</v>
      </c>
      <c r="T568" s="19">
        <f t="shared" si="44"/>
        <v>42565.484409722223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9">
        <f t="shared" si="45"/>
        <v>0</v>
      </c>
      <c r="O569" s="7">
        <f t="shared" si="42"/>
        <v>0</v>
      </c>
      <c r="P569" t="s">
        <v>8272</v>
      </c>
      <c r="Q569" t="s">
        <v>8319</v>
      </c>
      <c r="R569" t="s">
        <v>8320</v>
      </c>
      <c r="S569" s="19">
        <f t="shared" si="43"/>
        <v>41975.642523148155</v>
      </c>
      <c r="T569" s="19">
        <f t="shared" si="44"/>
        <v>42005.642523148155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9">
        <f t="shared" si="45"/>
        <v>0.01</v>
      </c>
      <c r="O570" s="7">
        <f t="shared" si="42"/>
        <v>49</v>
      </c>
      <c r="P570" t="s">
        <v>8272</v>
      </c>
      <c r="Q570" t="s">
        <v>8319</v>
      </c>
      <c r="R570" t="s">
        <v>8320</v>
      </c>
      <c r="S570" s="19">
        <f t="shared" si="43"/>
        <v>42348.721562500003</v>
      </c>
      <c r="T570" s="19">
        <f t="shared" si="44"/>
        <v>42385.258333333331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9">
        <f t="shared" si="45"/>
        <v>8.0000000000000002E-3</v>
      </c>
      <c r="O571" s="7">
        <f t="shared" si="42"/>
        <v>20</v>
      </c>
      <c r="P571" t="s">
        <v>8272</v>
      </c>
      <c r="Q571" t="s">
        <v>8319</v>
      </c>
      <c r="R571" t="s">
        <v>8320</v>
      </c>
      <c r="S571" s="19">
        <f t="shared" si="43"/>
        <v>42340.647361111114</v>
      </c>
      <c r="T571" s="19">
        <f t="shared" si="44"/>
        <v>42370.647361111114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9">
        <f t="shared" si="45"/>
        <v>1.6705882352941177E-3</v>
      </c>
      <c r="O572" s="7">
        <f t="shared" si="42"/>
        <v>142</v>
      </c>
      <c r="P572" t="s">
        <v>8272</v>
      </c>
      <c r="Q572" t="s">
        <v>8319</v>
      </c>
      <c r="R572" t="s">
        <v>8320</v>
      </c>
      <c r="S572" s="19">
        <f t="shared" si="43"/>
        <v>42388.598252314812</v>
      </c>
      <c r="T572" s="19">
        <f t="shared" si="44"/>
        <v>42418.598252314812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9">
        <f t="shared" si="45"/>
        <v>4.2399999999999998E-3</v>
      </c>
      <c r="O573" s="7">
        <f t="shared" si="42"/>
        <v>53</v>
      </c>
      <c r="P573" t="s">
        <v>8272</v>
      </c>
      <c r="Q573" t="s">
        <v>8319</v>
      </c>
      <c r="R573" t="s">
        <v>8320</v>
      </c>
      <c r="S573" s="19">
        <f t="shared" si="43"/>
        <v>42192.61623842593</v>
      </c>
      <c r="T573" s="19">
        <f t="shared" si="44"/>
        <v>42211.965972222228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9">
        <f t="shared" si="45"/>
        <v>0</v>
      </c>
      <c r="O574" s="7">
        <f t="shared" si="42"/>
        <v>0</v>
      </c>
      <c r="P574" t="s">
        <v>8272</v>
      </c>
      <c r="Q574" t="s">
        <v>8319</v>
      </c>
      <c r="R574" t="s">
        <v>8320</v>
      </c>
      <c r="S574" s="19">
        <f t="shared" si="43"/>
        <v>42282.5162962963</v>
      </c>
      <c r="T574" s="19">
        <f t="shared" si="44"/>
        <v>42312.557962962965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9">
        <f t="shared" si="45"/>
        <v>3.892538925389254E-3</v>
      </c>
      <c r="O575" s="7">
        <f t="shared" si="42"/>
        <v>38.444444444444443</v>
      </c>
      <c r="P575" t="s">
        <v>8272</v>
      </c>
      <c r="Q575" t="s">
        <v>8319</v>
      </c>
      <c r="R575" t="s">
        <v>8320</v>
      </c>
      <c r="S575" s="19">
        <f t="shared" si="43"/>
        <v>41962.850127314814</v>
      </c>
      <c r="T575" s="19">
        <f t="shared" si="44"/>
        <v>42021.850000000006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9">
        <f t="shared" si="45"/>
        <v>7.1556350626118068E-3</v>
      </c>
      <c r="O576" s="7">
        <f t="shared" si="42"/>
        <v>20</v>
      </c>
      <c r="P576" t="s">
        <v>8272</v>
      </c>
      <c r="Q576" t="s">
        <v>8319</v>
      </c>
      <c r="R576" t="s">
        <v>8320</v>
      </c>
      <c r="S576" s="19">
        <f t="shared" si="43"/>
        <v>42632.243368055555</v>
      </c>
      <c r="T576" s="19">
        <f t="shared" si="44"/>
        <v>42662.243368055555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9">
        <f t="shared" si="45"/>
        <v>4.3166666666666666E-3</v>
      </c>
      <c r="O577" s="7">
        <f t="shared" si="42"/>
        <v>64.75</v>
      </c>
      <c r="P577" t="s">
        <v>8272</v>
      </c>
      <c r="Q577" t="s">
        <v>8319</v>
      </c>
      <c r="R577" t="s">
        <v>8320</v>
      </c>
      <c r="S577" s="19">
        <f t="shared" si="43"/>
        <v>42138.492627314816</v>
      </c>
      <c r="T577" s="19">
        <f t="shared" si="44"/>
        <v>42168.492627314816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9">
        <f t="shared" si="45"/>
        <v>1.2500000000000001E-5</v>
      </c>
      <c r="O578" s="7">
        <f t="shared" si="42"/>
        <v>1</v>
      </c>
      <c r="P578" t="s">
        <v>8272</v>
      </c>
      <c r="Q578" t="s">
        <v>8319</v>
      </c>
      <c r="R578" t="s">
        <v>8320</v>
      </c>
      <c r="S578" s="19">
        <f t="shared" si="43"/>
        <v>42031.271666666667</v>
      </c>
      <c r="T578" s="19">
        <f t="shared" si="44"/>
        <v>42091.23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9">
        <f t="shared" si="45"/>
        <v>2E-3</v>
      </c>
      <c r="O579" s="7">
        <f t="shared" ref="O579:O642" si="46">IF(L579=0,0,E579/L579)</f>
        <v>10</v>
      </c>
      <c r="P579" t="s">
        <v>8272</v>
      </c>
      <c r="Q579" t="s">
        <v>8319</v>
      </c>
      <c r="R579" t="s">
        <v>8320</v>
      </c>
      <c r="S579" s="19">
        <f t="shared" ref="S579:S642" si="47">(J579/86400)+25569+(-5/25)</f>
        <v>42450.389143518521</v>
      </c>
      <c r="T579" s="19">
        <f t="shared" ref="T579:T642" si="48">(I579/86400)+25569+(-5/25)</f>
        <v>42510.389143518521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9">
        <f t="shared" si="45"/>
        <v>1.12E-4</v>
      </c>
      <c r="O580" s="7">
        <f t="shared" si="46"/>
        <v>2</v>
      </c>
      <c r="P580" t="s">
        <v>8272</v>
      </c>
      <c r="Q580" t="s">
        <v>8319</v>
      </c>
      <c r="R580" t="s">
        <v>8320</v>
      </c>
      <c r="S580" s="19">
        <f t="shared" si="47"/>
        <v>42230.378622685188</v>
      </c>
      <c r="T580" s="19">
        <f t="shared" si="48"/>
        <v>42254.378622685188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9">
        <f t="shared" si="45"/>
        <v>1.4583333333333334E-2</v>
      </c>
      <c r="O581" s="7">
        <f t="shared" si="46"/>
        <v>35</v>
      </c>
      <c r="P581" t="s">
        <v>8272</v>
      </c>
      <c r="Q581" t="s">
        <v>8319</v>
      </c>
      <c r="R581" t="s">
        <v>8320</v>
      </c>
      <c r="S581" s="19">
        <f t="shared" si="47"/>
        <v>41968.652118055557</v>
      </c>
      <c r="T581" s="19">
        <f t="shared" si="48"/>
        <v>41998.652118055557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9">
        <f t="shared" si="45"/>
        <v>3.3333333333333332E-4</v>
      </c>
      <c r="O582" s="7">
        <f t="shared" si="46"/>
        <v>1</v>
      </c>
      <c r="P582" t="s">
        <v>8272</v>
      </c>
      <c r="Q582" t="s">
        <v>8319</v>
      </c>
      <c r="R582" t="s">
        <v>8320</v>
      </c>
      <c r="S582" s="19">
        <f t="shared" si="47"/>
        <v>42605.708182870374</v>
      </c>
      <c r="T582" s="19">
        <f t="shared" si="48"/>
        <v>42635.708182870374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9">
        <f t="shared" si="45"/>
        <v>0</v>
      </c>
      <c r="O583" s="7">
        <f t="shared" si="46"/>
        <v>0</v>
      </c>
      <c r="P583" t="s">
        <v>8272</v>
      </c>
      <c r="Q583" t="s">
        <v>8319</v>
      </c>
      <c r="R583" t="s">
        <v>8320</v>
      </c>
      <c r="S583" s="19">
        <f t="shared" si="47"/>
        <v>42187.812777777785</v>
      </c>
      <c r="T583" s="19">
        <f t="shared" si="48"/>
        <v>42217.812777777785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9">
        <f t="shared" si="45"/>
        <v>0</v>
      </c>
      <c r="O584" s="7">
        <f t="shared" si="46"/>
        <v>0</v>
      </c>
      <c r="P584" t="s">
        <v>8272</v>
      </c>
      <c r="Q584" t="s">
        <v>8319</v>
      </c>
      <c r="R584" t="s">
        <v>8320</v>
      </c>
      <c r="S584" s="19">
        <f t="shared" si="47"/>
        <v>42055.539803240739</v>
      </c>
      <c r="T584" s="19">
        <f t="shared" si="48"/>
        <v>42078.55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9">
        <f t="shared" si="45"/>
        <v>1.1111111111111112E-4</v>
      </c>
      <c r="O585" s="7">
        <f t="shared" si="46"/>
        <v>1</v>
      </c>
      <c r="P585" t="s">
        <v>8272</v>
      </c>
      <c r="Q585" t="s">
        <v>8319</v>
      </c>
      <c r="R585" t="s">
        <v>8320</v>
      </c>
      <c r="S585" s="19">
        <f t="shared" si="47"/>
        <v>42052.738506944443</v>
      </c>
      <c r="T585" s="19">
        <f t="shared" si="48"/>
        <v>42082.696840277786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9">
        <f t="shared" si="45"/>
        <v>0.01</v>
      </c>
      <c r="O586" s="7">
        <f t="shared" si="46"/>
        <v>5</v>
      </c>
      <c r="P586" t="s">
        <v>8272</v>
      </c>
      <c r="Q586" t="s">
        <v>8319</v>
      </c>
      <c r="R586" t="s">
        <v>8320</v>
      </c>
      <c r="S586" s="19">
        <f t="shared" si="47"/>
        <v>42049.51662037037</v>
      </c>
      <c r="T586" s="19">
        <f t="shared" si="48"/>
        <v>42079.474953703706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9">
        <f t="shared" ref="N587:N650" si="49">E587/D587</f>
        <v>0</v>
      </c>
      <c r="O587" s="7">
        <f t="shared" si="46"/>
        <v>0</v>
      </c>
      <c r="P587" t="s">
        <v>8272</v>
      </c>
      <c r="Q587" t="s">
        <v>8319</v>
      </c>
      <c r="R587" t="s">
        <v>8320</v>
      </c>
      <c r="S587" s="19">
        <f t="shared" si="47"/>
        <v>42283.190937500003</v>
      </c>
      <c r="T587" s="19">
        <f t="shared" si="48"/>
        <v>42338.8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9">
        <f t="shared" si="49"/>
        <v>5.5999999999999999E-3</v>
      </c>
      <c r="O588" s="7">
        <f t="shared" si="46"/>
        <v>14</v>
      </c>
      <c r="P588" t="s">
        <v>8272</v>
      </c>
      <c r="Q588" t="s">
        <v>8319</v>
      </c>
      <c r="R588" t="s">
        <v>8320</v>
      </c>
      <c r="S588" s="19">
        <f t="shared" si="47"/>
        <v>42020.65424768519</v>
      </c>
      <c r="T588" s="19">
        <f t="shared" si="48"/>
        <v>42050.65424768519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9">
        <f t="shared" si="49"/>
        <v>9.0833333333333335E-2</v>
      </c>
      <c r="O589" s="7">
        <f t="shared" si="46"/>
        <v>389.28571428571428</v>
      </c>
      <c r="P589" t="s">
        <v>8272</v>
      </c>
      <c r="Q589" t="s">
        <v>8319</v>
      </c>
      <c r="R589" t="s">
        <v>8320</v>
      </c>
      <c r="S589" s="19">
        <f t="shared" si="47"/>
        <v>42080.557326388895</v>
      </c>
      <c r="T589" s="19">
        <f t="shared" si="48"/>
        <v>42110.557326388895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9">
        <f t="shared" si="49"/>
        <v>3.3444444444444443E-2</v>
      </c>
      <c r="O590" s="7">
        <f t="shared" si="46"/>
        <v>150.5</v>
      </c>
      <c r="P590" t="s">
        <v>8272</v>
      </c>
      <c r="Q590" t="s">
        <v>8319</v>
      </c>
      <c r="R590" t="s">
        <v>8320</v>
      </c>
      <c r="S590" s="19">
        <f t="shared" si="47"/>
        <v>42631.569513888891</v>
      </c>
      <c r="T590" s="19">
        <f t="shared" si="48"/>
        <v>42691.611180555556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9">
        <f t="shared" si="49"/>
        <v>1.3333333333333334E-4</v>
      </c>
      <c r="O591" s="7">
        <f t="shared" si="46"/>
        <v>1</v>
      </c>
      <c r="P591" t="s">
        <v>8272</v>
      </c>
      <c r="Q591" t="s">
        <v>8319</v>
      </c>
      <c r="R591" t="s">
        <v>8320</v>
      </c>
      <c r="S591" s="19">
        <f t="shared" si="47"/>
        <v>42178.414571759262</v>
      </c>
      <c r="T591" s="19">
        <f t="shared" si="48"/>
        <v>42193.414571759262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9">
        <f t="shared" si="49"/>
        <v>4.4600000000000001E-2</v>
      </c>
      <c r="O592" s="7">
        <f t="shared" si="46"/>
        <v>24.777777777777779</v>
      </c>
      <c r="P592" t="s">
        <v>8272</v>
      </c>
      <c r="Q592" t="s">
        <v>8319</v>
      </c>
      <c r="R592" t="s">
        <v>8320</v>
      </c>
      <c r="S592" s="19">
        <f t="shared" si="47"/>
        <v>42377.354756944449</v>
      </c>
      <c r="T592" s="19">
        <f t="shared" si="48"/>
        <v>42408.342361111114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9">
        <f t="shared" si="49"/>
        <v>6.0999999999999997E-4</v>
      </c>
      <c r="O593" s="7">
        <f t="shared" si="46"/>
        <v>30.5</v>
      </c>
      <c r="P593" t="s">
        <v>8272</v>
      </c>
      <c r="Q593" t="s">
        <v>8319</v>
      </c>
      <c r="R593" t="s">
        <v>8320</v>
      </c>
      <c r="S593" s="19">
        <f t="shared" si="47"/>
        <v>42177.343171296299</v>
      </c>
      <c r="T593" s="19">
        <f t="shared" si="48"/>
        <v>42207.343171296299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9">
        <f t="shared" si="49"/>
        <v>3.3333333333333333E-2</v>
      </c>
      <c r="O594" s="7">
        <f t="shared" si="46"/>
        <v>250</v>
      </c>
      <c r="P594" t="s">
        <v>8272</v>
      </c>
      <c r="Q594" t="s">
        <v>8319</v>
      </c>
      <c r="R594" t="s">
        <v>8320</v>
      </c>
      <c r="S594" s="19">
        <f t="shared" si="47"/>
        <v>41946.032175925931</v>
      </c>
      <c r="T594" s="19">
        <f t="shared" si="48"/>
        <v>41976.032175925924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9">
        <f t="shared" si="49"/>
        <v>0.23</v>
      </c>
      <c r="O595" s="7">
        <f t="shared" si="46"/>
        <v>16.428571428571427</v>
      </c>
      <c r="P595" t="s">
        <v>8272</v>
      </c>
      <c r="Q595" t="s">
        <v>8319</v>
      </c>
      <c r="R595" t="s">
        <v>8320</v>
      </c>
      <c r="S595" s="19">
        <f t="shared" si="47"/>
        <v>42070.47760416667</v>
      </c>
      <c r="T595" s="19">
        <f t="shared" si="48"/>
        <v>42100.435937500006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9">
        <f t="shared" si="49"/>
        <v>1.0399999999999999E-3</v>
      </c>
      <c r="O596" s="7">
        <f t="shared" si="46"/>
        <v>13</v>
      </c>
      <c r="P596" t="s">
        <v>8272</v>
      </c>
      <c r="Q596" t="s">
        <v>8319</v>
      </c>
      <c r="R596" t="s">
        <v>8320</v>
      </c>
      <c r="S596" s="19">
        <f t="shared" si="47"/>
        <v>42446.58016203704</v>
      </c>
      <c r="T596" s="19">
        <f t="shared" si="48"/>
        <v>42476.58016203704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9">
        <f t="shared" si="49"/>
        <v>4.2599999999999999E-3</v>
      </c>
      <c r="O597" s="7">
        <f t="shared" si="46"/>
        <v>53.25</v>
      </c>
      <c r="P597" t="s">
        <v>8272</v>
      </c>
      <c r="Q597" t="s">
        <v>8319</v>
      </c>
      <c r="R597" t="s">
        <v>8320</v>
      </c>
      <c r="S597" s="19">
        <f t="shared" si="47"/>
        <v>42082.869884259264</v>
      </c>
      <c r="T597" s="19">
        <f t="shared" si="48"/>
        <v>42127.869884259264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9">
        <f t="shared" si="49"/>
        <v>2.9999999999999997E-4</v>
      </c>
      <c r="O598" s="7">
        <f t="shared" si="46"/>
        <v>3</v>
      </c>
      <c r="P598" t="s">
        <v>8272</v>
      </c>
      <c r="Q598" t="s">
        <v>8319</v>
      </c>
      <c r="R598" t="s">
        <v>8320</v>
      </c>
      <c r="S598" s="19">
        <f t="shared" si="47"/>
        <v>42646.696898148148</v>
      </c>
      <c r="T598" s="19">
        <f t="shared" si="48"/>
        <v>42676.696898148148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9">
        <f t="shared" si="49"/>
        <v>2.6666666666666666E-3</v>
      </c>
      <c r="O599" s="7">
        <f t="shared" si="46"/>
        <v>10</v>
      </c>
      <c r="P599" t="s">
        <v>8272</v>
      </c>
      <c r="Q599" t="s">
        <v>8319</v>
      </c>
      <c r="R599" t="s">
        <v>8320</v>
      </c>
      <c r="S599" s="19">
        <f t="shared" si="47"/>
        <v>42545.505266203705</v>
      </c>
      <c r="T599" s="19">
        <f t="shared" si="48"/>
        <v>42582.466666666674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9">
        <f t="shared" si="49"/>
        <v>0.34</v>
      </c>
      <c r="O600" s="7">
        <f t="shared" si="46"/>
        <v>121.42857142857143</v>
      </c>
      <c r="P600" t="s">
        <v>8272</v>
      </c>
      <c r="Q600" t="s">
        <v>8319</v>
      </c>
      <c r="R600" t="s">
        <v>8320</v>
      </c>
      <c r="S600" s="19">
        <f t="shared" si="47"/>
        <v>41947.802094907413</v>
      </c>
      <c r="T600" s="19">
        <f t="shared" si="48"/>
        <v>41977.802094907413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9">
        <f t="shared" si="49"/>
        <v>6.2E-4</v>
      </c>
      <c r="O601" s="7">
        <f t="shared" si="46"/>
        <v>15.5</v>
      </c>
      <c r="P601" t="s">
        <v>8272</v>
      </c>
      <c r="Q601" t="s">
        <v>8319</v>
      </c>
      <c r="R601" t="s">
        <v>8320</v>
      </c>
      <c r="S601" s="19">
        <f t="shared" si="47"/>
        <v>42047.612523148156</v>
      </c>
      <c r="T601" s="19">
        <f t="shared" si="48"/>
        <v>42071.436111111114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9">
        <f t="shared" si="49"/>
        <v>0.02</v>
      </c>
      <c r="O602" s="7">
        <f t="shared" si="46"/>
        <v>100</v>
      </c>
      <c r="P602" t="s">
        <v>8272</v>
      </c>
      <c r="Q602" t="s">
        <v>8319</v>
      </c>
      <c r="R602" t="s">
        <v>8320</v>
      </c>
      <c r="S602" s="19">
        <f t="shared" si="47"/>
        <v>42073.598171296297</v>
      </c>
      <c r="T602" s="19">
        <f t="shared" si="48"/>
        <v>42133.598171296297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9">
        <f t="shared" si="49"/>
        <v>1.4E-2</v>
      </c>
      <c r="O603" s="7">
        <f t="shared" si="46"/>
        <v>23.333333333333332</v>
      </c>
      <c r="P603" t="s">
        <v>8272</v>
      </c>
      <c r="Q603" t="s">
        <v>8319</v>
      </c>
      <c r="R603" t="s">
        <v>8320</v>
      </c>
      <c r="S603" s="19">
        <f t="shared" si="47"/>
        <v>41969.658090277779</v>
      </c>
      <c r="T603" s="19">
        <f t="shared" si="48"/>
        <v>41999.658090277779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9">
        <f t="shared" si="49"/>
        <v>0</v>
      </c>
      <c r="O604" s="7">
        <f t="shared" si="46"/>
        <v>0</v>
      </c>
      <c r="P604" t="s">
        <v>8272</v>
      </c>
      <c r="Q604" t="s">
        <v>8319</v>
      </c>
      <c r="R604" t="s">
        <v>8320</v>
      </c>
      <c r="S604" s="19">
        <f t="shared" si="47"/>
        <v>42143.594155092593</v>
      </c>
      <c r="T604" s="19">
        <f t="shared" si="48"/>
        <v>42173.594155092593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9">
        <f t="shared" si="49"/>
        <v>3.9334666666666664E-2</v>
      </c>
      <c r="O605" s="7">
        <f t="shared" si="46"/>
        <v>45.386153846153846</v>
      </c>
      <c r="P605" t="s">
        <v>8272</v>
      </c>
      <c r="Q605" t="s">
        <v>8319</v>
      </c>
      <c r="R605" t="s">
        <v>8320</v>
      </c>
      <c r="S605" s="19">
        <f t="shared" si="47"/>
        <v>41835.439155092594</v>
      </c>
      <c r="T605" s="19">
        <f t="shared" si="48"/>
        <v>41865.439155092594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9">
        <f t="shared" si="49"/>
        <v>0</v>
      </c>
      <c r="O606" s="7">
        <f t="shared" si="46"/>
        <v>0</v>
      </c>
      <c r="P606" t="s">
        <v>8272</v>
      </c>
      <c r="Q606" t="s">
        <v>8319</v>
      </c>
      <c r="R606" t="s">
        <v>8320</v>
      </c>
      <c r="S606" s="19">
        <f t="shared" si="47"/>
        <v>41848.835370370376</v>
      </c>
      <c r="T606" s="19">
        <f t="shared" si="48"/>
        <v>41878.835370370376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9">
        <f t="shared" si="49"/>
        <v>2.6200000000000001E-2</v>
      </c>
      <c r="O607" s="7">
        <f t="shared" si="46"/>
        <v>16.375</v>
      </c>
      <c r="P607" t="s">
        <v>8272</v>
      </c>
      <c r="Q607" t="s">
        <v>8319</v>
      </c>
      <c r="R607" t="s">
        <v>8320</v>
      </c>
      <c r="S607" s="19">
        <f t="shared" si="47"/>
        <v>42194.157731481486</v>
      </c>
      <c r="T607" s="19">
        <f t="shared" si="48"/>
        <v>42239.157731481486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9">
        <f t="shared" si="49"/>
        <v>2E-3</v>
      </c>
      <c r="O608" s="7">
        <f t="shared" si="46"/>
        <v>10</v>
      </c>
      <c r="P608" t="s">
        <v>8272</v>
      </c>
      <c r="Q608" t="s">
        <v>8319</v>
      </c>
      <c r="R608" t="s">
        <v>8320</v>
      </c>
      <c r="S608" s="19">
        <f t="shared" si="47"/>
        <v>42102.450567129636</v>
      </c>
      <c r="T608" s="19">
        <f t="shared" si="48"/>
        <v>42148.425000000003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9">
        <f t="shared" si="49"/>
        <v>0</v>
      </c>
      <c r="O609" s="7">
        <f t="shared" si="46"/>
        <v>0</v>
      </c>
      <c r="P609" t="s">
        <v>8272</v>
      </c>
      <c r="Q609" t="s">
        <v>8319</v>
      </c>
      <c r="R609" t="s">
        <v>8320</v>
      </c>
      <c r="S609" s="19">
        <f t="shared" si="47"/>
        <v>42300.625648148154</v>
      </c>
      <c r="T609" s="19">
        <f t="shared" si="48"/>
        <v>42330.667314814818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9">
        <f t="shared" si="49"/>
        <v>9.7400000000000004E-3</v>
      </c>
      <c r="O610" s="7">
        <f t="shared" si="46"/>
        <v>292.2</v>
      </c>
      <c r="P610" t="s">
        <v>8272</v>
      </c>
      <c r="Q610" t="s">
        <v>8319</v>
      </c>
      <c r="R610" t="s">
        <v>8320</v>
      </c>
      <c r="S610" s="19">
        <f t="shared" si="47"/>
        <v>42140.721064814818</v>
      </c>
      <c r="T610" s="19">
        <f t="shared" si="48"/>
        <v>42170.721064814818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9">
        <f t="shared" si="49"/>
        <v>6.41025641025641E-3</v>
      </c>
      <c r="O611" s="7">
        <f t="shared" si="46"/>
        <v>5</v>
      </c>
      <c r="P611" t="s">
        <v>8272</v>
      </c>
      <c r="Q611" t="s">
        <v>8319</v>
      </c>
      <c r="R611" t="s">
        <v>8320</v>
      </c>
      <c r="S611" s="19">
        <f t="shared" si="47"/>
        <v>42306.834074074082</v>
      </c>
      <c r="T611" s="19">
        <f t="shared" si="48"/>
        <v>42336.875740740739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9">
        <f t="shared" si="49"/>
        <v>0</v>
      </c>
      <c r="O612" s="7">
        <f t="shared" si="46"/>
        <v>0</v>
      </c>
      <c r="P612" t="s">
        <v>8272</v>
      </c>
      <c r="Q612" t="s">
        <v>8319</v>
      </c>
      <c r="R612" t="s">
        <v>8320</v>
      </c>
      <c r="S612" s="19">
        <f t="shared" si="47"/>
        <v>42086.630856481483</v>
      </c>
      <c r="T612" s="19">
        <f t="shared" si="48"/>
        <v>42116.630856481483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9">
        <f t="shared" si="49"/>
        <v>0</v>
      </c>
      <c r="O613" s="7">
        <f t="shared" si="46"/>
        <v>0</v>
      </c>
      <c r="P613" t="s">
        <v>8272</v>
      </c>
      <c r="Q613" t="s">
        <v>8319</v>
      </c>
      <c r="R613" t="s">
        <v>8320</v>
      </c>
      <c r="S613" s="19">
        <f t="shared" si="47"/>
        <v>42328.360613425932</v>
      </c>
      <c r="T613" s="19">
        <f t="shared" si="48"/>
        <v>42388.360613425932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9">
        <f t="shared" si="49"/>
        <v>0</v>
      </c>
      <c r="O614" s="7">
        <f t="shared" si="46"/>
        <v>0</v>
      </c>
      <c r="P614" t="s">
        <v>8272</v>
      </c>
      <c r="Q614" t="s">
        <v>8319</v>
      </c>
      <c r="R614" t="s">
        <v>8320</v>
      </c>
      <c r="S614" s="19">
        <f t="shared" si="47"/>
        <v>42584.831782407411</v>
      </c>
      <c r="T614" s="19">
        <f t="shared" si="48"/>
        <v>42614.831782407411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9">
        <f t="shared" si="49"/>
        <v>0.21363333333333334</v>
      </c>
      <c r="O615" s="7">
        <f t="shared" si="46"/>
        <v>105.93388429752066</v>
      </c>
      <c r="P615" t="s">
        <v>8272</v>
      </c>
      <c r="Q615" t="s">
        <v>8319</v>
      </c>
      <c r="R615" t="s">
        <v>8320</v>
      </c>
      <c r="S615" s="19">
        <f t="shared" si="47"/>
        <v>42247.296759259261</v>
      </c>
      <c r="T615" s="19">
        <f t="shared" si="48"/>
        <v>42278.007638888892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9">
        <f t="shared" si="49"/>
        <v>0</v>
      </c>
      <c r="O616" s="7">
        <f t="shared" si="46"/>
        <v>0</v>
      </c>
      <c r="P616" t="s">
        <v>8272</v>
      </c>
      <c r="Q616" t="s">
        <v>8319</v>
      </c>
      <c r="R616" t="s">
        <v>8320</v>
      </c>
      <c r="S616" s="19">
        <f t="shared" si="47"/>
        <v>42514.861805555556</v>
      </c>
      <c r="T616" s="19">
        <f t="shared" si="48"/>
        <v>42544.861805555556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9">
        <f t="shared" si="49"/>
        <v>0</v>
      </c>
      <c r="O617" s="7">
        <f t="shared" si="46"/>
        <v>0</v>
      </c>
      <c r="P617" t="s">
        <v>8272</v>
      </c>
      <c r="Q617" t="s">
        <v>8319</v>
      </c>
      <c r="R617" t="s">
        <v>8320</v>
      </c>
      <c r="S617" s="19">
        <f t="shared" si="47"/>
        <v>42241.922210648147</v>
      </c>
      <c r="T617" s="19">
        <f t="shared" si="48"/>
        <v>42271.922210648147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9">
        <f t="shared" si="49"/>
        <v>0</v>
      </c>
      <c r="O618" s="7">
        <f t="shared" si="46"/>
        <v>0</v>
      </c>
      <c r="P618" t="s">
        <v>8272</v>
      </c>
      <c r="Q618" t="s">
        <v>8319</v>
      </c>
      <c r="R618" t="s">
        <v>8320</v>
      </c>
      <c r="S618" s="19">
        <f t="shared" si="47"/>
        <v>42761.176238425927</v>
      </c>
      <c r="T618" s="19">
        <f t="shared" si="48"/>
        <v>42791.176238425927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9">
        <f t="shared" si="49"/>
        <v>0.03</v>
      </c>
      <c r="O619" s="7">
        <f t="shared" si="46"/>
        <v>20</v>
      </c>
      <c r="P619" t="s">
        <v>8272</v>
      </c>
      <c r="Q619" t="s">
        <v>8319</v>
      </c>
      <c r="R619" t="s">
        <v>8320</v>
      </c>
      <c r="S619" s="19">
        <f t="shared" si="47"/>
        <v>42087.143090277779</v>
      </c>
      <c r="T619" s="19">
        <f t="shared" si="48"/>
        <v>42132.143090277779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9">
        <f t="shared" si="49"/>
        <v>0</v>
      </c>
      <c r="O620" s="7">
        <f t="shared" si="46"/>
        <v>0</v>
      </c>
      <c r="P620" t="s">
        <v>8272</v>
      </c>
      <c r="Q620" t="s">
        <v>8319</v>
      </c>
      <c r="R620" t="s">
        <v>8320</v>
      </c>
      <c r="S620" s="19">
        <f t="shared" si="47"/>
        <v>42317.610219907408</v>
      </c>
      <c r="T620" s="19">
        <f t="shared" si="48"/>
        <v>42347.610219907408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9">
        <f t="shared" si="49"/>
        <v>3.9999999999999998E-7</v>
      </c>
      <c r="O621" s="7">
        <f t="shared" si="46"/>
        <v>1</v>
      </c>
      <c r="P621" t="s">
        <v>8272</v>
      </c>
      <c r="Q621" t="s">
        <v>8319</v>
      </c>
      <c r="R621" t="s">
        <v>8320</v>
      </c>
      <c r="S621" s="19">
        <f t="shared" si="47"/>
        <v>41908.450347222228</v>
      </c>
      <c r="T621" s="19">
        <f t="shared" si="48"/>
        <v>41968.492013888892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9">
        <f t="shared" si="49"/>
        <v>0.01</v>
      </c>
      <c r="O622" s="7">
        <f t="shared" si="46"/>
        <v>300</v>
      </c>
      <c r="P622" t="s">
        <v>8272</v>
      </c>
      <c r="Q622" t="s">
        <v>8319</v>
      </c>
      <c r="R622" t="s">
        <v>8320</v>
      </c>
      <c r="S622" s="19">
        <f t="shared" si="47"/>
        <v>41831.516875000001</v>
      </c>
      <c r="T622" s="19">
        <f t="shared" si="48"/>
        <v>41876.516875000001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9">
        <f t="shared" si="49"/>
        <v>1.044E-2</v>
      </c>
      <c r="O623" s="7">
        <f t="shared" si="46"/>
        <v>87</v>
      </c>
      <c r="P623" t="s">
        <v>8272</v>
      </c>
      <c r="Q623" t="s">
        <v>8319</v>
      </c>
      <c r="R623" t="s">
        <v>8320</v>
      </c>
      <c r="S623" s="19">
        <f t="shared" si="47"/>
        <v>42528.78769675926</v>
      </c>
      <c r="T623" s="19">
        <f t="shared" si="48"/>
        <v>42558.78769675926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9">
        <f t="shared" si="49"/>
        <v>5.6833333333333333E-2</v>
      </c>
      <c r="O624" s="7">
        <f t="shared" si="46"/>
        <v>37.888888888888886</v>
      </c>
      <c r="P624" t="s">
        <v>8272</v>
      </c>
      <c r="Q624" t="s">
        <v>8319</v>
      </c>
      <c r="R624" t="s">
        <v>8320</v>
      </c>
      <c r="S624" s="19">
        <f t="shared" si="47"/>
        <v>42532.574745370373</v>
      </c>
      <c r="T624" s="19">
        <f t="shared" si="48"/>
        <v>42552.574745370373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9">
        <f t="shared" si="49"/>
        <v>0</v>
      </c>
      <c r="O625" s="7">
        <f t="shared" si="46"/>
        <v>0</v>
      </c>
      <c r="P625" t="s">
        <v>8272</v>
      </c>
      <c r="Q625" t="s">
        <v>8319</v>
      </c>
      <c r="R625" t="s">
        <v>8320</v>
      </c>
      <c r="S625" s="19">
        <f t="shared" si="47"/>
        <v>42121.809224537035</v>
      </c>
      <c r="T625" s="19">
        <f t="shared" si="48"/>
        <v>42151.809224537035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9">
        <f t="shared" si="49"/>
        <v>0</v>
      </c>
      <c r="O626" s="7">
        <f t="shared" si="46"/>
        <v>0</v>
      </c>
      <c r="P626" t="s">
        <v>8272</v>
      </c>
      <c r="Q626" t="s">
        <v>8319</v>
      </c>
      <c r="R626" t="s">
        <v>8320</v>
      </c>
      <c r="S626" s="19">
        <f t="shared" si="47"/>
        <v>42108.788900462969</v>
      </c>
      <c r="T626" s="19">
        <f t="shared" si="48"/>
        <v>42138.788900462969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9">
        <f t="shared" si="49"/>
        <v>0</v>
      </c>
      <c r="O627" s="7">
        <f t="shared" si="46"/>
        <v>0</v>
      </c>
      <c r="P627" t="s">
        <v>8272</v>
      </c>
      <c r="Q627" t="s">
        <v>8319</v>
      </c>
      <c r="R627" t="s">
        <v>8320</v>
      </c>
      <c r="S627" s="19">
        <f t="shared" si="47"/>
        <v>42790.695567129631</v>
      </c>
      <c r="T627" s="19">
        <f t="shared" si="48"/>
        <v>42820.653900462967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9">
        <f t="shared" si="49"/>
        <v>0.17380000000000001</v>
      </c>
      <c r="O628" s="7">
        <f t="shared" si="46"/>
        <v>111.41025641025641</v>
      </c>
      <c r="P628" t="s">
        <v>8272</v>
      </c>
      <c r="Q628" t="s">
        <v>8319</v>
      </c>
      <c r="R628" t="s">
        <v>8320</v>
      </c>
      <c r="S628" s="19">
        <f t="shared" si="47"/>
        <v>42198.359479166669</v>
      </c>
      <c r="T628" s="19">
        <f t="shared" si="48"/>
        <v>42231.356944444444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9">
        <f t="shared" si="49"/>
        <v>2.0000000000000001E-4</v>
      </c>
      <c r="O629" s="7">
        <f t="shared" si="46"/>
        <v>90</v>
      </c>
      <c r="P629" t="s">
        <v>8272</v>
      </c>
      <c r="Q629" t="s">
        <v>8319</v>
      </c>
      <c r="R629" t="s">
        <v>8320</v>
      </c>
      <c r="S629" s="19">
        <f t="shared" si="47"/>
        <v>42384.106840277782</v>
      </c>
      <c r="T629" s="19">
        <f t="shared" si="48"/>
        <v>42443.758333333331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9">
        <f t="shared" si="49"/>
        <v>0</v>
      </c>
      <c r="O630" s="7">
        <f t="shared" si="46"/>
        <v>0</v>
      </c>
      <c r="P630" t="s">
        <v>8272</v>
      </c>
      <c r="Q630" t="s">
        <v>8319</v>
      </c>
      <c r="R630" t="s">
        <v>8320</v>
      </c>
      <c r="S630" s="19">
        <f t="shared" si="47"/>
        <v>41803.492789351854</v>
      </c>
      <c r="T630" s="19">
        <f t="shared" si="48"/>
        <v>41833.492789351854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9">
        <f t="shared" si="49"/>
        <v>1.75E-3</v>
      </c>
      <c r="O631" s="7">
        <f t="shared" si="46"/>
        <v>116.66666666666667</v>
      </c>
      <c r="P631" t="s">
        <v>8272</v>
      </c>
      <c r="Q631" t="s">
        <v>8319</v>
      </c>
      <c r="R631" t="s">
        <v>8320</v>
      </c>
      <c r="S631" s="19">
        <f t="shared" si="47"/>
        <v>42474.437824074077</v>
      </c>
      <c r="T631" s="19">
        <f t="shared" si="48"/>
        <v>42504.437824074077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9">
        <f t="shared" si="49"/>
        <v>8.3340278356529708E-4</v>
      </c>
      <c r="O632" s="7">
        <f t="shared" si="46"/>
        <v>10</v>
      </c>
      <c r="P632" t="s">
        <v>8272</v>
      </c>
      <c r="Q632" t="s">
        <v>8319</v>
      </c>
      <c r="R632" t="s">
        <v>8320</v>
      </c>
      <c r="S632" s="19">
        <f t="shared" si="47"/>
        <v>42223.419456018521</v>
      </c>
      <c r="T632" s="19">
        <f t="shared" si="48"/>
        <v>42253.015277777784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9">
        <f t="shared" si="49"/>
        <v>1.38E-2</v>
      </c>
      <c r="O633" s="7">
        <f t="shared" si="46"/>
        <v>76.666666666666671</v>
      </c>
      <c r="P633" t="s">
        <v>8272</v>
      </c>
      <c r="Q633" t="s">
        <v>8319</v>
      </c>
      <c r="R633" t="s">
        <v>8320</v>
      </c>
      <c r="S633" s="19">
        <f t="shared" si="47"/>
        <v>42489.572326388894</v>
      </c>
      <c r="T633" s="19">
        <f t="shared" si="48"/>
        <v>42518.572326388894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9">
        <f t="shared" si="49"/>
        <v>0</v>
      </c>
      <c r="O634" s="7">
        <f t="shared" si="46"/>
        <v>0</v>
      </c>
      <c r="P634" t="s">
        <v>8272</v>
      </c>
      <c r="Q634" t="s">
        <v>8319</v>
      </c>
      <c r="R634" t="s">
        <v>8320</v>
      </c>
      <c r="S634" s="19">
        <f t="shared" si="47"/>
        <v>42303.459317129629</v>
      </c>
      <c r="T634" s="19">
        <f t="shared" si="48"/>
        <v>42333.500983796301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9">
        <f t="shared" si="49"/>
        <v>0.1245</v>
      </c>
      <c r="O635" s="7">
        <f t="shared" si="46"/>
        <v>49.8</v>
      </c>
      <c r="P635" t="s">
        <v>8272</v>
      </c>
      <c r="Q635" t="s">
        <v>8319</v>
      </c>
      <c r="R635" t="s">
        <v>8320</v>
      </c>
      <c r="S635" s="19">
        <f t="shared" si="47"/>
        <v>42507.099328703705</v>
      </c>
      <c r="T635" s="19">
        <f t="shared" si="48"/>
        <v>42538.758333333331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9">
        <f t="shared" si="49"/>
        <v>2.0000000000000001E-4</v>
      </c>
      <c r="O636" s="7">
        <f t="shared" si="46"/>
        <v>1</v>
      </c>
      <c r="P636" t="s">
        <v>8272</v>
      </c>
      <c r="Q636" t="s">
        <v>8319</v>
      </c>
      <c r="R636" t="s">
        <v>8320</v>
      </c>
      <c r="S636" s="19">
        <f t="shared" si="47"/>
        <v>42031.728576388894</v>
      </c>
      <c r="T636" s="19">
        <f t="shared" si="48"/>
        <v>42061.728576388894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9">
        <f t="shared" si="49"/>
        <v>8.0000000000000007E-5</v>
      </c>
      <c r="O637" s="7">
        <f t="shared" si="46"/>
        <v>2</v>
      </c>
      <c r="P637" t="s">
        <v>8272</v>
      </c>
      <c r="Q637" t="s">
        <v>8319</v>
      </c>
      <c r="R637" t="s">
        <v>8320</v>
      </c>
      <c r="S637" s="19">
        <f t="shared" si="47"/>
        <v>42075.892152777786</v>
      </c>
      <c r="T637" s="19">
        <f t="shared" si="48"/>
        <v>42105.892152777786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9">
        <f t="shared" si="49"/>
        <v>2E-3</v>
      </c>
      <c r="O638" s="7">
        <f t="shared" si="46"/>
        <v>4</v>
      </c>
      <c r="P638" t="s">
        <v>8272</v>
      </c>
      <c r="Q638" t="s">
        <v>8319</v>
      </c>
      <c r="R638" t="s">
        <v>8320</v>
      </c>
      <c r="S638" s="19">
        <f t="shared" si="47"/>
        <v>42131.25543981482</v>
      </c>
      <c r="T638" s="19">
        <f t="shared" si="48"/>
        <v>42161.249305555553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9">
        <f t="shared" si="49"/>
        <v>0</v>
      </c>
      <c r="O639" s="7">
        <f t="shared" si="46"/>
        <v>0</v>
      </c>
      <c r="P639" t="s">
        <v>8272</v>
      </c>
      <c r="Q639" t="s">
        <v>8319</v>
      </c>
      <c r="R639" t="s">
        <v>8320</v>
      </c>
      <c r="S639" s="19">
        <f t="shared" si="47"/>
        <v>42762.762013888889</v>
      </c>
      <c r="T639" s="19">
        <f t="shared" si="48"/>
        <v>42791.761111111118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9">
        <f t="shared" si="49"/>
        <v>9.0000000000000006E-5</v>
      </c>
      <c r="O640" s="7">
        <f t="shared" si="46"/>
        <v>3</v>
      </c>
      <c r="P640" t="s">
        <v>8272</v>
      </c>
      <c r="Q640" t="s">
        <v>8319</v>
      </c>
      <c r="R640" t="s">
        <v>8320</v>
      </c>
      <c r="S640" s="19">
        <f t="shared" si="47"/>
        <v>42759.393310185187</v>
      </c>
      <c r="T640" s="19">
        <f t="shared" si="48"/>
        <v>42819.351643518523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9">
        <f t="shared" si="49"/>
        <v>9.9999999999999995E-7</v>
      </c>
      <c r="O641" s="7">
        <f t="shared" si="46"/>
        <v>1</v>
      </c>
      <c r="P641" t="s">
        <v>8272</v>
      </c>
      <c r="Q641" t="s">
        <v>8319</v>
      </c>
      <c r="R641" t="s">
        <v>8320</v>
      </c>
      <c r="S641" s="19">
        <f t="shared" si="47"/>
        <v>41865.383275462969</v>
      </c>
      <c r="T641" s="19">
        <f t="shared" si="48"/>
        <v>41925.383275462969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9">
        <f t="shared" si="49"/>
        <v>1.4428571428571428</v>
      </c>
      <c r="O642" s="7">
        <f t="shared" si="46"/>
        <v>50.5</v>
      </c>
      <c r="P642" t="s">
        <v>8273</v>
      </c>
      <c r="Q642" t="s">
        <v>8319</v>
      </c>
      <c r="R642" t="s">
        <v>8321</v>
      </c>
      <c r="S642" s="19">
        <f t="shared" si="47"/>
        <v>42683.220312500001</v>
      </c>
      <c r="T642" s="19">
        <f t="shared" si="48"/>
        <v>42698.758333333331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9">
        <f t="shared" si="49"/>
        <v>1.1916249999999999</v>
      </c>
      <c r="O643" s="7">
        <f t="shared" ref="O643:O706" si="50">IF(L643=0,0,E643/L643)</f>
        <v>151.31746031746033</v>
      </c>
      <c r="P643" t="s">
        <v>8273</v>
      </c>
      <c r="Q643" t="s">
        <v>8319</v>
      </c>
      <c r="R643" t="s">
        <v>8321</v>
      </c>
      <c r="S643" s="19">
        <f t="shared" ref="S643:S706" si="51">(J643/86400)+25569+(-5/25)</f>
        <v>42199.37</v>
      </c>
      <c r="T643" s="19">
        <f t="shared" ref="T643:T706" si="52">(I643/86400)+25569+(-5/25)</f>
        <v>42229.37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9">
        <f t="shared" si="49"/>
        <v>14.604850000000001</v>
      </c>
      <c r="O644" s="7">
        <f t="shared" si="50"/>
        <v>134.3592456301748</v>
      </c>
      <c r="P644" t="s">
        <v>8273</v>
      </c>
      <c r="Q644" t="s">
        <v>8319</v>
      </c>
      <c r="R644" t="s">
        <v>8321</v>
      </c>
      <c r="S644" s="19">
        <f t="shared" si="51"/>
        <v>42199.451319444444</v>
      </c>
      <c r="T644" s="19">
        <f t="shared" si="52"/>
        <v>42235.451319444444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9">
        <f t="shared" si="49"/>
        <v>1.0580799999999999</v>
      </c>
      <c r="O645" s="7">
        <f t="shared" si="50"/>
        <v>174.02631578947367</v>
      </c>
      <c r="P645" t="s">
        <v>8273</v>
      </c>
      <c r="Q645" t="s">
        <v>8319</v>
      </c>
      <c r="R645" t="s">
        <v>8321</v>
      </c>
      <c r="S645" s="19">
        <f t="shared" si="51"/>
        <v>42100.442071759258</v>
      </c>
      <c r="T645" s="19">
        <f t="shared" si="52"/>
        <v>42155.442071759258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9">
        <f t="shared" si="49"/>
        <v>3.0011791999999997</v>
      </c>
      <c r="O646" s="7">
        <f t="shared" si="50"/>
        <v>73.486268364348675</v>
      </c>
      <c r="P646" t="s">
        <v>8273</v>
      </c>
      <c r="Q646" t="s">
        <v>8319</v>
      </c>
      <c r="R646" t="s">
        <v>8321</v>
      </c>
      <c r="S646" s="19">
        <f t="shared" si="51"/>
        <v>41898.465960648151</v>
      </c>
      <c r="T646" s="19">
        <f t="shared" si="52"/>
        <v>41940.841666666667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9">
        <f t="shared" si="49"/>
        <v>2.7869999999999999</v>
      </c>
      <c r="O647" s="7">
        <f t="shared" si="50"/>
        <v>23.518987341772153</v>
      </c>
      <c r="P647" t="s">
        <v>8273</v>
      </c>
      <c r="Q647" t="s">
        <v>8319</v>
      </c>
      <c r="R647" t="s">
        <v>8321</v>
      </c>
      <c r="S647" s="19">
        <f t="shared" si="51"/>
        <v>42563.826319444444</v>
      </c>
      <c r="T647" s="19">
        <f t="shared" si="52"/>
        <v>42593.826319444444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9">
        <f t="shared" si="49"/>
        <v>1.3187625000000001</v>
      </c>
      <c r="O648" s="7">
        <f t="shared" si="50"/>
        <v>39.074444444444445</v>
      </c>
      <c r="P648" t="s">
        <v>8273</v>
      </c>
      <c r="Q648" t="s">
        <v>8319</v>
      </c>
      <c r="R648" t="s">
        <v>8321</v>
      </c>
      <c r="S648" s="19">
        <f t="shared" si="51"/>
        <v>41832.652627314819</v>
      </c>
      <c r="T648" s="19">
        <f t="shared" si="52"/>
        <v>41862.652627314819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9">
        <f t="shared" si="49"/>
        <v>1.0705</v>
      </c>
      <c r="O649" s="7">
        <f t="shared" si="50"/>
        <v>125.94117647058823</v>
      </c>
      <c r="P649" t="s">
        <v>8273</v>
      </c>
      <c r="Q649" t="s">
        <v>8319</v>
      </c>
      <c r="R649" t="s">
        <v>8321</v>
      </c>
      <c r="S649" s="19">
        <f t="shared" si="51"/>
        <v>42416.567928240744</v>
      </c>
      <c r="T649" s="19">
        <f t="shared" si="52"/>
        <v>42446.526261574079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9">
        <f t="shared" si="49"/>
        <v>1.2682285714285715</v>
      </c>
      <c r="O650" s="7">
        <f t="shared" si="50"/>
        <v>1644</v>
      </c>
      <c r="P650" t="s">
        <v>8273</v>
      </c>
      <c r="Q650" t="s">
        <v>8319</v>
      </c>
      <c r="R650" t="s">
        <v>8321</v>
      </c>
      <c r="S650" s="19">
        <f t="shared" si="51"/>
        <v>41891.493379629632</v>
      </c>
      <c r="T650" s="19">
        <f t="shared" si="52"/>
        <v>41926.493379629632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9">
        <f t="shared" ref="N651:N714" si="53">E651/D651</f>
        <v>1.3996</v>
      </c>
      <c r="O651" s="7">
        <f t="shared" si="50"/>
        <v>42.670731707317074</v>
      </c>
      <c r="P651" t="s">
        <v>8273</v>
      </c>
      <c r="Q651" t="s">
        <v>8319</v>
      </c>
      <c r="R651" t="s">
        <v>8321</v>
      </c>
      <c r="S651" s="19">
        <f t="shared" si="51"/>
        <v>41877.712187500001</v>
      </c>
      <c r="T651" s="19">
        <f t="shared" si="52"/>
        <v>41898.712187500001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9">
        <f t="shared" si="53"/>
        <v>1.1240000000000001</v>
      </c>
      <c r="O652" s="7">
        <f t="shared" si="50"/>
        <v>35.125</v>
      </c>
      <c r="P652" t="s">
        <v>8273</v>
      </c>
      <c r="Q652" t="s">
        <v>8319</v>
      </c>
      <c r="R652" t="s">
        <v>8321</v>
      </c>
      <c r="S652" s="19">
        <f t="shared" si="51"/>
        <v>41931.836851851855</v>
      </c>
      <c r="T652" s="19">
        <f t="shared" si="52"/>
        <v>41991.878518518526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9">
        <f t="shared" si="53"/>
        <v>1.00528</v>
      </c>
      <c r="O653" s="7">
        <f t="shared" si="50"/>
        <v>239.35238095238094</v>
      </c>
      <c r="P653" t="s">
        <v>8273</v>
      </c>
      <c r="Q653" t="s">
        <v>8319</v>
      </c>
      <c r="R653" t="s">
        <v>8321</v>
      </c>
      <c r="S653" s="19">
        <f t="shared" si="51"/>
        <v>41955.817488425928</v>
      </c>
      <c r="T653" s="19">
        <f t="shared" si="52"/>
        <v>41985.817488425928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9">
        <f t="shared" si="53"/>
        <v>1.0046666666666666</v>
      </c>
      <c r="O654" s="7">
        <f t="shared" si="50"/>
        <v>107.64285714285714</v>
      </c>
      <c r="P654" t="s">
        <v>8273</v>
      </c>
      <c r="Q654" t="s">
        <v>8319</v>
      </c>
      <c r="R654" t="s">
        <v>8321</v>
      </c>
      <c r="S654" s="19">
        <f t="shared" si="51"/>
        <v>42675.490393518521</v>
      </c>
      <c r="T654" s="19">
        <f t="shared" si="52"/>
        <v>42705.532060185185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9">
        <f t="shared" si="53"/>
        <v>1.4144600000000001</v>
      </c>
      <c r="O655" s="7">
        <f t="shared" si="50"/>
        <v>95.830623306233065</v>
      </c>
      <c r="P655" t="s">
        <v>8273</v>
      </c>
      <c r="Q655" t="s">
        <v>8319</v>
      </c>
      <c r="R655" t="s">
        <v>8321</v>
      </c>
      <c r="S655" s="19">
        <f t="shared" si="51"/>
        <v>42199.41851851852</v>
      </c>
      <c r="T655" s="19">
        <f t="shared" si="52"/>
        <v>42236.41851851852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9">
        <f t="shared" si="53"/>
        <v>2.6729166666666666</v>
      </c>
      <c r="O656" s="7">
        <f t="shared" si="50"/>
        <v>31.663376110562684</v>
      </c>
      <c r="P656" t="s">
        <v>8273</v>
      </c>
      <c r="Q656" t="s">
        <v>8319</v>
      </c>
      <c r="R656" t="s">
        <v>8321</v>
      </c>
      <c r="S656" s="19">
        <f t="shared" si="51"/>
        <v>42163.757326388892</v>
      </c>
      <c r="T656" s="19">
        <f t="shared" si="52"/>
        <v>42193.757326388892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9">
        <f t="shared" si="53"/>
        <v>1.4688749999999999</v>
      </c>
      <c r="O657" s="7">
        <f t="shared" si="50"/>
        <v>42.886861313868614</v>
      </c>
      <c r="P657" t="s">
        <v>8273</v>
      </c>
      <c r="Q657" t="s">
        <v>8319</v>
      </c>
      <c r="R657" t="s">
        <v>8321</v>
      </c>
      <c r="S657" s="19">
        <f t="shared" si="51"/>
        <v>42045.757314814822</v>
      </c>
      <c r="T657" s="19">
        <f t="shared" si="52"/>
        <v>42075.715648148151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9">
        <f t="shared" si="53"/>
        <v>2.1356000000000002</v>
      </c>
      <c r="O658" s="7">
        <f t="shared" si="50"/>
        <v>122.73563218390805</v>
      </c>
      <c r="P658" t="s">
        <v>8273</v>
      </c>
      <c r="Q658" t="s">
        <v>8319</v>
      </c>
      <c r="R658" t="s">
        <v>8321</v>
      </c>
      <c r="S658" s="19">
        <f t="shared" si="51"/>
        <v>42417.604618055557</v>
      </c>
      <c r="T658" s="19">
        <f t="shared" si="52"/>
        <v>42477.562951388893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9">
        <f t="shared" si="53"/>
        <v>1.2569999999999999</v>
      </c>
      <c r="O659" s="7">
        <f t="shared" si="50"/>
        <v>190.45454545454547</v>
      </c>
      <c r="P659" t="s">
        <v>8273</v>
      </c>
      <c r="Q659" t="s">
        <v>8319</v>
      </c>
      <c r="R659" t="s">
        <v>8321</v>
      </c>
      <c r="S659" s="19">
        <f t="shared" si="51"/>
        <v>42331.645740740743</v>
      </c>
      <c r="T659" s="19">
        <f t="shared" si="52"/>
        <v>42361.645740740743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9">
        <f t="shared" si="53"/>
        <v>1.0446206037108834</v>
      </c>
      <c r="O660" s="7">
        <f t="shared" si="50"/>
        <v>109.33695652173913</v>
      </c>
      <c r="P660" t="s">
        <v>8273</v>
      </c>
      <c r="Q660" t="s">
        <v>8319</v>
      </c>
      <c r="R660" t="s">
        <v>8321</v>
      </c>
      <c r="S660" s="19">
        <f t="shared" si="51"/>
        <v>42178.960752314815</v>
      </c>
      <c r="T660" s="19">
        <f t="shared" si="52"/>
        <v>42211.55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9">
        <f t="shared" si="53"/>
        <v>1.0056666666666667</v>
      </c>
      <c r="O661" s="7">
        <f t="shared" si="50"/>
        <v>143.66666666666666</v>
      </c>
      <c r="P661" t="s">
        <v>8273</v>
      </c>
      <c r="Q661" t="s">
        <v>8319</v>
      </c>
      <c r="R661" t="s">
        <v>8321</v>
      </c>
      <c r="S661" s="19">
        <f t="shared" si="51"/>
        <v>42209.393692129634</v>
      </c>
      <c r="T661" s="19">
        <f t="shared" si="52"/>
        <v>42239.393692129634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9">
        <f t="shared" si="53"/>
        <v>3.058E-2</v>
      </c>
      <c r="O662" s="7">
        <f t="shared" si="50"/>
        <v>84.944444444444443</v>
      </c>
      <c r="P662" t="s">
        <v>8273</v>
      </c>
      <c r="Q662" t="s">
        <v>8319</v>
      </c>
      <c r="R662" t="s">
        <v>8321</v>
      </c>
      <c r="S662" s="19">
        <f t="shared" si="51"/>
        <v>41922.541655092595</v>
      </c>
      <c r="T662" s="19">
        <f t="shared" si="52"/>
        <v>41952.583321759259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9">
        <f t="shared" si="53"/>
        <v>9.4999999999999998E-3</v>
      </c>
      <c r="O663" s="7">
        <f t="shared" si="50"/>
        <v>10.555555555555555</v>
      </c>
      <c r="P663" t="s">
        <v>8273</v>
      </c>
      <c r="Q663" t="s">
        <v>8319</v>
      </c>
      <c r="R663" t="s">
        <v>8321</v>
      </c>
      <c r="S663" s="19">
        <f t="shared" si="51"/>
        <v>42636.4453587963</v>
      </c>
      <c r="T663" s="19">
        <f t="shared" si="52"/>
        <v>42666.4453587963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9">
        <f t="shared" si="53"/>
        <v>4.0000000000000001E-3</v>
      </c>
      <c r="O664" s="7">
        <f t="shared" si="50"/>
        <v>39</v>
      </c>
      <c r="P664" t="s">
        <v>8273</v>
      </c>
      <c r="Q664" t="s">
        <v>8319</v>
      </c>
      <c r="R664" t="s">
        <v>8321</v>
      </c>
      <c r="S664" s="19">
        <f t="shared" si="51"/>
        <v>41990.238043981488</v>
      </c>
      <c r="T664" s="19">
        <f t="shared" si="52"/>
        <v>42020.238043981488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9">
        <f t="shared" si="53"/>
        <v>3.5000000000000001E-3</v>
      </c>
      <c r="O665" s="7">
        <f t="shared" si="50"/>
        <v>100</v>
      </c>
      <c r="P665" t="s">
        <v>8273</v>
      </c>
      <c r="Q665" t="s">
        <v>8319</v>
      </c>
      <c r="R665" t="s">
        <v>8321</v>
      </c>
      <c r="S665" s="19">
        <f t="shared" si="51"/>
        <v>42173.643240740741</v>
      </c>
      <c r="T665" s="19">
        <f t="shared" si="52"/>
        <v>42203.643240740741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9">
        <f t="shared" si="53"/>
        <v>7.5333333333333335E-2</v>
      </c>
      <c r="O666" s="7">
        <f t="shared" si="50"/>
        <v>31.172413793103448</v>
      </c>
      <c r="P666" t="s">
        <v>8273</v>
      </c>
      <c r="Q666" t="s">
        <v>8319</v>
      </c>
      <c r="R666" t="s">
        <v>8321</v>
      </c>
      <c r="S666" s="19">
        <f t="shared" si="51"/>
        <v>42077.46637731482</v>
      </c>
      <c r="T666" s="19">
        <f t="shared" si="52"/>
        <v>42107.46637731482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9">
        <f t="shared" si="53"/>
        <v>0.18640000000000001</v>
      </c>
      <c r="O667" s="7">
        <f t="shared" si="50"/>
        <v>155.33333333333334</v>
      </c>
      <c r="P667" t="s">
        <v>8273</v>
      </c>
      <c r="Q667" t="s">
        <v>8319</v>
      </c>
      <c r="R667" t="s">
        <v>8321</v>
      </c>
      <c r="S667" s="19">
        <f t="shared" si="51"/>
        <v>42688.511354166665</v>
      </c>
      <c r="T667" s="19">
        <f t="shared" si="52"/>
        <v>42748.511354166665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9">
        <f t="shared" si="53"/>
        <v>4.0000000000000003E-5</v>
      </c>
      <c r="O668" s="7">
        <f t="shared" si="50"/>
        <v>2</v>
      </c>
      <c r="P668" t="s">
        <v>8273</v>
      </c>
      <c r="Q668" t="s">
        <v>8319</v>
      </c>
      <c r="R668" t="s">
        <v>8321</v>
      </c>
      <c r="S668" s="19">
        <f t="shared" si="51"/>
        <v>41838.632152777776</v>
      </c>
      <c r="T668" s="19">
        <f t="shared" si="52"/>
        <v>41868.632152777776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9">
        <f t="shared" si="53"/>
        <v>0.1002</v>
      </c>
      <c r="O669" s="7">
        <f t="shared" si="50"/>
        <v>178.92857142857142</v>
      </c>
      <c r="P669" t="s">
        <v>8273</v>
      </c>
      <c r="Q669" t="s">
        <v>8319</v>
      </c>
      <c r="R669" t="s">
        <v>8321</v>
      </c>
      <c r="S669" s="19">
        <f t="shared" si="51"/>
        <v>42632.173414351855</v>
      </c>
      <c r="T669" s="19">
        <f t="shared" si="52"/>
        <v>42672.173414351855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9">
        <f t="shared" si="53"/>
        <v>4.5600000000000002E-2</v>
      </c>
      <c r="O670" s="7">
        <f t="shared" si="50"/>
        <v>27.36</v>
      </c>
      <c r="P670" t="s">
        <v>8273</v>
      </c>
      <c r="Q670" t="s">
        <v>8319</v>
      </c>
      <c r="R670" t="s">
        <v>8321</v>
      </c>
      <c r="S670" s="19">
        <f t="shared" si="51"/>
        <v>42090.631273148152</v>
      </c>
      <c r="T670" s="19">
        <f t="shared" si="52"/>
        <v>42135.631273148152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9">
        <f t="shared" si="53"/>
        <v>0.21507499999999999</v>
      </c>
      <c r="O671" s="7">
        <f t="shared" si="50"/>
        <v>1536.25</v>
      </c>
      <c r="P671" t="s">
        <v>8273</v>
      </c>
      <c r="Q671" t="s">
        <v>8319</v>
      </c>
      <c r="R671" t="s">
        <v>8321</v>
      </c>
      <c r="S671" s="19">
        <f t="shared" si="51"/>
        <v>42527.425671296296</v>
      </c>
      <c r="T671" s="19">
        <f t="shared" si="52"/>
        <v>42557.425671296296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9">
        <f t="shared" si="53"/>
        <v>0.29276666666666668</v>
      </c>
      <c r="O672" s="7">
        <f t="shared" si="50"/>
        <v>84.99677419354839</v>
      </c>
      <c r="P672" t="s">
        <v>8273</v>
      </c>
      <c r="Q672" t="s">
        <v>8319</v>
      </c>
      <c r="R672" t="s">
        <v>8321</v>
      </c>
      <c r="S672" s="19">
        <f t="shared" si="51"/>
        <v>42506.509722222225</v>
      </c>
      <c r="T672" s="19">
        <f t="shared" si="52"/>
        <v>42540.140277777784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9">
        <f t="shared" si="53"/>
        <v>0.39426666666666665</v>
      </c>
      <c r="O673" s="7">
        <f t="shared" si="50"/>
        <v>788.5333333333333</v>
      </c>
      <c r="P673" t="s">
        <v>8273</v>
      </c>
      <c r="Q673" t="s">
        <v>8319</v>
      </c>
      <c r="R673" t="s">
        <v>8321</v>
      </c>
      <c r="S673" s="19">
        <f t="shared" si="51"/>
        <v>41984.492731481485</v>
      </c>
      <c r="T673" s="19">
        <f t="shared" si="52"/>
        <v>42017.966666666674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9">
        <f t="shared" si="53"/>
        <v>0.21628</v>
      </c>
      <c r="O674" s="7">
        <f t="shared" si="50"/>
        <v>50.29767441860465</v>
      </c>
      <c r="P674" t="s">
        <v>8273</v>
      </c>
      <c r="Q674" t="s">
        <v>8319</v>
      </c>
      <c r="R674" t="s">
        <v>8321</v>
      </c>
      <c r="S674" s="19">
        <f t="shared" si="51"/>
        <v>41974.019490740742</v>
      </c>
      <c r="T674" s="19">
        <f t="shared" si="52"/>
        <v>42005.007638888892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9">
        <f t="shared" si="53"/>
        <v>2.0500000000000002E-3</v>
      </c>
      <c r="O675" s="7">
        <f t="shared" si="50"/>
        <v>68.333333333333329</v>
      </c>
      <c r="P675" t="s">
        <v>8273</v>
      </c>
      <c r="Q675" t="s">
        <v>8319</v>
      </c>
      <c r="R675" t="s">
        <v>8321</v>
      </c>
      <c r="S675" s="19">
        <f t="shared" si="51"/>
        <v>41838.640474537038</v>
      </c>
      <c r="T675" s="19">
        <f t="shared" si="52"/>
        <v>41883.640474537038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9">
        <f t="shared" si="53"/>
        <v>2.9999999999999997E-4</v>
      </c>
      <c r="O676" s="7">
        <f t="shared" si="50"/>
        <v>7.5</v>
      </c>
      <c r="P676" t="s">
        <v>8273</v>
      </c>
      <c r="Q676" t="s">
        <v>8319</v>
      </c>
      <c r="R676" t="s">
        <v>8321</v>
      </c>
      <c r="S676" s="19">
        <f t="shared" si="51"/>
        <v>41802.91605324074</v>
      </c>
      <c r="T676" s="19">
        <f t="shared" si="52"/>
        <v>41862.91605324074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9">
        <f t="shared" si="53"/>
        <v>0.14849999999999999</v>
      </c>
      <c r="O677" s="7">
        <f t="shared" si="50"/>
        <v>34.269230769230766</v>
      </c>
      <c r="P677" t="s">
        <v>8273</v>
      </c>
      <c r="Q677" t="s">
        <v>8319</v>
      </c>
      <c r="R677" t="s">
        <v>8321</v>
      </c>
      <c r="S677" s="19">
        <f t="shared" si="51"/>
        <v>41975.730601851858</v>
      </c>
      <c r="T677" s="19">
        <f t="shared" si="52"/>
        <v>42005.090972222228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9">
        <f t="shared" si="53"/>
        <v>1.4710000000000001E-2</v>
      </c>
      <c r="O678" s="7">
        <f t="shared" si="50"/>
        <v>61.291666666666664</v>
      </c>
      <c r="P678" t="s">
        <v>8273</v>
      </c>
      <c r="Q678" t="s">
        <v>8319</v>
      </c>
      <c r="R678" t="s">
        <v>8321</v>
      </c>
      <c r="S678" s="19">
        <f t="shared" si="51"/>
        <v>42012.568298611113</v>
      </c>
      <c r="T678" s="19">
        <f t="shared" si="52"/>
        <v>42042.568298611113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9">
        <f t="shared" si="53"/>
        <v>0.25584000000000001</v>
      </c>
      <c r="O679" s="7">
        <f t="shared" si="50"/>
        <v>133.25</v>
      </c>
      <c r="P679" t="s">
        <v>8273</v>
      </c>
      <c r="Q679" t="s">
        <v>8319</v>
      </c>
      <c r="R679" t="s">
        <v>8321</v>
      </c>
      <c r="S679" s="19">
        <f t="shared" si="51"/>
        <v>42504.203877314816</v>
      </c>
      <c r="T679" s="19">
        <f t="shared" si="52"/>
        <v>42549.203877314816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9">
        <f t="shared" si="53"/>
        <v>3.8206896551724136E-2</v>
      </c>
      <c r="O680" s="7">
        <f t="shared" si="50"/>
        <v>65.17647058823529</v>
      </c>
      <c r="P680" t="s">
        <v>8273</v>
      </c>
      <c r="Q680" t="s">
        <v>8319</v>
      </c>
      <c r="R680" t="s">
        <v>8321</v>
      </c>
      <c r="S680" s="19">
        <f t="shared" si="51"/>
        <v>42481.17659722222</v>
      </c>
      <c r="T680" s="19">
        <f t="shared" si="52"/>
        <v>42511.17659722222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9">
        <f t="shared" si="53"/>
        <v>0.15485964912280703</v>
      </c>
      <c r="O681" s="7">
        <f t="shared" si="50"/>
        <v>93.90425531914893</v>
      </c>
      <c r="P681" t="s">
        <v>8273</v>
      </c>
      <c r="Q681" t="s">
        <v>8319</v>
      </c>
      <c r="R681" t="s">
        <v>8321</v>
      </c>
      <c r="S681" s="19">
        <f t="shared" si="51"/>
        <v>42556.495706018526</v>
      </c>
      <c r="T681" s="19">
        <f t="shared" si="52"/>
        <v>42616.495706018526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9">
        <f t="shared" si="53"/>
        <v>0.25912000000000002</v>
      </c>
      <c r="O682" s="7">
        <f t="shared" si="50"/>
        <v>150.65116279069767</v>
      </c>
      <c r="P682" t="s">
        <v>8273</v>
      </c>
      <c r="Q682" t="s">
        <v>8319</v>
      </c>
      <c r="R682" t="s">
        <v>8321</v>
      </c>
      <c r="S682" s="19">
        <f t="shared" si="51"/>
        <v>41864.301516203705</v>
      </c>
      <c r="T682" s="19">
        <f t="shared" si="52"/>
        <v>41899.301516203705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9">
        <f t="shared" si="53"/>
        <v>4.0000000000000002E-4</v>
      </c>
      <c r="O683" s="7">
        <f t="shared" si="50"/>
        <v>1</v>
      </c>
      <c r="P683" t="s">
        <v>8273</v>
      </c>
      <c r="Q683" t="s">
        <v>8319</v>
      </c>
      <c r="R683" t="s">
        <v>8321</v>
      </c>
      <c r="S683" s="19">
        <f t="shared" si="51"/>
        <v>42639.605601851858</v>
      </c>
      <c r="T683" s="19">
        <f t="shared" si="52"/>
        <v>42669.605601851858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9">
        <f t="shared" si="53"/>
        <v>1.06E-3</v>
      </c>
      <c r="O684" s="7">
        <f t="shared" si="50"/>
        <v>13.25</v>
      </c>
      <c r="P684" t="s">
        <v>8273</v>
      </c>
      <c r="Q684" t="s">
        <v>8319</v>
      </c>
      <c r="R684" t="s">
        <v>8321</v>
      </c>
      <c r="S684" s="19">
        <f t="shared" si="51"/>
        <v>42778.565300925926</v>
      </c>
      <c r="T684" s="19">
        <f t="shared" si="52"/>
        <v>42808.523634259262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9">
        <f t="shared" si="53"/>
        <v>8.5142857142857138E-3</v>
      </c>
      <c r="O685" s="7">
        <f t="shared" si="50"/>
        <v>99.333333333333329</v>
      </c>
      <c r="P685" t="s">
        <v>8273</v>
      </c>
      <c r="Q685" t="s">
        <v>8319</v>
      </c>
      <c r="R685" t="s">
        <v>8321</v>
      </c>
      <c r="S685" s="19">
        <f t="shared" si="51"/>
        <v>42634.700046296304</v>
      </c>
      <c r="T685" s="19">
        <f t="shared" si="52"/>
        <v>42674.700046296304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9">
        <f t="shared" si="53"/>
        <v>7.4837500000000001E-2</v>
      </c>
      <c r="O686" s="7">
        <f t="shared" si="50"/>
        <v>177.39259259259259</v>
      </c>
      <c r="P686" t="s">
        <v>8273</v>
      </c>
      <c r="Q686" t="s">
        <v>8319</v>
      </c>
      <c r="R686" t="s">
        <v>8321</v>
      </c>
      <c r="S686" s="19">
        <f t="shared" si="51"/>
        <v>41809.273275462969</v>
      </c>
      <c r="T686" s="19">
        <f t="shared" si="52"/>
        <v>41844.925000000003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9">
        <f t="shared" si="53"/>
        <v>0.27650000000000002</v>
      </c>
      <c r="O687" s="7">
        <f t="shared" si="50"/>
        <v>55.3</v>
      </c>
      <c r="P687" t="s">
        <v>8273</v>
      </c>
      <c r="Q687" t="s">
        <v>8319</v>
      </c>
      <c r="R687" t="s">
        <v>8321</v>
      </c>
      <c r="S687" s="19">
        <f t="shared" si="51"/>
        <v>41971.666574074072</v>
      </c>
      <c r="T687" s="19">
        <f t="shared" si="52"/>
        <v>42016.666574074072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9">
        <f t="shared" si="53"/>
        <v>0</v>
      </c>
      <c r="O688" s="7">
        <f t="shared" si="50"/>
        <v>0</v>
      </c>
      <c r="P688" t="s">
        <v>8273</v>
      </c>
      <c r="Q688" t="s">
        <v>8319</v>
      </c>
      <c r="R688" t="s">
        <v>8321</v>
      </c>
      <c r="S688" s="19">
        <f t="shared" si="51"/>
        <v>42189.473263888896</v>
      </c>
      <c r="T688" s="19">
        <f t="shared" si="52"/>
        <v>42219.473263888896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9">
        <f t="shared" si="53"/>
        <v>3.5499999999999997E-2</v>
      </c>
      <c r="O689" s="7">
        <f t="shared" si="50"/>
        <v>591.66666666666663</v>
      </c>
      <c r="P689" t="s">
        <v>8273</v>
      </c>
      <c r="Q689" t="s">
        <v>8319</v>
      </c>
      <c r="R689" t="s">
        <v>8321</v>
      </c>
      <c r="S689" s="19">
        <f t="shared" si="51"/>
        <v>42711.550613425934</v>
      </c>
      <c r="T689" s="19">
        <f t="shared" si="52"/>
        <v>42771.550613425934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9">
        <f t="shared" si="53"/>
        <v>0.72989999999999999</v>
      </c>
      <c r="O690" s="7">
        <f t="shared" si="50"/>
        <v>405.5</v>
      </c>
      <c r="P690" t="s">
        <v>8273</v>
      </c>
      <c r="Q690" t="s">
        <v>8319</v>
      </c>
      <c r="R690" t="s">
        <v>8321</v>
      </c>
      <c r="S690" s="19">
        <f t="shared" si="51"/>
        <v>42261.904780092591</v>
      </c>
      <c r="T690" s="19">
        <f t="shared" si="52"/>
        <v>42291.904780092591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9">
        <f t="shared" si="53"/>
        <v>0.57648750000000004</v>
      </c>
      <c r="O691" s="7">
        <f t="shared" si="50"/>
        <v>343.14732142857144</v>
      </c>
      <c r="P691" t="s">
        <v>8273</v>
      </c>
      <c r="Q691" t="s">
        <v>8319</v>
      </c>
      <c r="R691" t="s">
        <v>8321</v>
      </c>
      <c r="S691" s="19">
        <f t="shared" si="51"/>
        <v>42675.467789351853</v>
      </c>
      <c r="T691" s="19">
        <f t="shared" si="52"/>
        <v>42712.007638888892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9">
        <f t="shared" si="53"/>
        <v>0.1234</v>
      </c>
      <c r="O692" s="7">
        <f t="shared" si="50"/>
        <v>72.588235294117652</v>
      </c>
      <c r="P692" t="s">
        <v>8273</v>
      </c>
      <c r="Q692" t="s">
        <v>8319</v>
      </c>
      <c r="R692" t="s">
        <v>8321</v>
      </c>
      <c r="S692" s="19">
        <f t="shared" si="51"/>
        <v>42579.434733796297</v>
      </c>
      <c r="T692" s="19">
        <f t="shared" si="52"/>
        <v>42622.05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9">
        <f t="shared" si="53"/>
        <v>5.1999999999999998E-3</v>
      </c>
      <c r="O693" s="7">
        <f t="shared" si="50"/>
        <v>26</v>
      </c>
      <c r="P693" t="s">
        <v>8273</v>
      </c>
      <c r="Q693" t="s">
        <v>8319</v>
      </c>
      <c r="R693" t="s">
        <v>8321</v>
      </c>
      <c r="S693" s="19">
        <f t="shared" si="51"/>
        <v>42157.828310185185</v>
      </c>
      <c r="T693" s="19">
        <f t="shared" si="52"/>
        <v>42185.828310185185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9">
        <f t="shared" si="53"/>
        <v>6.5299999999999997E-2</v>
      </c>
      <c r="O694" s="7">
        <f t="shared" si="50"/>
        <v>6.4975124378109452</v>
      </c>
      <c r="P694" t="s">
        <v>8273</v>
      </c>
      <c r="Q694" t="s">
        <v>8319</v>
      </c>
      <c r="R694" t="s">
        <v>8321</v>
      </c>
      <c r="S694" s="19">
        <f t="shared" si="51"/>
        <v>42696.175729166673</v>
      </c>
      <c r="T694" s="19">
        <f t="shared" si="52"/>
        <v>42726.175729166673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9">
        <f t="shared" si="53"/>
        <v>0.35338000000000003</v>
      </c>
      <c r="O695" s="7">
        <f t="shared" si="50"/>
        <v>119.38513513513513</v>
      </c>
      <c r="P695" t="s">
        <v>8273</v>
      </c>
      <c r="Q695" t="s">
        <v>8319</v>
      </c>
      <c r="R695" t="s">
        <v>8321</v>
      </c>
      <c r="S695" s="19">
        <f t="shared" si="51"/>
        <v>42094.608182870375</v>
      </c>
      <c r="T695" s="19">
        <f t="shared" si="52"/>
        <v>42124.608182870375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9">
        <f t="shared" si="53"/>
        <v>3.933333333333333E-3</v>
      </c>
      <c r="O696" s="7">
        <f t="shared" si="50"/>
        <v>84.285714285714292</v>
      </c>
      <c r="P696" t="s">
        <v>8273</v>
      </c>
      <c r="Q696" t="s">
        <v>8319</v>
      </c>
      <c r="R696" t="s">
        <v>8321</v>
      </c>
      <c r="S696" s="19">
        <f t="shared" si="51"/>
        <v>42737.463877314818</v>
      </c>
      <c r="T696" s="19">
        <f t="shared" si="52"/>
        <v>42767.463877314818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9">
        <f t="shared" si="53"/>
        <v>1.06E-2</v>
      </c>
      <c r="O697" s="7">
        <f t="shared" si="50"/>
        <v>90.857142857142861</v>
      </c>
      <c r="P697" t="s">
        <v>8273</v>
      </c>
      <c r="Q697" t="s">
        <v>8319</v>
      </c>
      <c r="R697" t="s">
        <v>8321</v>
      </c>
      <c r="S697" s="19">
        <f t="shared" si="51"/>
        <v>41913.321064814816</v>
      </c>
      <c r="T697" s="19">
        <f t="shared" si="52"/>
        <v>41943.321064814816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9">
        <f t="shared" si="53"/>
        <v>5.7142857142857145E-6</v>
      </c>
      <c r="O698" s="7">
        <f t="shared" si="50"/>
        <v>1</v>
      </c>
      <c r="P698" t="s">
        <v>8273</v>
      </c>
      <c r="Q698" t="s">
        <v>8319</v>
      </c>
      <c r="R698" t="s">
        <v>8321</v>
      </c>
      <c r="S698" s="19">
        <f t="shared" si="51"/>
        <v>41815.727106481485</v>
      </c>
      <c r="T698" s="19">
        <f t="shared" si="52"/>
        <v>41845.727106481485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9">
        <f t="shared" si="53"/>
        <v>0.46379999999999999</v>
      </c>
      <c r="O699" s="7">
        <f t="shared" si="50"/>
        <v>20.342105263157894</v>
      </c>
      <c r="P699" t="s">
        <v>8273</v>
      </c>
      <c r="Q699" t="s">
        <v>8319</v>
      </c>
      <c r="R699" t="s">
        <v>8321</v>
      </c>
      <c r="S699" s="19">
        <f t="shared" si="51"/>
        <v>42388.323020833341</v>
      </c>
      <c r="T699" s="19">
        <f t="shared" si="52"/>
        <v>42403.323020833341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9">
        <f t="shared" si="53"/>
        <v>0.15390000000000001</v>
      </c>
      <c r="O700" s="7">
        <f t="shared" si="50"/>
        <v>530.68965517241384</v>
      </c>
      <c r="P700" t="s">
        <v>8273</v>
      </c>
      <c r="Q700" t="s">
        <v>8319</v>
      </c>
      <c r="R700" t="s">
        <v>8321</v>
      </c>
      <c r="S700" s="19">
        <f t="shared" si="51"/>
        <v>41866.731076388896</v>
      </c>
      <c r="T700" s="19">
        <f t="shared" si="52"/>
        <v>41899.883333333339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9">
        <f t="shared" si="53"/>
        <v>0.824221076923077</v>
      </c>
      <c r="O701" s="7">
        <f t="shared" si="50"/>
        <v>120.39184269662923</v>
      </c>
      <c r="P701" t="s">
        <v>8273</v>
      </c>
      <c r="Q701" t="s">
        <v>8319</v>
      </c>
      <c r="R701" t="s">
        <v>8321</v>
      </c>
      <c r="S701" s="19">
        <f t="shared" si="51"/>
        <v>41563.285509259265</v>
      </c>
      <c r="T701" s="19">
        <f t="shared" si="52"/>
        <v>41600.466666666667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9">
        <f t="shared" si="53"/>
        <v>2.6866666666666667E-2</v>
      </c>
      <c r="O702" s="7">
        <f t="shared" si="50"/>
        <v>13</v>
      </c>
      <c r="P702" t="s">
        <v>8273</v>
      </c>
      <c r="Q702" t="s">
        <v>8319</v>
      </c>
      <c r="R702" t="s">
        <v>8321</v>
      </c>
      <c r="S702" s="19">
        <f t="shared" si="51"/>
        <v>42715.488437500004</v>
      </c>
      <c r="T702" s="19">
        <f t="shared" si="52"/>
        <v>42745.488437500004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9">
        <f t="shared" si="53"/>
        <v>0.26600000000000001</v>
      </c>
      <c r="O703" s="7">
        <f t="shared" si="50"/>
        <v>291.33333333333331</v>
      </c>
      <c r="P703" t="s">
        <v>8273</v>
      </c>
      <c r="Q703" t="s">
        <v>8319</v>
      </c>
      <c r="R703" t="s">
        <v>8321</v>
      </c>
      <c r="S703" s="19">
        <f t="shared" si="51"/>
        <v>41813.462962962964</v>
      </c>
      <c r="T703" s="19">
        <f t="shared" si="52"/>
        <v>41843.462962962964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9">
        <f t="shared" si="53"/>
        <v>0.30813400000000002</v>
      </c>
      <c r="O704" s="7">
        <f t="shared" si="50"/>
        <v>124.9191891891892</v>
      </c>
      <c r="P704" t="s">
        <v>8273</v>
      </c>
      <c r="Q704" t="s">
        <v>8319</v>
      </c>
      <c r="R704" t="s">
        <v>8321</v>
      </c>
      <c r="S704" s="19">
        <f t="shared" si="51"/>
        <v>42668.526701388895</v>
      </c>
      <c r="T704" s="19">
        <f t="shared" si="52"/>
        <v>42698.568368055559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9">
        <f t="shared" si="53"/>
        <v>5.5800000000000002E-2</v>
      </c>
      <c r="O705" s="7">
        <f t="shared" si="50"/>
        <v>119.57142857142857</v>
      </c>
      <c r="P705" t="s">
        <v>8273</v>
      </c>
      <c r="Q705" t="s">
        <v>8319</v>
      </c>
      <c r="R705" t="s">
        <v>8321</v>
      </c>
      <c r="S705" s="19">
        <f t="shared" si="51"/>
        <v>42711.750798611116</v>
      </c>
      <c r="T705" s="19">
        <f t="shared" si="52"/>
        <v>42766.780555555553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9">
        <f t="shared" si="53"/>
        <v>8.7454545454545458E-3</v>
      </c>
      <c r="O706" s="7">
        <f t="shared" si="50"/>
        <v>120.25</v>
      </c>
      <c r="P706" t="s">
        <v>8273</v>
      </c>
      <c r="Q706" t="s">
        <v>8319</v>
      </c>
      <c r="R706" t="s">
        <v>8321</v>
      </c>
      <c r="S706" s="19">
        <f t="shared" si="51"/>
        <v>42725.99291666667</v>
      </c>
      <c r="T706" s="19">
        <f t="shared" si="52"/>
        <v>42785.99291666667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9">
        <f t="shared" si="53"/>
        <v>9.7699999999999992E-3</v>
      </c>
      <c r="O707" s="7">
        <f t="shared" ref="O707:O770" si="54">IF(L707=0,0,E707/L707)</f>
        <v>195.4</v>
      </c>
      <c r="P707" t="s">
        <v>8273</v>
      </c>
      <c r="Q707" t="s">
        <v>8319</v>
      </c>
      <c r="R707" t="s">
        <v>8321</v>
      </c>
      <c r="S707" s="19">
        <f t="shared" ref="S707:S770" si="55">(J707/86400)+25569+(-5/25)</f>
        <v>42726.291643518518</v>
      </c>
      <c r="T707" s="19">
        <f t="shared" ref="T707:T770" si="56">(I707/86400)+25569+(-5/25)</f>
        <v>42756.291643518518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9">
        <f t="shared" si="53"/>
        <v>0</v>
      </c>
      <c r="O708" s="7">
        <f t="shared" si="54"/>
        <v>0</v>
      </c>
      <c r="P708" t="s">
        <v>8273</v>
      </c>
      <c r="Q708" t="s">
        <v>8319</v>
      </c>
      <c r="R708" t="s">
        <v>8321</v>
      </c>
      <c r="S708" s="19">
        <f t="shared" si="55"/>
        <v>42676.795173611114</v>
      </c>
      <c r="T708" s="19">
        <f t="shared" si="56"/>
        <v>42718.577083333337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9">
        <f t="shared" si="53"/>
        <v>0.78927352941176465</v>
      </c>
      <c r="O709" s="7">
        <f t="shared" si="54"/>
        <v>117.69868421052631</v>
      </c>
      <c r="P709" t="s">
        <v>8273</v>
      </c>
      <c r="Q709" t="s">
        <v>8319</v>
      </c>
      <c r="R709" t="s">
        <v>8321</v>
      </c>
      <c r="S709" s="19">
        <f t="shared" si="55"/>
        <v>42696.463506944448</v>
      </c>
      <c r="T709" s="19">
        <f t="shared" si="56"/>
        <v>42736.463506944448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9">
        <f t="shared" si="53"/>
        <v>0.22092500000000001</v>
      </c>
      <c r="O710" s="7">
        <f t="shared" si="54"/>
        <v>23.948509485094849</v>
      </c>
      <c r="P710" t="s">
        <v>8273</v>
      </c>
      <c r="Q710" t="s">
        <v>8319</v>
      </c>
      <c r="R710" t="s">
        <v>8321</v>
      </c>
      <c r="S710" s="19">
        <f t="shared" si="55"/>
        <v>41835.381018518521</v>
      </c>
      <c r="T710" s="19">
        <f t="shared" si="56"/>
        <v>41895.381018518521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9">
        <f t="shared" si="53"/>
        <v>4.0666666666666663E-3</v>
      </c>
      <c r="O711" s="7">
        <f t="shared" si="54"/>
        <v>30.5</v>
      </c>
      <c r="P711" t="s">
        <v>8273</v>
      </c>
      <c r="Q711" t="s">
        <v>8319</v>
      </c>
      <c r="R711" t="s">
        <v>8321</v>
      </c>
      <c r="S711" s="19">
        <f t="shared" si="55"/>
        <v>41947.841192129636</v>
      </c>
      <c r="T711" s="19">
        <f t="shared" si="56"/>
        <v>41977.841192129636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9">
        <f t="shared" si="53"/>
        <v>0</v>
      </c>
      <c r="O712" s="7">
        <f t="shared" si="54"/>
        <v>0</v>
      </c>
      <c r="P712" t="s">
        <v>8273</v>
      </c>
      <c r="Q712" t="s">
        <v>8319</v>
      </c>
      <c r="R712" t="s">
        <v>8321</v>
      </c>
      <c r="S712" s="19">
        <f t="shared" si="55"/>
        <v>41837.784976851857</v>
      </c>
      <c r="T712" s="19">
        <f t="shared" si="56"/>
        <v>41870.830555555556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9">
        <f t="shared" si="53"/>
        <v>0.33790999999999999</v>
      </c>
      <c r="O713" s="7">
        <f t="shared" si="54"/>
        <v>99.973372781065095</v>
      </c>
      <c r="P713" t="s">
        <v>8273</v>
      </c>
      <c r="Q713" t="s">
        <v>8319</v>
      </c>
      <c r="R713" t="s">
        <v>8321</v>
      </c>
      <c r="S713" s="19">
        <f t="shared" si="55"/>
        <v>42678.259120370378</v>
      </c>
      <c r="T713" s="19">
        <f t="shared" si="56"/>
        <v>42718.300787037035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9">
        <f t="shared" si="53"/>
        <v>2.1649484536082476E-3</v>
      </c>
      <c r="O714" s="7">
        <f t="shared" si="54"/>
        <v>26.25</v>
      </c>
      <c r="P714" t="s">
        <v>8273</v>
      </c>
      <c r="Q714" t="s">
        <v>8319</v>
      </c>
      <c r="R714" t="s">
        <v>8321</v>
      </c>
      <c r="S714" s="19">
        <f t="shared" si="55"/>
        <v>42384.480925925927</v>
      </c>
      <c r="T714" s="19">
        <f t="shared" si="56"/>
        <v>42414.480925925927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9">
        <f t="shared" ref="N715:N778" si="57">E715/D715</f>
        <v>7.9600000000000001E-3</v>
      </c>
      <c r="O715" s="7">
        <f t="shared" si="54"/>
        <v>199</v>
      </c>
      <c r="P715" t="s">
        <v>8273</v>
      </c>
      <c r="Q715" t="s">
        <v>8319</v>
      </c>
      <c r="R715" t="s">
        <v>8321</v>
      </c>
      <c r="S715" s="19">
        <f t="shared" si="55"/>
        <v>42496.329305555555</v>
      </c>
      <c r="T715" s="19">
        <f t="shared" si="56"/>
        <v>42526.329305555555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9">
        <f t="shared" si="57"/>
        <v>0.14993333333333334</v>
      </c>
      <c r="O716" s="7">
        <f t="shared" si="54"/>
        <v>80.321428571428569</v>
      </c>
      <c r="P716" t="s">
        <v>8273</v>
      </c>
      <c r="Q716" t="s">
        <v>8319</v>
      </c>
      <c r="R716" t="s">
        <v>8321</v>
      </c>
      <c r="S716" s="19">
        <f t="shared" si="55"/>
        <v>42734.587986111117</v>
      </c>
      <c r="T716" s="19">
        <f t="shared" si="56"/>
        <v>42794.587986111117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9">
        <f t="shared" si="57"/>
        <v>5.0509090909090906E-2</v>
      </c>
      <c r="O717" s="7">
        <f t="shared" si="54"/>
        <v>115.75</v>
      </c>
      <c r="P717" t="s">
        <v>8273</v>
      </c>
      <c r="Q717" t="s">
        <v>8319</v>
      </c>
      <c r="R717" t="s">
        <v>8321</v>
      </c>
      <c r="S717" s="19">
        <f t="shared" si="55"/>
        <v>42272.890740740739</v>
      </c>
      <c r="T717" s="19">
        <f t="shared" si="56"/>
        <v>42312.93240740741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9">
        <f t="shared" si="57"/>
        <v>0.10214285714285715</v>
      </c>
      <c r="O718" s="7">
        <f t="shared" si="54"/>
        <v>44.6875</v>
      </c>
      <c r="P718" t="s">
        <v>8273</v>
      </c>
      <c r="Q718" t="s">
        <v>8319</v>
      </c>
      <c r="R718" t="s">
        <v>8321</v>
      </c>
      <c r="S718" s="19">
        <f t="shared" si="55"/>
        <v>41940.458645833336</v>
      </c>
      <c r="T718" s="19">
        <f t="shared" si="56"/>
        <v>41973.8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9">
        <f t="shared" si="57"/>
        <v>3.0500000000000002E-3</v>
      </c>
      <c r="O719" s="7">
        <f t="shared" si="54"/>
        <v>76.25</v>
      </c>
      <c r="P719" t="s">
        <v>8273</v>
      </c>
      <c r="Q719" t="s">
        <v>8319</v>
      </c>
      <c r="R719" t="s">
        <v>8321</v>
      </c>
      <c r="S719" s="19">
        <f t="shared" si="55"/>
        <v>41857.654189814813</v>
      </c>
      <c r="T719" s="19">
        <f t="shared" si="56"/>
        <v>41887.654189814813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9">
        <f t="shared" si="57"/>
        <v>7.4999999999999997E-3</v>
      </c>
      <c r="O720" s="7">
        <f t="shared" si="54"/>
        <v>22.5</v>
      </c>
      <c r="P720" t="s">
        <v>8273</v>
      </c>
      <c r="Q720" t="s">
        <v>8319</v>
      </c>
      <c r="R720" t="s">
        <v>8321</v>
      </c>
      <c r="S720" s="19">
        <f t="shared" si="55"/>
        <v>42752.645451388889</v>
      </c>
      <c r="T720" s="19">
        <f t="shared" si="56"/>
        <v>42784.049305555556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9">
        <f t="shared" si="57"/>
        <v>1.2933333333333333E-2</v>
      </c>
      <c r="O721" s="7">
        <f t="shared" si="54"/>
        <v>19.399999999999999</v>
      </c>
      <c r="P721" t="s">
        <v>8273</v>
      </c>
      <c r="Q721" t="s">
        <v>8319</v>
      </c>
      <c r="R721" t="s">
        <v>8321</v>
      </c>
      <c r="S721" s="19">
        <f t="shared" si="55"/>
        <v>42408.840231481488</v>
      </c>
      <c r="T721" s="19">
        <f t="shared" si="56"/>
        <v>42422.840231481488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9">
        <f t="shared" si="57"/>
        <v>1.4394736842105262</v>
      </c>
      <c r="O722" s="7">
        <f t="shared" si="54"/>
        <v>66.707317073170728</v>
      </c>
      <c r="P722" t="s">
        <v>8274</v>
      </c>
      <c r="Q722" t="s">
        <v>8322</v>
      </c>
      <c r="R722" t="s">
        <v>8323</v>
      </c>
      <c r="S722" s="19">
        <f t="shared" si="55"/>
        <v>40909.449201388896</v>
      </c>
      <c r="T722" s="19">
        <f t="shared" si="56"/>
        <v>40937.449201388896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9">
        <f t="shared" si="57"/>
        <v>1.2210975609756098</v>
      </c>
      <c r="O723" s="7">
        <f t="shared" si="54"/>
        <v>84.142857142857139</v>
      </c>
      <c r="P723" t="s">
        <v>8274</v>
      </c>
      <c r="Q723" t="s">
        <v>8322</v>
      </c>
      <c r="R723" t="s">
        <v>8323</v>
      </c>
      <c r="S723" s="19">
        <f t="shared" si="55"/>
        <v>41807.371840277781</v>
      </c>
      <c r="T723" s="19">
        <f t="shared" si="56"/>
        <v>41852.371840277781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9">
        <f t="shared" si="57"/>
        <v>1.3202400000000001</v>
      </c>
      <c r="O724" s="7">
        <f t="shared" si="54"/>
        <v>215.72549019607843</v>
      </c>
      <c r="P724" t="s">
        <v>8274</v>
      </c>
      <c r="Q724" t="s">
        <v>8322</v>
      </c>
      <c r="R724" t="s">
        <v>8323</v>
      </c>
      <c r="S724" s="19">
        <f t="shared" si="55"/>
        <v>40977.605300925927</v>
      </c>
      <c r="T724" s="19">
        <f t="shared" si="56"/>
        <v>41007.563634259262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9">
        <f t="shared" si="57"/>
        <v>1.0938000000000001</v>
      </c>
      <c r="O725" s="7">
        <f t="shared" si="54"/>
        <v>54.69</v>
      </c>
      <c r="P725" t="s">
        <v>8274</v>
      </c>
      <c r="Q725" t="s">
        <v>8322</v>
      </c>
      <c r="R725" t="s">
        <v>8323</v>
      </c>
      <c r="S725" s="19">
        <f t="shared" si="55"/>
        <v>42184.616539351853</v>
      </c>
      <c r="T725" s="19">
        <f t="shared" si="56"/>
        <v>42214.965972222228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9">
        <f t="shared" si="57"/>
        <v>1.0547157142857144</v>
      </c>
      <c r="O726" s="7">
        <f t="shared" si="54"/>
        <v>51.62944055944056</v>
      </c>
      <c r="P726" t="s">
        <v>8274</v>
      </c>
      <c r="Q726" t="s">
        <v>8322</v>
      </c>
      <c r="R726" t="s">
        <v>8323</v>
      </c>
      <c r="S726" s="19">
        <f t="shared" si="55"/>
        <v>40694.438460648147</v>
      </c>
      <c r="T726" s="19">
        <f t="shared" si="56"/>
        <v>40724.438460648147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9">
        <f t="shared" si="57"/>
        <v>1.0035000000000001</v>
      </c>
      <c r="O727" s="7">
        <f t="shared" si="54"/>
        <v>143.35714285714286</v>
      </c>
      <c r="P727" t="s">
        <v>8274</v>
      </c>
      <c r="Q727" t="s">
        <v>8322</v>
      </c>
      <c r="R727" t="s">
        <v>8323</v>
      </c>
      <c r="S727" s="19">
        <f t="shared" si="55"/>
        <v>42321.426296296297</v>
      </c>
      <c r="T727" s="19">
        <f t="shared" si="56"/>
        <v>42351.426296296297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9">
        <f t="shared" si="57"/>
        <v>1.014</v>
      </c>
      <c r="O728" s="7">
        <f t="shared" si="54"/>
        <v>72.428571428571431</v>
      </c>
      <c r="P728" t="s">
        <v>8274</v>
      </c>
      <c r="Q728" t="s">
        <v>8322</v>
      </c>
      <c r="R728" t="s">
        <v>8323</v>
      </c>
      <c r="S728" s="19">
        <f t="shared" si="55"/>
        <v>41345.842673611114</v>
      </c>
      <c r="T728" s="19">
        <f t="shared" si="56"/>
        <v>41375.842673611114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9">
        <f t="shared" si="57"/>
        <v>1.5551428571428572</v>
      </c>
      <c r="O729" s="7">
        <f t="shared" si="54"/>
        <v>36.530201342281877</v>
      </c>
      <c r="P729" t="s">
        <v>8274</v>
      </c>
      <c r="Q729" t="s">
        <v>8322</v>
      </c>
      <c r="R729" t="s">
        <v>8323</v>
      </c>
      <c r="S729" s="19">
        <f t="shared" si="55"/>
        <v>41246.820243055561</v>
      </c>
      <c r="T729" s="19">
        <f t="shared" si="56"/>
        <v>41288.688888888893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9">
        <f t="shared" si="57"/>
        <v>1.05566</v>
      </c>
      <c r="O730" s="7">
        <f t="shared" si="54"/>
        <v>60.903461538461535</v>
      </c>
      <c r="P730" t="s">
        <v>8274</v>
      </c>
      <c r="Q730" t="s">
        <v>8322</v>
      </c>
      <c r="R730" t="s">
        <v>8323</v>
      </c>
      <c r="S730" s="19">
        <f t="shared" si="55"/>
        <v>40731.637465277781</v>
      </c>
      <c r="T730" s="19">
        <f t="shared" si="56"/>
        <v>40776.637465277781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9">
        <f t="shared" si="57"/>
        <v>1.3065</v>
      </c>
      <c r="O731" s="7">
        <f t="shared" si="54"/>
        <v>43.55</v>
      </c>
      <c r="P731" t="s">
        <v>8274</v>
      </c>
      <c r="Q731" t="s">
        <v>8322</v>
      </c>
      <c r="R731" t="s">
        <v>8323</v>
      </c>
      <c r="S731" s="19">
        <f t="shared" si="55"/>
        <v>41110.985891203709</v>
      </c>
      <c r="T731" s="19">
        <f t="shared" si="56"/>
        <v>41170.985891203709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9">
        <f t="shared" si="57"/>
        <v>1.3219000000000001</v>
      </c>
      <c r="O732" s="7">
        <f t="shared" si="54"/>
        <v>99.766037735849054</v>
      </c>
      <c r="P732" t="s">
        <v>8274</v>
      </c>
      <c r="Q732" t="s">
        <v>8322</v>
      </c>
      <c r="R732" t="s">
        <v>8323</v>
      </c>
      <c r="S732" s="19">
        <f t="shared" si="55"/>
        <v>40854.545266203706</v>
      </c>
      <c r="T732" s="19">
        <f t="shared" si="56"/>
        <v>40884.545266203706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9">
        <f t="shared" si="57"/>
        <v>1.26</v>
      </c>
      <c r="O733" s="7">
        <f t="shared" si="54"/>
        <v>88.732394366197184</v>
      </c>
      <c r="P733" t="s">
        <v>8274</v>
      </c>
      <c r="Q733" t="s">
        <v>8322</v>
      </c>
      <c r="R733" t="s">
        <v>8323</v>
      </c>
      <c r="S733" s="19">
        <f t="shared" si="55"/>
        <v>40879.595682870371</v>
      </c>
      <c r="T733" s="19">
        <f t="shared" si="56"/>
        <v>40930.050000000003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9">
        <f t="shared" si="57"/>
        <v>1.6</v>
      </c>
      <c r="O734" s="7">
        <f t="shared" si="54"/>
        <v>4.9230769230769234</v>
      </c>
      <c r="P734" t="s">
        <v>8274</v>
      </c>
      <c r="Q734" t="s">
        <v>8322</v>
      </c>
      <c r="R734" t="s">
        <v>8323</v>
      </c>
      <c r="S734" s="19">
        <f t="shared" si="55"/>
        <v>41486.224317129629</v>
      </c>
      <c r="T734" s="19">
        <f t="shared" si="56"/>
        <v>41546.224317129629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9">
        <f t="shared" si="57"/>
        <v>1.2048000000000001</v>
      </c>
      <c r="O735" s="7">
        <f t="shared" si="54"/>
        <v>17.822485207100591</v>
      </c>
      <c r="P735" t="s">
        <v>8274</v>
      </c>
      <c r="Q735" t="s">
        <v>8322</v>
      </c>
      <c r="R735" t="s">
        <v>8323</v>
      </c>
      <c r="S735" s="19">
        <f t="shared" si="55"/>
        <v>41598.220046296301</v>
      </c>
      <c r="T735" s="19">
        <f t="shared" si="56"/>
        <v>41628.220046296301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9">
        <f t="shared" si="57"/>
        <v>1.2552941176470589</v>
      </c>
      <c r="O736" s="7">
        <f t="shared" si="54"/>
        <v>187.19298245614036</v>
      </c>
      <c r="P736" t="s">
        <v>8274</v>
      </c>
      <c r="Q736" t="s">
        <v>8322</v>
      </c>
      <c r="R736" t="s">
        <v>8323</v>
      </c>
      <c r="S736" s="19">
        <f t="shared" si="55"/>
        <v>42101.964583333334</v>
      </c>
      <c r="T736" s="19">
        <f t="shared" si="56"/>
        <v>42133.008333333331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9">
        <f t="shared" si="57"/>
        <v>1.1440638297872341</v>
      </c>
      <c r="O737" s="7">
        <f t="shared" si="54"/>
        <v>234.80786026200875</v>
      </c>
      <c r="P737" t="s">
        <v>8274</v>
      </c>
      <c r="Q737" t="s">
        <v>8322</v>
      </c>
      <c r="R737" t="s">
        <v>8323</v>
      </c>
      <c r="S737" s="19">
        <f t="shared" si="55"/>
        <v>41945.829467592594</v>
      </c>
      <c r="T737" s="19">
        <f t="shared" si="56"/>
        <v>41976.827083333337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9">
        <f t="shared" si="57"/>
        <v>3.151388888888889</v>
      </c>
      <c r="O738" s="7">
        <f t="shared" si="54"/>
        <v>105.04629629629629</v>
      </c>
      <c r="P738" t="s">
        <v>8274</v>
      </c>
      <c r="Q738" t="s">
        <v>8322</v>
      </c>
      <c r="R738" t="s">
        <v>8323</v>
      </c>
      <c r="S738" s="19">
        <f t="shared" si="55"/>
        <v>41579.534259259264</v>
      </c>
      <c r="T738" s="19">
        <f t="shared" si="56"/>
        <v>41599.007638888892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9">
        <f t="shared" si="57"/>
        <v>1.224</v>
      </c>
      <c r="O739" s="7">
        <f t="shared" si="54"/>
        <v>56.666666666666664</v>
      </c>
      <c r="P739" t="s">
        <v>8274</v>
      </c>
      <c r="Q739" t="s">
        <v>8322</v>
      </c>
      <c r="R739" t="s">
        <v>8323</v>
      </c>
      <c r="S739" s="19">
        <f t="shared" si="55"/>
        <v>41667.075312500005</v>
      </c>
      <c r="T739" s="19">
        <f t="shared" si="56"/>
        <v>41684.633333333339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9">
        <f t="shared" si="57"/>
        <v>1.0673333333333332</v>
      </c>
      <c r="O740" s="7">
        <f t="shared" si="54"/>
        <v>39.048780487804876</v>
      </c>
      <c r="P740" t="s">
        <v>8274</v>
      </c>
      <c r="Q740" t="s">
        <v>8322</v>
      </c>
      <c r="R740" t="s">
        <v>8323</v>
      </c>
      <c r="S740" s="19">
        <f t="shared" si="55"/>
        <v>41943.404097222228</v>
      </c>
      <c r="T740" s="19">
        <f t="shared" si="56"/>
        <v>41974.007638888892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9">
        <f t="shared" si="57"/>
        <v>1.5833333333333333</v>
      </c>
      <c r="O741" s="7">
        <f t="shared" si="54"/>
        <v>68.345323741007192</v>
      </c>
      <c r="P741" t="s">
        <v>8274</v>
      </c>
      <c r="Q741" t="s">
        <v>8322</v>
      </c>
      <c r="R741" t="s">
        <v>8323</v>
      </c>
      <c r="S741" s="19">
        <f t="shared" si="55"/>
        <v>41829.302650462967</v>
      </c>
      <c r="T741" s="19">
        <f t="shared" si="56"/>
        <v>41862.302650462967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9">
        <f t="shared" si="57"/>
        <v>1.0740000000000001</v>
      </c>
      <c r="O742" s="7">
        <f t="shared" si="54"/>
        <v>169.57894736842104</v>
      </c>
      <c r="P742" t="s">
        <v>8274</v>
      </c>
      <c r="Q742" t="s">
        <v>8322</v>
      </c>
      <c r="R742" t="s">
        <v>8323</v>
      </c>
      <c r="S742" s="19">
        <f t="shared" si="55"/>
        <v>42161.946782407409</v>
      </c>
      <c r="T742" s="19">
        <f t="shared" si="56"/>
        <v>42175.946782407409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9">
        <f t="shared" si="57"/>
        <v>1.0226</v>
      </c>
      <c r="O743" s="7">
        <f t="shared" si="54"/>
        <v>141.42340425531913</v>
      </c>
      <c r="P743" t="s">
        <v>8274</v>
      </c>
      <c r="Q743" t="s">
        <v>8322</v>
      </c>
      <c r="R743" t="s">
        <v>8323</v>
      </c>
      <c r="S743" s="19">
        <f t="shared" si="55"/>
        <v>41401.448217592595</v>
      </c>
      <c r="T743" s="19">
        <f t="shared" si="56"/>
        <v>41436.448217592595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9">
        <f t="shared" si="57"/>
        <v>1.1071428571428572</v>
      </c>
      <c r="O744" s="7">
        <f t="shared" si="54"/>
        <v>67.391304347826093</v>
      </c>
      <c r="P744" t="s">
        <v>8274</v>
      </c>
      <c r="Q744" t="s">
        <v>8322</v>
      </c>
      <c r="R744" t="s">
        <v>8323</v>
      </c>
      <c r="S744" s="19">
        <f t="shared" si="55"/>
        <v>41689.717962962968</v>
      </c>
      <c r="T744" s="19">
        <f t="shared" si="56"/>
        <v>41719.676296296297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9">
        <f t="shared" si="57"/>
        <v>1.48</v>
      </c>
      <c r="O745" s="7">
        <f t="shared" si="54"/>
        <v>54.266666666666666</v>
      </c>
      <c r="P745" t="s">
        <v>8274</v>
      </c>
      <c r="Q745" t="s">
        <v>8322</v>
      </c>
      <c r="R745" t="s">
        <v>8323</v>
      </c>
      <c r="S745" s="19">
        <f t="shared" si="55"/>
        <v>40990.509317129632</v>
      </c>
      <c r="T745" s="19">
        <f t="shared" si="56"/>
        <v>41015.675000000003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9">
        <f t="shared" si="57"/>
        <v>1.0232000000000001</v>
      </c>
      <c r="O746" s="7">
        <f t="shared" si="54"/>
        <v>82.516129032258064</v>
      </c>
      <c r="P746" t="s">
        <v>8274</v>
      </c>
      <c r="Q746" t="s">
        <v>8322</v>
      </c>
      <c r="R746" t="s">
        <v>8323</v>
      </c>
      <c r="S746" s="19">
        <f t="shared" si="55"/>
        <v>41226.757210648153</v>
      </c>
      <c r="T746" s="19">
        <f t="shared" si="56"/>
        <v>41256.757210648153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9">
        <f t="shared" si="57"/>
        <v>1.7909909909909909</v>
      </c>
      <c r="O747" s="7">
        <f t="shared" si="54"/>
        <v>53.729729729729726</v>
      </c>
      <c r="P747" t="s">
        <v>8274</v>
      </c>
      <c r="Q747" t="s">
        <v>8322</v>
      </c>
      <c r="R747" t="s">
        <v>8323</v>
      </c>
      <c r="S747" s="19">
        <f t="shared" si="55"/>
        <v>41367.372280092597</v>
      </c>
      <c r="T747" s="19">
        <f t="shared" si="56"/>
        <v>41397.372280092597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9">
        <f t="shared" si="57"/>
        <v>1.1108135252761968</v>
      </c>
      <c r="O748" s="7">
        <f t="shared" si="54"/>
        <v>34.206185567010309</v>
      </c>
      <c r="P748" t="s">
        <v>8274</v>
      </c>
      <c r="Q748" t="s">
        <v>8322</v>
      </c>
      <c r="R748" t="s">
        <v>8323</v>
      </c>
      <c r="S748" s="19">
        <f t="shared" si="55"/>
        <v>41156.842928240745</v>
      </c>
      <c r="T748" s="19">
        <f t="shared" si="56"/>
        <v>41174.965972222228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9">
        <f t="shared" si="57"/>
        <v>1.0004285714285714</v>
      </c>
      <c r="O749" s="7">
        <f t="shared" si="54"/>
        <v>127.32727272727273</v>
      </c>
      <c r="P749" t="s">
        <v>8274</v>
      </c>
      <c r="Q749" t="s">
        <v>8322</v>
      </c>
      <c r="R749" t="s">
        <v>8323</v>
      </c>
      <c r="S749" s="19">
        <f t="shared" si="55"/>
        <v>41988.34883101852</v>
      </c>
      <c r="T749" s="19">
        <f t="shared" si="56"/>
        <v>42019.254166666666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9">
        <f t="shared" si="57"/>
        <v>1.0024999999999999</v>
      </c>
      <c r="O750" s="7">
        <f t="shared" si="54"/>
        <v>45.56818181818182</v>
      </c>
      <c r="P750" t="s">
        <v>8274</v>
      </c>
      <c r="Q750" t="s">
        <v>8322</v>
      </c>
      <c r="R750" t="s">
        <v>8323</v>
      </c>
      <c r="S750" s="19">
        <f t="shared" si="55"/>
        <v>41831.646828703706</v>
      </c>
      <c r="T750" s="19">
        <f t="shared" si="56"/>
        <v>41861.646828703706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9">
        <f t="shared" si="57"/>
        <v>1.0556000000000001</v>
      </c>
      <c r="O751" s="7">
        <f t="shared" si="54"/>
        <v>95.963636363636368</v>
      </c>
      <c r="P751" t="s">
        <v>8274</v>
      </c>
      <c r="Q751" t="s">
        <v>8322</v>
      </c>
      <c r="R751" t="s">
        <v>8323</v>
      </c>
      <c r="S751" s="19">
        <f t="shared" si="55"/>
        <v>42733.741319444453</v>
      </c>
      <c r="T751" s="19">
        <f t="shared" si="56"/>
        <v>42763.741319444453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9">
        <f t="shared" si="57"/>
        <v>1.0258775877587758</v>
      </c>
      <c r="O752" s="7">
        <f t="shared" si="54"/>
        <v>77.271186440677965</v>
      </c>
      <c r="P752" t="s">
        <v>8274</v>
      </c>
      <c r="Q752" t="s">
        <v>8322</v>
      </c>
      <c r="R752" t="s">
        <v>8323</v>
      </c>
      <c r="S752" s="19">
        <f t="shared" si="55"/>
        <v>41299.678148148152</v>
      </c>
      <c r="T752" s="19">
        <f t="shared" si="56"/>
        <v>41329.678148148152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9">
        <f t="shared" si="57"/>
        <v>1.1850000000000001</v>
      </c>
      <c r="O753" s="7">
        <f t="shared" si="54"/>
        <v>57.338709677419352</v>
      </c>
      <c r="P753" t="s">
        <v>8274</v>
      </c>
      <c r="Q753" t="s">
        <v>8322</v>
      </c>
      <c r="R753" t="s">
        <v>8323</v>
      </c>
      <c r="S753" s="19">
        <f t="shared" si="55"/>
        <v>40713.430497685185</v>
      </c>
      <c r="T753" s="19">
        <f t="shared" si="56"/>
        <v>40759.430497685185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9">
        <f t="shared" si="57"/>
        <v>1.117</v>
      </c>
      <c r="O754" s="7">
        <f t="shared" si="54"/>
        <v>53.19047619047619</v>
      </c>
      <c r="P754" t="s">
        <v>8274</v>
      </c>
      <c r="Q754" t="s">
        <v>8322</v>
      </c>
      <c r="R754" t="s">
        <v>8323</v>
      </c>
      <c r="S754" s="19">
        <f t="shared" si="55"/>
        <v>42639.221493055564</v>
      </c>
      <c r="T754" s="19">
        <f t="shared" si="56"/>
        <v>42659.258333333331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9">
        <f t="shared" si="57"/>
        <v>1.28</v>
      </c>
      <c r="O755" s="7">
        <f t="shared" si="54"/>
        <v>492.30769230769232</v>
      </c>
      <c r="P755" t="s">
        <v>8274</v>
      </c>
      <c r="Q755" t="s">
        <v>8322</v>
      </c>
      <c r="R755" t="s">
        <v>8323</v>
      </c>
      <c r="S755" s="19">
        <f t="shared" si="55"/>
        <v>42019.390173611115</v>
      </c>
      <c r="T755" s="19">
        <f t="shared" si="56"/>
        <v>42049.390173611115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9">
        <f t="shared" si="57"/>
        <v>1.0375000000000001</v>
      </c>
      <c r="O756" s="7">
        <f t="shared" si="54"/>
        <v>42.346938775510203</v>
      </c>
      <c r="P756" t="s">
        <v>8274</v>
      </c>
      <c r="Q756" t="s">
        <v>8322</v>
      </c>
      <c r="R756" t="s">
        <v>8323</v>
      </c>
      <c r="S756" s="19">
        <f t="shared" si="55"/>
        <v>41249.549085648148</v>
      </c>
      <c r="T756" s="19">
        <f t="shared" si="56"/>
        <v>41279.549085648148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9">
        <f t="shared" si="57"/>
        <v>1.0190760000000001</v>
      </c>
      <c r="O757" s="7">
        <f t="shared" si="54"/>
        <v>37.466029411764708</v>
      </c>
      <c r="P757" t="s">
        <v>8274</v>
      </c>
      <c r="Q757" t="s">
        <v>8322</v>
      </c>
      <c r="R757" t="s">
        <v>8323</v>
      </c>
      <c r="S757" s="19">
        <f t="shared" si="55"/>
        <v>41383.405057870375</v>
      </c>
      <c r="T757" s="19">
        <f t="shared" si="56"/>
        <v>41413.828472222223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9">
        <f t="shared" si="57"/>
        <v>1.177142857142857</v>
      </c>
      <c r="O758" s="7">
        <f t="shared" si="54"/>
        <v>37.454545454545453</v>
      </c>
      <c r="P758" t="s">
        <v>8274</v>
      </c>
      <c r="Q758" t="s">
        <v>8322</v>
      </c>
      <c r="R758" t="s">
        <v>8323</v>
      </c>
      <c r="S758" s="19">
        <f t="shared" si="55"/>
        <v>40590.566886574074</v>
      </c>
      <c r="T758" s="19">
        <f t="shared" si="56"/>
        <v>40651.525219907409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9">
        <f t="shared" si="57"/>
        <v>2.38</v>
      </c>
      <c r="O759" s="7">
        <f t="shared" si="54"/>
        <v>33.055555555555557</v>
      </c>
      <c r="P759" t="s">
        <v>8274</v>
      </c>
      <c r="Q759" t="s">
        <v>8322</v>
      </c>
      <c r="R759" t="s">
        <v>8323</v>
      </c>
      <c r="S759" s="19">
        <f t="shared" si="55"/>
        <v>41234.854560185187</v>
      </c>
      <c r="T759" s="19">
        <f t="shared" si="56"/>
        <v>41248.854560185187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9">
        <f t="shared" si="57"/>
        <v>1.02</v>
      </c>
      <c r="O760" s="7">
        <f t="shared" si="54"/>
        <v>134.21052631578948</v>
      </c>
      <c r="P760" t="s">
        <v>8274</v>
      </c>
      <c r="Q760" t="s">
        <v>8322</v>
      </c>
      <c r="R760" t="s">
        <v>8323</v>
      </c>
      <c r="S760" s="19">
        <f t="shared" si="55"/>
        <v>40429.636435185188</v>
      </c>
      <c r="T760" s="19">
        <f t="shared" si="56"/>
        <v>40459.636435185188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9">
        <f t="shared" si="57"/>
        <v>1.0192000000000001</v>
      </c>
      <c r="O761" s="7">
        <f t="shared" si="54"/>
        <v>51.474747474747474</v>
      </c>
      <c r="P761" t="s">
        <v>8274</v>
      </c>
      <c r="Q761" t="s">
        <v>8322</v>
      </c>
      <c r="R761" t="s">
        <v>8323</v>
      </c>
      <c r="S761" s="19">
        <f t="shared" si="55"/>
        <v>41789.130312500005</v>
      </c>
      <c r="T761" s="19">
        <f t="shared" si="56"/>
        <v>41829.130312500005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9">
        <f t="shared" si="57"/>
        <v>0</v>
      </c>
      <c r="O762" s="7">
        <f t="shared" si="54"/>
        <v>0</v>
      </c>
      <c r="P762" t="s">
        <v>8275</v>
      </c>
      <c r="Q762" t="s">
        <v>8322</v>
      </c>
      <c r="R762" t="s">
        <v>8324</v>
      </c>
      <c r="S762" s="19">
        <f t="shared" si="55"/>
        <v>42670.564039351855</v>
      </c>
      <c r="T762" s="19">
        <f t="shared" si="56"/>
        <v>42700.605706018527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9">
        <f t="shared" si="57"/>
        <v>4.7E-2</v>
      </c>
      <c r="O763" s="7">
        <f t="shared" si="54"/>
        <v>39.166666666666664</v>
      </c>
      <c r="P763" t="s">
        <v>8275</v>
      </c>
      <c r="Q763" t="s">
        <v>8322</v>
      </c>
      <c r="R763" t="s">
        <v>8324</v>
      </c>
      <c r="S763" s="19">
        <f t="shared" si="55"/>
        <v>41642.551458333335</v>
      </c>
      <c r="T763" s="19">
        <f t="shared" si="56"/>
        <v>41672.551458333335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9">
        <f t="shared" si="57"/>
        <v>0</v>
      </c>
      <c r="O764" s="7">
        <f t="shared" si="54"/>
        <v>0</v>
      </c>
      <c r="P764" t="s">
        <v>8275</v>
      </c>
      <c r="Q764" t="s">
        <v>8322</v>
      </c>
      <c r="R764" t="s">
        <v>8324</v>
      </c>
      <c r="S764" s="19">
        <f t="shared" si="55"/>
        <v>42690.658449074079</v>
      </c>
      <c r="T764" s="19">
        <f t="shared" si="56"/>
        <v>42708.05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9">
        <f t="shared" si="57"/>
        <v>1.1655011655011655E-3</v>
      </c>
      <c r="O765" s="7">
        <f t="shared" si="54"/>
        <v>5</v>
      </c>
      <c r="P765" t="s">
        <v>8275</v>
      </c>
      <c r="Q765" t="s">
        <v>8322</v>
      </c>
      <c r="R765" t="s">
        <v>8324</v>
      </c>
      <c r="S765" s="19">
        <f t="shared" si="55"/>
        <v>41471.246851851858</v>
      </c>
      <c r="T765" s="19">
        <f t="shared" si="56"/>
        <v>41501.246851851858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9">
        <f t="shared" si="57"/>
        <v>0</v>
      </c>
      <c r="O766" s="7">
        <f t="shared" si="54"/>
        <v>0</v>
      </c>
      <c r="P766" t="s">
        <v>8275</v>
      </c>
      <c r="Q766" t="s">
        <v>8322</v>
      </c>
      <c r="R766" t="s">
        <v>8324</v>
      </c>
      <c r="S766" s="19">
        <f t="shared" si="55"/>
        <v>42226.973159722227</v>
      </c>
      <c r="T766" s="19">
        <f t="shared" si="56"/>
        <v>42256.973159722227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9">
        <f t="shared" si="57"/>
        <v>0.36014285714285715</v>
      </c>
      <c r="O767" s="7">
        <f t="shared" si="54"/>
        <v>57.295454545454547</v>
      </c>
      <c r="P767" t="s">
        <v>8275</v>
      </c>
      <c r="Q767" t="s">
        <v>8322</v>
      </c>
      <c r="R767" t="s">
        <v>8324</v>
      </c>
      <c r="S767" s="19">
        <f t="shared" si="55"/>
        <v>41901.342638888891</v>
      </c>
      <c r="T767" s="19">
        <f t="shared" si="56"/>
        <v>41931.342638888891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9">
        <f t="shared" si="57"/>
        <v>0</v>
      </c>
      <c r="O768" s="7">
        <f t="shared" si="54"/>
        <v>0</v>
      </c>
      <c r="P768" t="s">
        <v>8275</v>
      </c>
      <c r="Q768" t="s">
        <v>8322</v>
      </c>
      <c r="R768" t="s">
        <v>8324</v>
      </c>
      <c r="S768" s="19">
        <f t="shared" si="55"/>
        <v>42021.583368055559</v>
      </c>
      <c r="T768" s="19">
        <f t="shared" si="56"/>
        <v>42051.583368055559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9">
        <f t="shared" si="57"/>
        <v>3.5400000000000001E-2</v>
      </c>
      <c r="O769" s="7">
        <f t="shared" si="54"/>
        <v>59</v>
      </c>
      <c r="P769" t="s">
        <v>8275</v>
      </c>
      <c r="Q769" t="s">
        <v>8322</v>
      </c>
      <c r="R769" t="s">
        <v>8324</v>
      </c>
      <c r="S769" s="19">
        <f t="shared" si="55"/>
        <v>42114.943634259267</v>
      </c>
      <c r="T769" s="19">
        <f t="shared" si="56"/>
        <v>42144.943634259267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9">
        <f t="shared" si="57"/>
        <v>0</v>
      </c>
      <c r="O770" s="7">
        <f t="shared" si="54"/>
        <v>0</v>
      </c>
      <c r="P770" t="s">
        <v>8275</v>
      </c>
      <c r="Q770" t="s">
        <v>8322</v>
      </c>
      <c r="R770" t="s">
        <v>8324</v>
      </c>
      <c r="S770" s="19">
        <f t="shared" si="55"/>
        <v>41594.007060185191</v>
      </c>
      <c r="T770" s="19">
        <f t="shared" si="56"/>
        <v>41624.007060185191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9">
        <f t="shared" si="57"/>
        <v>0.41399999999999998</v>
      </c>
      <c r="O771" s="7">
        <f t="shared" ref="O771:O834" si="58">IF(L771=0,0,E771/L771)</f>
        <v>31.846153846153847</v>
      </c>
      <c r="P771" t="s">
        <v>8275</v>
      </c>
      <c r="Q771" t="s">
        <v>8322</v>
      </c>
      <c r="R771" t="s">
        <v>8324</v>
      </c>
      <c r="S771" s="19">
        <f t="shared" ref="S771:S834" si="59">(J771/86400)+25569+(-5/25)</f>
        <v>41604.796458333338</v>
      </c>
      <c r="T771" s="19">
        <f t="shared" ref="T771:T834" si="60">(I771/86400)+25569+(-5/25)</f>
        <v>41634.796458333338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9">
        <f t="shared" si="57"/>
        <v>0</v>
      </c>
      <c r="O772" s="7">
        <f t="shared" si="58"/>
        <v>0</v>
      </c>
      <c r="P772" t="s">
        <v>8275</v>
      </c>
      <c r="Q772" t="s">
        <v>8322</v>
      </c>
      <c r="R772" t="s">
        <v>8324</v>
      </c>
      <c r="S772" s="19">
        <f t="shared" si="59"/>
        <v>41289.799641203703</v>
      </c>
      <c r="T772" s="19">
        <f t="shared" si="60"/>
        <v>41329.799641203703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9">
        <f t="shared" si="57"/>
        <v>2.631578947368421E-4</v>
      </c>
      <c r="O773" s="7">
        <f t="shared" si="58"/>
        <v>10</v>
      </c>
      <c r="P773" t="s">
        <v>8275</v>
      </c>
      <c r="Q773" t="s">
        <v>8322</v>
      </c>
      <c r="R773" t="s">
        <v>8324</v>
      </c>
      <c r="S773" s="19">
        <f t="shared" si="59"/>
        <v>42349.624097222229</v>
      </c>
      <c r="T773" s="19">
        <f t="shared" si="60"/>
        <v>42399.624097222229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9">
        <f t="shared" si="57"/>
        <v>3.3333333333333333E-2</v>
      </c>
      <c r="O774" s="7">
        <f t="shared" si="58"/>
        <v>50</v>
      </c>
      <c r="P774" t="s">
        <v>8275</v>
      </c>
      <c r="Q774" t="s">
        <v>8322</v>
      </c>
      <c r="R774" t="s">
        <v>8324</v>
      </c>
      <c r="S774" s="19">
        <f t="shared" si="59"/>
        <v>40067.856932870374</v>
      </c>
      <c r="T774" s="19">
        <f t="shared" si="60"/>
        <v>40117.965972222228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9">
        <f t="shared" si="57"/>
        <v>8.5129023676509714E-3</v>
      </c>
      <c r="O775" s="7">
        <f t="shared" si="58"/>
        <v>16</v>
      </c>
      <c r="P775" t="s">
        <v>8275</v>
      </c>
      <c r="Q775" t="s">
        <v>8322</v>
      </c>
      <c r="R775" t="s">
        <v>8324</v>
      </c>
      <c r="S775" s="19">
        <f t="shared" si="59"/>
        <v>42100.535937500004</v>
      </c>
      <c r="T775" s="19">
        <f t="shared" si="60"/>
        <v>42134.759027777778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9">
        <f t="shared" si="57"/>
        <v>0.70199999999999996</v>
      </c>
      <c r="O776" s="7">
        <f t="shared" si="58"/>
        <v>39</v>
      </c>
      <c r="P776" t="s">
        <v>8275</v>
      </c>
      <c r="Q776" t="s">
        <v>8322</v>
      </c>
      <c r="R776" t="s">
        <v>8324</v>
      </c>
      <c r="S776" s="19">
        <f t="shared" si="59"/>
        <v>41663.580300925925</v>
      </c>
      <c r="T776" s="19">
        <f t="shared" si="60"/>
        <v>41693.580300925925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9">
        <f t="shared" si="57"/>
        <v>1.7000000000000001E-2</v>
      </c>
      <c r="O777" s="7">
        <f t="shared" si="58"/>
        <v>34</v>
      </c>
      <c r="P777" t="s">
        <v>8275</v>
      </c>
      <c r="Q777" t="s">
        <v>8322</v>
      </c>
      <c r="R777" t="s">
        <v>8324</v>
      </c>
      <c r="S777" s="19">
        <f t="shared" si="59"/>
        <v>40862.860127314816</v>
      </c>
      <c r="T777" s="19">
        <f t="shared" si="60"/>
        <v>40892.860127314816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9">
        <f t="shared" si="57"/>
        <v>0.51400000000000001</v>
      </c>
      <c r="O778" s="7">
        <f t="shared" si="58"/>
        <v>63.122807017543863</v>
      </c>
      <c r="P778" t="s">
        <v>8275</v>
      </c>
      <c r="Q778" t="s">
        <v>8322</v>
      </c>
      <c r="R778" t="s">
        <v>8324</v>
      </c>
      <c r="S778" s="19">
        <f t="shared" si="59"/>
        <v>42250.485706018517</v>
      </c>
      <c r="T778" s="19">
        <f t="shared" si="60"/>
        <v>42288.008333333331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9">
        <f t="shared" ref="N779:N842" si="61">E779/D779</f>
        <v>7.0000000000000001E-3</v>
      </c>
      <c r="O779" s="7">
        <f t="shared" si="58"/>
        <v>7</v>
      </c>
      <c r="P779" t="s">
        <v>8275</v>
      </c>
      <c r="Q779" t="s">
        <v>8322</v>
      </c>
      <c r="R779" t="s">
        <v>8324</v>
      </c>
      <c r="S779" s="19">
        <f t="shared" si="59"/>
        <v>41456.781215277777</v>
      </c>
      <c r="T779" s="19">
        <f t="shared" si="60"/>
        <v>41486.781215277777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9">
        <f t="shared" si="61"/>
        <v>4.0000000000000001E-3</v>
      </c>
      <c r="O780" s="7">
        <f t="shared" si="58"/>
        <v>2</v>
      </c>
      <c r="P780" t="s">
        <v>8275</v>
      </c>
      <c r="Q780" t="s">
        <v>8322</v>
      </c>
      <c r="R780" t="s">
        <v>8324</v>
      </c>
      <c r="S780" s="19">
        <f t="shared" si="59"/>
        <v>41729.502314814818</v>
      </c>
      <c r="T780" s="19">
        <f t="shared" si="60"/>
        <v>41759.502314814818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9">
        <f t="shared" si="61"/>
        <v>2.6666666666666668E-2</v>
      </c>
      <c r="O781" s="7">
        <f t="shared" si="58"/>
        <v>66.666666666666671</v>
      </c>
      <c r="P781" t="s">
        <v>8275</v>
      </c>
      <c r="Q781" t="s">
        <v>8322</v>
      </c>
      <c r="R781" t="s">
        <v>8324</v>
      </c>
      <c r="S781" s="19">
        <f t="shared" si="59"/>
        <v>40436.484085648153</v>
      </c>
      <c r="T781" s="19">
        <f t="shared" si="60"/>
        <v>40465.966666666667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9">
        <f t="shared" si="61"/>
        <v>1.04</v>
      </c>
      <c r="O782" s="7">
        <f t="shared" si="58"/>
        <v>38.518518518518519</v>
      </c>
      <c r="P782" t="s">
        <v>8276</v>
      </c>
      <c r="Q782" t="s">
        <v>8325</v>
      </c>
      <c r="R782" t="s">
        <v>8326</v>
      </c>
      <c r="S782" s="19">
        <f t="shared" si="59"/>
        <v>40636.473900462966</v>
      </c>
      <c r="T782" s="19">
        <f t="shared" si="60"/>
        <v>40666.473900462966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9">
        <f t="shared" si="61"/>
        <v>1.3315375</v>
      </c>
      <c r="O783" s="7">
        <f t="shared" si="58"/>
        <v>42.609200000000001</v>
      </c>
      <c r="P783" t="s">
        <v>8276</v>
      </c>
      <c r="Q783" t="s">
        <v>8325</v>
      </c>
      <c r="R783" t="s">
        <v>8326</v>
      </c>
      <c r="S783" s="19">
        <f t="shared" si="59"/>
        <v>41402.800856481481</v>
      </c>
      <c r="T783" s="19">
        <f t="shared" si="60"/>
        <v>41432.800856481481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9">
        <f t="shared" si="61"/>
        <v>1</v>
      </c>
      <c r="O784" s="7">
        <f t="shared" si="58"/>
        <v>50</v>
      </c>
      <c r="P784" t="s">
        <v>8276</v>
      </c>
      <c r="Q784" t="s">
        <v>8325</v>
      </c>
      <c r="R784" t="s">
        <v>8326</v>
      </c>
      <c r="S784" s="19">
        <f t="shared" si="59"/>
        <v>41116.558125000003</v>
      </c>
      <c r="T784" s="19">
        <f t="shared" si="60"/>
        <v>41146.558125000003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9">
        <f t="shared" si="61"/>
        <v>1.4813333333333334</v>
      </c>
      <c r="O785" s="7">
        <f t="shared" si="58"/>
        <v>63.485714285714288</v>
      </c>
      <c r="P785" t="s">
        <v>8276</v>
      </c>
      <c r="Q785" t="s">
        <v>8325</v>
      </c>
      <c r="R785" t="s">
        <v>8326</v>
      </c>
      <c r="S785" s="19">
        <f t="shared" si="59"/>
        <v>40987.57371527778</v>
      </c>
      <c r="T785" s="19">
        <f t="shared" si="60"/>
        <v>41026.716666666667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9">
        <f t="shared" si="61"/>
        <v>1.0249999999999999</v>
      </c>
      <c r="O786" s="7">
        <f t="shared" si="58"/>
        <v>102.5</v>
      </c>
      <c r="P786" t="s">
        <v>8276</v>
      </c>
      <c r="Q786" t="s">
        <v>8325</v>
      </c>
      <c r="R786" t="s">
        <v>8326</v>
      </c>
      <c r="S786" s="19">
        <f t="shared" si="59"/>
        <v>41674.949525462966</v>
      </c>
      <c r="T786" s="19">
        <f t="shared" si="60"/>
        <v>41714.907858796301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9">
        <f t="shared" si="61"/>
        <v>1.8062799999999999</v>
      </c>
      <c r="O787" s="7">
        <f t="shared" si="58"/>
        <v>31.142758620689655</v>
      </c>
      <c r="P787" t="s">
        <v>8276</v>
      </c>
      <c r="Q787" t="s">
        <v>8325</v>
      </c>
      <c r="R787" t="s">
        <v>8326</v>
      </c>
      <c r="S787" s="19">
        <f t="shared" si="59"/>
        <v>41303.393923611118</v>
      </c>
      <c r="T787" s="19">
        <f t="shared" si="60"/>
        <v>41333.393923611118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9">
        <f t="shared" si="61"/>
        <v>1.4279999999999999</v>
      </c>
      <c r="O788" s="7">
        <f t="shared" si="58"/>
        <v>162.27272727272728</v>
      </c>
      <c r="P788" t="s">
        <v>8276</v>
      </c>
      <c r="Q788" t="s">
        <v>8325</v>
      </c>
      <c r="R788" t="s">
        <v>8326</v>
      </c>
      <c r="S788" s="19">
        <f t="shared" si="59"/>
        <v>40982.855949074074</v>
      </c>
      <c r="T788" s="19">
        <f t="shared" si="60"/>
        <v>41040.457638888896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9">
        <f t="shared" si="61"/>
        <v>1.1416666666666666</v>
      </c>
      <c r="O789" s="7">
        <f t="shared" si="58"/>
        <v>80.588235294117652</v>
      </c>
      <c r="P789" t="s">
        <v>8276</v>
      </c>
      <c r="Q789" t="s">
        <v>8325</v>
      </c>
      <c r="R789" t="s">
        <v>8326</v>
      </c>
      <c r="S789" s="19">
        <f t="shared" si="59"/>
        <v>41549.427615740744</v>
      </c>
      <c r="T789" s="19">
        <f t="shared" si="60"/>
        <v>41579.427615740744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9">
        <f t="shared" si="61"/>
        <v>2.03505</v>
      </c>
      <c r="O790" s="7">
        <f t="shared" si="58"/>
        <v>59.85441176470588</v>
      </c>
      <c r="P790" t="s">
        <v>8276</v>
      </c>
      <c r="Q790" t="s">
        <v>8325</v>
      </c>
      <c r="R790" t="s">
        <v>8326</v>
      </c>
      <c r="S790" s="19">
        <f t="shared" si="59"/>
        <v>41058.806805555556</v>
      </c>
      <c r="T790" s="19">
        <f t="shared" si="60"/>
        <v>41096.965972222228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9">
        <f t="shared" si="61"/>
        <v>1.0941176470588236</v>
      </c>
      <c r="O791" s="7">
        <f t="shared" si="58"/>
        <v>132.85714285714286</v>
      </c>
      <c r="P791" t="s">
        <v>8276</v>
      </c>
      <c r="Q791" t="s">
        <v>8325</v>
      </c>
      <c r="R791" t="s">
        <v>8326</v>
      </c>
      <c r="S791" s="19">
        <f t="shared" si="59"/>
        <v>41276.986111111109</v>
      </c>
      <c r="T791" s="19">
        <f t="shared" si="60"/>
        <v>41295.132638888892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9">
        <f t="shared" si="61"/>
        <v>1.443746</v>
      </c>
      <c r="O792" s="7">
        <f t="shared" si="58"/>
        <v>92.547820512820508</v>
      </c>
      <c r="P792" t="s">
        <v>8276</v>
      </c>
      <c r="Q792" t="s">
        <v>8325</v>
      </c>
      <c r="R792" t="s">
        <v>8326</v>
      </c>
      <c r="S792" s="19">
        <f t="shared" si="59"/>
        <v>41275.847905092596</v>
      </c>
      <c r="T792" s="19">
        <f t="shared" si="60"/>
        <v>41305.847905092596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9">
        <f t="shared" si="61"/>
        <v>1.0386666666666666</v>
      </c>
      <c r="O793" s="7">
        <f t="shared" si="58"/>
        <v>60.859375</v>
      </c>
      <c r="P793" t="s">
        <v>8276</v>
      </c>
      <c r="Q793" t="s">
        <v>8325</v>
      </c>
      <c r="R793" t="s">
        <v>8326</v>
      </c>
      <c r="S793" s="19">
        <f t="shared" si="59"/>
        <v>41557.580625000002</v>
      </c>
      <c r="T793" s="19">
        <f t="shared" si="60"/>
        <v>41591.049305555556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9">
        <f t="shared" si="61"/>
        <v>1.0044440000000001</v>
      </c>
      <c r="O794" s="7">
        <f t="shared" si="58"/>
        <v>41.851833333333339</v>
      </c>
      <c r="P794" t="s">
        <v>8276</v>
      </c>
      <c r="Q794" t="s">
        <v>8325</v>
      </c>
      <c r="R794" t="s">
        <v>8326</v>
      </c>
      <c r="S794" s="19">
        <f t="shared" si="59"/>
        <v>41555.673645833333</v>
      </c>
      <c r="T794" s="19">
        <f t="shared" si="60"/>
        <v>41585.715312500004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9">
        <f t="shared" si="61"/>
        <v>1.0277927272727272</v>
      </c>
      <c r="O795" s="7">
        <f t="shared" si="58"/>
        <v>88.325937499999995</v>
      </c>
      <c r="P795" t="s">
        <v>8276</v>
      </c>
      <c r="Q795" t="s">
        <v>8325</v>
      </c>
      <c r="R795" t="s">
        <v>8326</v>
      </c>
      <c r="S795" s="19">
        <f t="shared" si="59"/>
        <v>41442.541250000002</v>
      </c>
      <c r="T795" s="19">
        <f t="shared" si="60"/>
        <v>41458.007638888892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9">
        <f t="shared" si="61"/>
        <v>1.0531250000000001</v>
      </c>
      <c r="O796" s="7">
        <f t="shared" si="58"/>
        <v>158.96226415094338</v>
      </c>
      <c r="P796" t="s">
        <v>8276</v>
      </c>
      <c r="Q796" t="s">
        <v>8325</v>
      </c>
      <c r="R796" t="s">
        <v>8326</v>
      </c>
      <c r="S796" s="19">
        <f t="shared" si="59"/>
        <v>40735.915011574078</v>
      </c>
      <c r="T796" s="19">
        <f t="shared" si="60"/>
        <v>40791.512500000004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9">
        <f t="shared" si="61"/>
        <v>1.1178571428571429</v>
      </c>
      <c r="O797" s="7">
        <f t="shared" si="58"/>
        <v>85.054347826086953</v>
      </c>
      <c r="P797" t="s">
        <v>8276</v>
      </c>
      <c r="Q797" t="s">
        <v>8325</v>
      </c>
      <c r="R797" t="s">
        <v>8326</v>
      </c>
      <c r="S797" s="19">
        <f t="shared" si="59"/>
        <v>40963.413032407407</v>
      </c>
      <c r="T797" s="19">
        <f t="shared" si="60"/>
        <v>41006.007638888892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9">
        <f t="shared" si="61"/>
        <v>1.0135000000000001</v>
      </c>
      <c r="O798" s="7">
        <f t="shared" si="58"/>
        <v>112.61111111111111</v>
      </c>
      <c r="P798" t="s">
        <v>8276</v>
      </c>
      <c r="Q798" t="s">
        <v>8325</v>
      </c>
      <c r="R798" t="s">
        <v>8326</v>
      </c>
      <c r="S798" s="19">
        <f t="shared" si="59"/>
        <v>41502.682928240742</v>
      </c>
      <c r="T798" s="19">
        <f t="shared" si="60"/>
        <v>41532.681944444448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9">
        <f t="shared" si="61"/>
        <v>1.0753333333333333</v>
      </c>
      <c r="O799" s="7">
        <f t="shared" si="58"/>
        <v>45.436619718309856</v>
      </c>
      <c r="P799" t="s">
        <v>8276</v>
      </c>
      <c r="Q799" t="s">
        <v>8325</v>
      </c>
      <c r="R799" t="s">
        <v>8326</v>
      </c>
      <c r="S799" s="19">
        <f t="shared" si="59"/>
        <v>40996.794074074074</v>
      </c>
      <c r="T799" s="19">
        <f t="shared" si="60"/>
        <v>41027.966666666667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9">
        <f t="shared" si="61"/>
        <v>1.1488571428571428</v>
      </c>
      <c r="O800" s="7">
        <f t="shared" si="58"/>
        <v>46.218390804597703</v>
      </c>
      <c r="P800" t="s">
        <v>8276</v>
      </c>
      <c r="Q800" t="s">
        <v>8325</v>
      </c>
      <c r="R800" t="s">
        <v>8326</v>
      </c>
      <c r="S800" s="19">
        <f t="shared" si="59"/>
        <v>41882.390127314822</v>
      </c>
      <c r="T800" s="19">
        <f t="shared" si="60"/>
        <v>41912.390127314822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9">
        <f t="shared" si="61"/>
        <v>1.0002</v>
      </c>
      <c r="O801" s="7">
        <f t="shared" si="58"/>
        <v>178.60714285714286</v>
      </c>
      <c r="P801" t="s">
        <v>8276</v>
      </c>
      <c r="Q801" t="s">
        <v>8325</v>
      </c>
      <c r="R801" t="s">
        <v>8326</v>
      </c>
      <c r="S801" s="19">
        <f t="shared" si="59"/>
        <v>40996.467199074075</v>
      </c>
      <c r="T801" s="19">
        <f t="shared" si="60"/>
        <v>41026.467199074075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9">
        <f t="shared" si="61"/>
        <v>1.5213333333333334</v>
      </c>
      <c r="O802" s="7">
        <f t="shared" si="58"/>
        <v>40.75</v>
      </c>
      <c r="P802" t="s">
        <v>8276</v>
      </c>
      <c r="Q802" t="s">
        <v>8325</v>
      </c>
      <c r="R802" t="s">
        <v>8326</v>
      </c>
      <c r="S802" s="19">
        <f t="shared" si="59"/>
        <v>41863.233495370376</v>
      </c>
      <c r="T802" s="19">
        <f t="shared" si="60"/>
        <v>41893.233495370376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9">
        <f t="shared" si="61"/>
        <v>1.1152149999999998</v>
      </c>
      <c r="O803" s="7">
        <f t="shared" si="58"/>
        <v>43.733921568627444</v>
      </c>
      <c r="P803" t="s">
        <v>8276</v>
      </c>
      <c r="Q803" t="s">
        <v>8325</v>
      </c>
      <c r="R803" t="s">
        <v>8326</v>
      </c>
      <c r="S803" s="19">
        <f t="shared" si="59"/>
        <v>40695.595370370371</v>
      </c>
      <c r="T803" s="19">
        <f t="shared" si="60"/>
        <v>40725.595370370371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9">
        <f t="shared" si="61"/>
        <v>1.0133333333333334</v>
      </c>
      <c r="O804" s="7">
        <f t="shared" si="58"/>
        <v>81.066666666666663</v>
      </c>
      <c r="P804" t="s">
        <v>8276</v>
      </c>
      <c r="Q804" t="s">
        <v>8325</v>
      </c>
      <c r="R804" t="s">
        <v>8326</v>
      </c>
      <c r="S804" s="19">
        <f t="shared" si="59"/>
        <v>41122.822268518517</v>
      </c>
      <c r="T804" s="19">
        <f t="shared" si="60"/>
        <v>41168.970138888893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9">
        <f t="shared" si="61"/>
        <v>1.232608695652174</v>
      </c>
      <c r="O805" s="7">
        <f t="shared" si="58"/>
        <v>74.60526315789474</v>
      </c>
      <c r="P805" t="s">
        <v>8276</v>
      </c>
      <c r="Q805" t="s">
        <v>8325</v>
      </c>
      <c r="R805" t="s">
        <v>8326</v>
      </c>
      <c r="S805" s="19">
        <f t="shared" si="59"/>
        <v>40665.749976851854</v>
      </c>
      <c r="T805" s="19">
        <f t="shared" si="60"/>
        <v>40691.841666666667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9">
        <f t="shared" si="61"/>
        <v>1</v>
      </c>
      <c r="O806" s="7">
        <f t="shared" si="58"/>
        <v>305.55555555555554</v>
      </c>
      <c r="P806" t="s">
        <v>8276</v>
      </c>
      <c r="Q806" t="s">
        <v>8325</v>
      </c>
      <c r="R806" t="s">
        <v>8326</v>
      </c>
      <c r="S806" s="19">
        <f t="shared" si="59"/>
        <v>40729.905624999999</v>
      </c>
      <c r="T806" s="19">
        <f t="shared" si="60"/>
        <v>40746.965972222228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9">
        <f t="shared" si="61"/>
        <v>1.05</v>
      </c>
      <c r="O807" s="7">
        <f t="shared" si="58"/>
        <v>58.333333333333336</v>
      </c>
      <c r="P807" t="s">
        <v>8276</v>
      </c>
      <c r="Q807" t="s">
        <v>8325</v>
      </c>
      <c r="R807" t="s">
        <v>8326</v>
      </c>
      <c r="S807" s="19">
        <f t="shared" si="59"/>
        <v>40690.623055555559</v>
      </c>
      <c r="T807" s="19">
        <f t="shared" si="60"/>
        <v>40740.758333333339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9">
        <f t="shared" si="61"/>
        <v>1.0443750000000001</v>
      </c>
      <c r="O808" s="7">
        <f t="shared" si="58"/>
        <v>117.67605633802818</v>
      </c>
      <c r="P808" t="s">
        <v>8276</v>
      </c>
      <c r="Q808" t="s">
        <v>8325</v>
      </c>
      <c r="R808" t="s">
        <v>8326</v>
      </c>
      <c r="S808" s="19">
        <f t="shared" si="59"/>
        <v>40763.491423611114</v>
      </c>
      <c r="T808" s="19">
        <f t="shared" si="60"/>
        <v>40793.491423611114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9">
        <f t="shared" si="61"/>
        <v>1.05125</v>
      </c>
      <c r="O809" s="7">
        <f t="shared" si="58"/>
        <v>73.771929824561397</v>
      </c>
      <c r="P809" t="s">
        <v>8276</v>
      </c>
      <c r="Q809" t="s">
        <v>8325</v>
      </c>
      <c r="R809" t="s">
        <v>8326</v>
      </c>
      <c r="S809" s="19">
        <f t="shared" si="59"/>
        <v>42759.428599537045</v>
      </c>
      <c r="T809" s="19">
        <f t="shared" si="60"/>
        <v>42794.883333333331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9">
        <f t="shared" si="61"/>
        <v>1</v>
      </c>
      <c r="O810" s="7">
        <f t="shared" si="58"/>
        <v>104.65116279069767</v>
      </c>
      <c r="P810" t="s">
        <v>8276</v>
      </c>
      <c r="Q810" t="s">
        <v>8325</v>
      </c>
      <c r="R810" t="s">
        <v>8326</v>
      </c>
      <c r="S810" s="19">
        <f t="shared" si="59"/>
        <v>41961.90053240741</v>
      </c>
      <c r="T810" s="19">
        <f t="shared" si="60"/>
        <v>41995.007638888892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9">
        <f t="shared" si="61"/>
        <v>1.03775</v>
      </c>
      <c r="O811" s="7">
        <f t="shared" si="58"/>
        <v>79.82692307692308</v>
      </c>
      <c r="P811" t="s">
        <v>8276</v>
      </c>
      <c r="Q811" t="s">
        <v>8325</v>
      </c>
      <c r="R811" t="s">
        <v>8326</v>
      </c>
      <c r="S811" s="19">
        <f t="shared" si="59"/>
        <v>41628.633680555562</v>
      </c>
      <c r="T811" s="19">
        <f t="shared" si="60"/>
        <v>41658.633680555562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9">
        <f t="shared" si="61"/>
        <v>1.05</v>
      </c>
      <c r="O812" s="7">
        <f t="shared" si="58"/>
        <v>58.333333333333336</v>
      </c>
      <c r="P812" t="s">
        <v>8276</v>
      </c>
      <c r="Q812" t="s">
        <v>8325</v>
      </c>
      <c r="R812" t="s">
        <v>8326</v>
      </c>
      <c r="S812" s="19">
        <f t="shared" si="59"/>
        <v>41122.856273148151</v>
      </c>
      <c r="T812" s="19">
        <f t="shared" si="60"/>
        <v>41152.856273148151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9">
        <f t="shared" si="61"/>
        <v>1.04</v>
      </c>
      <c r="O813" s="7">
        <f t="shared" si="58"/>
        <v>86.666666666666671</v>
      </c>
      <c r="P813" t="s">
        <v>8276</v>
      </c>
      <c r="Q813" t="s">
        <v>8325</v>
      </c>
      <c r="R813" t="s">
        <v>8326</v>
      </c>
      <c r="S813" s="19">
        <f t="shared" si="59"/>
        <v>41443.443541666667</v>
      </c>
      <c r="T813" s="19">
        <f t="shared" si="60"/>
        <v>41465.50277777778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9">
        <f t="shared" si="61"/>
        <v>1.5183333333333333</v>
      </c>
      <c r="O814" s="7">
        <f t="shared" si="58"/>
        <v>27.606060606060606</v>
      </c>
      <c r="P814" t="s">
        <v>8276</v>
      </c>
      <c r="Q814" t="s">
        <v>8325</v>
      </c>
      <c r="R814" t="s">
        <v>8326</v>
      </c>
      <c r="S814" s="19">
        <f t="shared" si="59"/>
        <v>41281.817962962967</v>
      </c>
      <c r="T814" s="19">
        <f t="shared" si="60"/>
        <v>41334.381944444445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9">
        <f t="shared" si="61"/>
        <v>1.59996</v>
      </c>
      <c r="O815" s="7">
        <f t="shared" si="58"/>
        <v>24.999375000000001</v>
      </c>
      <c r="P815" t="s">
        <v>8276</v>
      </c>
      <c r="Q815" t="s">
        <v>8325</v>
      </c>
      <c r="R815" t="s">
        <v>8326</v>
      </c>
      <c r="S815" s="19">
        <f t="shared" si="59"/>
        <v>41080.760243055556</v>
      </c>
      <c r="T815" s="19">
        <f t="shared" si="60"/>
        <v>41110.760243055556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9">
        <f t="shared" si="61"/>
        <v>1.2729999999999999</v>
      </c>
      <c r="O816" s="7">
        <f t="shared" si="58"/>
        <v>45.464285714285715</v>
      </c>
      <c r="P816" t="s">
        <v>8276</v>
      </c>
      <c r="Q816" t="s">
        <v>8325</v>
      </c>
      <c r="R816" t="s">
        <v>8326</v>
      </c>
      <c r="S816" s="19">
        <f t="shared" si="59"/>
        <v>40679.543067129634</v>
      </c>
      <c r="T816" s="19">
        <f t="shared" si="60"/>
        <v>40694.552777777782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9">
        <f t="shared" si="61"/>
        <v>1.07</v>
      </c>
      <c r="O817" s="7">
        <f t="shared" si="58"/>
        <v>99.534883720930239</v>
      </c>
      <c r="P817" t="s">
        <v>8276</v>
      </c>
      <c r="Q817" t="s">
        <v>8325</v>
      </c>
      <c r="R817" t="s">
        <v>8326</v>
      </c>
      <c r="S817" s="19">
        <f t="shared" si="59"/>
        <v>41914.717858796299</v>
      </c>
      <c r="T817" s="19">
        <f t="shared" si="60"/>
        <v>41944.717858796299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9">
        <f t="shared" si="61"/>
        <v>1.1512214285714286</v>
      </c>
      <c r="O818" s="7">
        <f t="shared" si="58"/>
        <v>39.31</v>
      </c>
      <c r="P818" t="s">
        <v>8276</v>
      </c>
      <c r="Q818" t="s">
        <v>8325</v>
      </c>
      <c r="R818" t="s">
        <v>8326</v>
      </c>
      <c r="S818" s="19">
        <f t="shared" si="59"/>
        <v>41341.67086805556</v>
      </c>
      <c r="T818" s="19">
        <f t="shared" si="60"/>
        <v>41373.070833333339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9">
        <f t="shared" si="61"/>
        <v>1.3711066666666665</v>
      </c>
      <c r="O819" s="7">
        <f t="shared" si="58"/>
        <v>89.419999999999987</v>
      </c>
      <c r="P819" t="s">
        <v>8276</v>
      </c>
      <c r="Q819" t="s">
        <v>8325</v>
      </c>
      <c r="R819" t="s">
        <v>8326</v>
      </c>
      <c r="S819" s="19">
        <f t="shared" si="59"/>
        <v>40925.399664351855</v>
      </c>
      <c r="T819" s="19">
        <f t="shared" si="60"/>
        <v>40979.007638888892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9">
        <f t="shared" si="61"/>
        <v>1.5571428571428572</v>
      </c>
      <c r="O820" s="7">
        <f t="shared" si="58"/>
        <v>28.684210526315791</v>
      </c>
      <c r="P820" t="s">
        <v>8276</v>
      </c>
      <c r="Q820" t="s">
        <v>8325</v>
      </c>
      <c r="R820" t="s">
        <v>8326</v>
      </c>
      <c r="S820" s="19">
        <f t="shared" si="59"/>
        <v>41120.682881944449</v>
      </c>
      <c r="T820" s="19">
        <f t="shared" si="60"/>
        <v>41128.509027777778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9">
        <f t="shared" si="61"/>
        <v>1.0874999999999999</v>
      </c>
      <c r="O821" s="7">
        <f t="shared" si="58"/>
        <v>31.071428571428573</v>
      </c>
      <c r="P821" t="s">
        <v>8276</v>
      </c>
      <c r="Q821" t="s">
        <v>8325</v>
      </c>
      <c r="R821" t="s">
        <v>8326</v>
      </c>
      <c r="S821" s="19">
        <f t="shared" si="59"/>
        <v>41619.798310185186</v>
      </c>
      <c r="T821" s="19">
        <f t="shared" si="60"/>
        <v>41628.997222222228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9">
        <f t="shared" si="61"/>
        <v>1.3405</v>
      </c>
      <c r="O822" s="7">
        <f t="shared" si="58"/>
        <v>70.55263157894737</v>
      </c>
      <c r="P822" t="s">
        <v>8276</v>
      </c>
      <c r="Q822" t="s">
        <v>8325</v>
      </c>
      <c r="R822" t="s">
        <v>8326</v>
      </c>
      <c r="S822" s="19">
        <f t="shared" si="59"/>
        <v>41768.641921296301</v>
      </c>
      <c r="T822" s="19">
        <f t="shared" si="60"/>
        <v>41799.008333333339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9">
        <f t="shared" si="61"/>
        <v>1</v>
      </c>
      <c r="O823" s="7">
        <f t="shared" si="58"/>
        <v>224.12820512820514</v>
      </c>
      <c r="P823" t="s">
        <v>8276</v>
      </c>
      <c r="Q823" t="s">
        <v>8325</v>
      </c>
      <c r="R823" t="s">
        <v>8326</v>
      </c>
      <c r="S823" s="19">
        <f t="shared" si="59"/>
        <v>42093.722048611118</v>
      </c>
      <c r="T823" s="19">
        <f t="shared" si="60"/>
        <v>42127.967361111114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9">
        <f t="shared" si="61"/>
        <v>1.1916666666666667</v>
      </c>
      <c r="O824" s="7">
        <f t="shared" si="58"/>
        <v>51.811594202898547</v>
      </c>
      <c r="P824" t="s">
        <v>8276</v>
      </c>
      <c r="Q824" t="s">
        <v>8325</v>
      </c>
      <c r="R824" t="s">
        <v>8326</v>
      </c>
      <c r="S824" s="19">
        <f t="shared" si="59"/>
        <v>41157.747337962966</v>
      </c>
      <c r="T824" s="19">
        <f t="shared" si="60"/>
        <v>41187.747337962966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9">
        <f t="shared" si="61"/>
        <v>1.7949999999999999</v>
      </c>
      <c r="O825" s="7">
        <f t="shared" si="58"/>
        <v>43.515151515151516</v>
      </c>
      <c r="P825" t="s">
        <v>8276</v>
      </c>
      <c r="Q825" t="s">
        <v>8325</v>
      </c>
      <c r="R825" t="s">
        <v>8326</v>
      </c>
      <c r="S825" s="19">
        <f t="shared" si="59"/>
        <v>42055.772824074076</v>
      </c>
      <c r="T825" s="19">
        <f t="shared" si="60"/>
        <v>42085.731157407412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9">
        <f t="shared" si="61"/>
        <v>1.3438124999999999</v>
      </c>
      <c r="O826" s="7">
        <f t="shared" si="58"/>
        <v>39.816666666666663</v>
      </c>
      <c r="P826" t="s">
        <v>8276</v>
      </c>
      <c r="Q826" t="s">
        <v>8325</v>
      </c>
      <c r="R826" t="s">
        <v>8326</v>
      </c>
      <c r="S826" s="19">
        <f t="shared" si="59"/>
        <v>40250.042106481487</v>
      </c>
      <c r="T826" s="19">
        <f t="shared" si="60"/>
        <v>40286.090972222228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9">
        <f t="shared" si="61"/>
        <v>1.0043200000000001</v>
      </c>
      <c r="O827" s="7">
        <f t="shared" si="58"/>
        <v>126.8080808080808</v>
      </c>
      <c r="P827" t="s">
        <v>8276</v>
      </c>
      <c r="Q827" t="s">
        <v>8325</v>
      </c>
      <c r="R827" t="s">
        <v>8326</v>
      </c>
      <c r="S827" s="19">
        <f t="shared" si="59"/>
        <v>41186.106527777782</v>
      </c>
      <c r="T827" s="19">
        <f t="shared" si="60"/>
        <v>41211.106527777782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9">
        <f t="shared" si="61"/>
        <v>1.0145454545454546</v>
      </c>
      <c r="O828" s="7">
        <f t="shared" si="58"/>
        <v>113.87755102040816</v>
      </c>
      <c r="P828" t="s">
        <v>8276</v>
      </c>
      <c r="Q828" t="s">
        <v>8325</v>
      </c>
      <c r="R828" t="s">
        <v>8326</v>
      </c>
      <c r="S828" s="19">
        <f t="shared" si="59"/>
        <v>40972.838541666672</v>
      </c>
      <c r="T828" s="19">
        <f t="shared" si="60"/>
        <v>40993.796875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9">
        <f t="shared" si="61"/>
        <v>1.0333333333333334</v>
      </c>
      <c r="O829" s="7">
        <f t="shared" si="58"/>
        <v>28.181818181818183</v>
      </c>
      <c r="P829" t="s">
        <v>8276</v>
      </c>
      <c r="Q829" t="s">
        <v>8325</v>
      </c>
      <c r="R829" t="s">
        <v>8326</v>
      </c>
      <c r="S829" s="19">
        <f t="shared" si="59"/>
        <v>40927.273460648154</v>
      </c>
      <c r="T829" s="19">
        <f t="shared" si="60"/>
        <v>40953.625694444447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9">
        <f t="shared" si="61"/>
        <v>1.07</v>
      </c>
      <c r="O830" s="7">
        <f t="shared" si="58"/>
        <v>36.60526315789474</v>
      </c>
      <c r="P830" t="s">
        <v>8276</v>
      </c>
      <c r="Q830" t="s">
        <v>8325</v>
      </c>
      <c r="R830" t="s">
        <v>8326</v>
      </c>
      <c r="S830" s="19">
        <f t="shared" si="59"/>
        <v>41072.850717592592</v>
      </c>
      <c r="T830" s="19">
        <f t="shared" si="60"/>
        <v>41085.483333333337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9">
        <f t="shared" si="61"/>
        <v>1.04</v>
      </c>
      <c r="O831" s="7">
        <f t="shared" si="58"/>
        <v>32.5</v>
      </c>
      <c r="P831" t="s">
        <v>8276</v>
      </c>
      <c r="Q831" t="s">
        <v>8325</v>
      </c>
      <c r="R831" t="s">
        <v>8326</v>
      </c>
      <c r="S831" s="19">
        <f t="shared" si="59"/>
        <v>42504.601388888892</v>
      </c>
      <c r="T831" s="19">
        <f t="shared" si="60"/>
        <v>42564.601388888892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9">
        <f t="shared" si="61"/>
        <v>1.0783333333333334</v>
      </c>
      <c r="O832" s="7">
        <f t="shared" si="58"/>
        <v>60.65625</v>
      </c>
      <c r="P832" t="s">
        <v>8276</v>
      </c>
      <c r="Q832" t="s">
        <v>8325</v>
      </c>
      <c r="R832" t="s">
        <v>8326</v>
      </c>
      <c r="S832" s="19">
        <f t="shared" si="59"/>
        <v>41325.32575231482</v>
      </c>
      <c r="T832" s="19">
        <f t="shared" si="60"/>
        <v>41355.284085648149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9">
        <f t="shared" si="61"/>
        <v>2.3333333333333335</v>
      </c>
      <c r="O833" s="7">
        <f t="shared" si="58"/>
        <v>175</v>
      </c>
      <c r="P833" t="s">
        <v>8276</v>
      </c>
      <c r="Q833" t="s">
        <v>8325</v>
      </c>
      <c r="R833" t="s">
        <v>8326</v>
      </c>
      <c r="S833" s="19">
        <f t="shared" si="59"/>
        <v>40996.446921296301</v>
      </c>
      <c r="T833" s="19">
        <f t="shared" si="60"/>
        <v>41026.446921296301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9">
        <f t="shared" si="61"/>
        <v>1.0060706666666666</v>
      </c>
      <c r="O834" s="7">
        <f t="shared" si="58"/>
        <v>97.993896103896105</v>
      </c>
      <c r="P834" t="s">
        <v>8276</v>
      </c>
      <c r="Q834" t="s">
        <v>8325</v>
      </c>
      <c r="R834" t="s">
        <v>8326</v>
      </c>
      <c r="S834" s="19">
        <f t="shared" si="59"/>
        <v>40869.475173611114</v>
      </c>
      <c r="T834" s="19">
        <f t="shared" si="60"/>
        <v>40929.142361111109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9">
        <f t="shared" si="61"/>
        <v>1.0166666666666666</v>
      </c>
      <c r="O835" s="7">
        <f t="shared" ref="O835:O898" si="62">IF(L835=0,0,E835/L835)</f>
        <v>148.78048780487805</v>
      </c>
      <c r="P835" t="s">
        <v>8276</v>
      </c>
      <c r="Q835" t="s">
        <v>8325</v>
      </c>
      <c r="R835" t="s">
        <v>8326</v>
      </c>
      <c r="S835" s="19">
        <f t="shared" ref="S835:S898" si="63">(J835/86400)+25569+(-5/25)</f>
        <v>41718.678182870375</v>
      </c>
      <c r="T835" s="19">
        <f t="shared" ref="T835:T898" si="64">(I835/86400)+25569+(-5/25)</f>
        <v>41748.678182870375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9">
        <f t="shared" si="61"/>
        <v>1.3101818181818181</v>
      </c>
      <c r="O836" s="7">
        <f t="shared" si="62"/>
        <v>96.08</v>
      </c>
      <c r="P836" t="s">
        <v>8276</v>
      </c>
      <c r="Q836" t="s">
        <v>8325</v>
      </c>
      <c r="R836" t="s">
        <v>8326</v>
      </c>
      <c r="S836" s="19">
        <f t="shared" si="63"/>
        <v>41422.622824074075</v>
      </c>
      <c r="T836" s="19">
        <f t="shared" si="64"/>
        <v>41455.965972222228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9">
        <f t="shared" si="61"/>
        <v>1.1725000000000001</v>
      </c>
      <c r="O837" s="7">
        <f t="shared" si="62"/>
        <v>58.625</v>
      </c>
      <c r="P837" t="s">
        <v>8276</v>
      </c>
      <c r="Q837" t="s">
        <v>8325</v>
      </c>
      <c r="R837" t="s">
        <v>8326</v>
      </c>
      <c r="S837" s="19">
        <f t="shared" si="63"/>
        <v>41005.257847222223</v>
      </c>
      <c r="T837" s="19">
        <f t="shared" si="64"/>
        <v>41047.925000000003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9">
        <f t="shared" si="61"/>
        <v>1.009304</v>
      </c>
      <c r="O838" s="7">
        <f t="shared" si="62"/>
        <v>109.70695652173914</v>
      </c>
      <c r="P838" t="s">
        <v>8276</v>
      </c>
      <c r="Q838" t="s">
        <v>8325</v>
      </c>
      <c r="R838" t="s">
        <v>8326</v>
      </c>
      <c r="S838" s="19">
        <f t="shared" si="63"/>
        <v>41523.856921296298</v>
      </c>
      <c r="T838" s="19">
        <f t="shared" si="64"/>
        <v>41553.856921296298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9">
        <f t="shared" si="61"/>
        <v>1.218</v>
      </c>
      <c r="O839" s="7">
        <f t="shared" si="62"/>
        <v>49.112903225806448</v>
      </c>
      <c r="P839" t="s">
        <v>8276</v>
      </c>
      <c r="Q839" t="s">
        <v>8325</v>
      </c>
      <c r="R839" t="s">
        <v>8326</v>
      </c>
      <c r="S839" s="19">
        <f t="shared" si="63"/>
        <v>41730.798402777778</v>
      </c>
      <c r="T839" s="19">
        <f t="shared" si="64"/>
        <v>41760.798402777778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9">
        <f t="shared" si="61"/>
        <v>1.454</v>
      </c>
      <c r="O840" s="7">
        <f t="shared" si="62"/>
        <v>47.672131147540981</v>
      </c>
      <c r="P840" t="s">
        <v>8276</v>
      </c>
      <c r="Q840" t="s">
        <v>8325</v>
      </c>
      <c r="R840" t="s">
        <v>8326</v>
      </c>
      <c r="S840" s="19">
        <f t="shared" si="63"/>
        <v>40895.697974537041</v>
      </c>
      <c r="T840" s="19">
        <f t="shared" si="64"/>
        <v>40925.697974537041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9">
        <f t="shared" si="61"/>
        <v>1.166166</v>
      </c>
      <c r="O841" s="7">
        <f t="shared" si="62"/>
        <v>60.737812499999997</v>
      </c>
      <c r="P841" t="s">
        <v>8276</v>
      </c>
      <c r="Q841" t="s">
        <v>8325</v>
      </c>
      <c r="R841" t="s">
        <v>8326</v>
      </c>
      <c r="S841" s="19">
        <f t="shared" si="63"/>
        <v>41144.563379629632</v>
      </c>
      <c r="T841" s="19">
        <f t="shared" si="64"/>
        <v>41174.563379629632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9">
        <f t="shared" si="61"/>
        <v>1.2041660000000001</v>
      </c>
      <c r="O842" s="7">
        <f t="shared" si="62"/>
        <v>63.37715789473684</v>
      </c>
      <c r="P842" t="s">
        <v>8277</v>
      </c>
      <c r="Q842" t="s">
        <v>8325</v>
      </c>
      <c r="R842" t="s">
        <v>8327</v>
      </c>
      <c r="S842" s="19">
        <f t="shared" si="63"/>
        <v>42607.026701388895</v>
      </c>
      <c r="T842" s="19">
        <f t="shared" si="64"/>
        <v>42637.026701388895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9">
        <f t="shared" ref="N843:N906" si="65">E843/D843</f>
        <v>1.0132000000000001</v>
      </c>
      <c r="O843" s="7">
        <f t="shared" si="62"/>
        <v>53.893617021276597</v>
      </c>
      <c r="P843" t="s">
        <v>8277</v>
      </c>
      <c r="Q843" t="s">
        <v>8325</v>
      </c>
      <c r="R843" t="s">
        <v>8327</v>
      </c>
      <c r="S843" s="19">
        <f t="shared" si="63"/>
        <v>41923.638692129636</v>
      </c>
      <c r="T843" s="19">
        <f t="shared" si="64"/>
        <v>41953.6803587963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9">
        <f t="shared" si="65"/>
        <v>1.0431999999999999</v>
      </c>
      <c r="O844" s="7">
        <f t="shared" si="62"/>
        <v>66.871794871794876</v>
      </c>
      <c r="P844" t="s">
        <v>8277</v>
      </c>
      <c r="Q844" t="s">
        <v>8325</v>
      </c>
      <c r="R844" t="s">
        <v>8327</v>
      </c>
      <c r="S844" s="19">
        <f t="shared" si="63"/>
        <v>41526.392395833333</v>
      </c>
      <c r="T844" s="19">
        <f t="shared" si="64"/>
        <v>41560.965972222228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9">
        <f t="shared" si="65"/>
        <v>2.6713333333333331</v>
      </c>
      <c r="O845" s="7">
        <f t="shared" si="62"/>
        <v>63.102362204724407</v>
      </c>
      <c r="P845" t="s">
        <v>8277</v>
      </c>
      <c r="Q845" t="s">
        <v>8325</v>
      </c>
      <c r="R845" t="s">
        <v>8327</v>
      </c>
      <c r="S845" s="19">
        <f t="shared" si="63"/>
        <v>42695.057870370372</v>
      </c>
      <c r="T845" s="19">
        <f t="shared" si="64"/>
        <v>42712.133333333331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9">
        <f t="shared" si="65"/>
        <v>1.9413333333333334</v>
      </c>
      <c r="O846" s="7">
        <f t="shared" si="62"/>
        <v>36.628930817610062</v>
      </c>
      <c r="P846" t="s">
        <v>8277</v>
      </c>
      <c r="Q846" t="s">
        <v>8325</v>
      </c>
      <c r="R846" t="s">
        <v>8327</v>
      </c>
      <c r="S846" s="19">
        <f t="shared" si="63"/>
        <v>41905.484629629631</v>
      </c>
      <c r="T846" s="19">
        <f t="shared" si="64"/>
        <v>41944.007638888892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9">
        <f t="shared" si="65"/>
        <v>1.203802</v>
      </c>
      <c r="O847" s="7">
        <f t="shared" si="62"/>
        <v>34.005706214689269</v>
      </c>
      <c r="P847" t="s">
        <v>8277</v>
      </c>
      <c r="Q847" t="s">
        <v>8325</v>
      </c>
      <c r="R847" t="s">
        <v>8327</v>
      </c>
      <c r="S847" s="19">
        <f t="shared" si="63"/>
        <v>42578.005972222221</v>
      </c>
      <c r="T847" s="19">
        <f t="shared" si="64"/>
        <v>42617.965972222228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9">
        <f t="shared" si="65"/>
        <v>1.2200090909090908</v>
      </c>
      <c r="O848" s="7">
        <f t="shared" si="62"/>
        <v>28.553404255319148</v>
      </c>
      <c r="P848" t="s">
        <v>8277</v>
      </c>
      <c r="Q848" t="s">
        <v>8325</v>
      </c>
      <c r="R848" t="s">
        <v>8327</v>
      </c>
      <c r="S848" s="19">
        <f t="shared" si="63"/>
        <v>41694.191840277781</v>
      </c>
      <c r="T848" s="19">
        <f t="shared" si="64"/>
        <v>41708.383333333339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9">
        <f t="shared" si="65"/>
        <v>1</v>
      </c>
      <c r="O849" s="7">
        <f t="shared" si="62"/>
        <v>10</v>
      </c>
      <c r="P849" t="s">
        <v>8277</v>
      </c>
      <c r="Q849" t="s">
        <v>8325</v>
      </c>
      <c r="R849" t="s">
        <v>8327</v>
      </c>
      <c r="S849" s="19">
        <f t="shared" si="63"/>
        <v>42165.598333333335</v>
      </c>
      <c r="T849" s="19">
        <f t="shared" si="64"/>
        <v>42195.598333333335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9">
        <f t="shared" si="65"/>
        <v>1</v>
      </c>
      <c r="O850" s="7">
        <f t="shared" si="62"/>
        <v>18.75</v>
      </c>
      <c r="P850" t="s">
        <v>8277</v>
      </c>
      <c r="Q850" t="s">
        <v>8325</v>
      </c>
      <c r="R850" t="s">
        <v>8327</v>
      </c>
      <c r="S850" s="19">
        <f t="shared" si="63"/>
        <v>42078.592048611114</v>
      </c>
      <c r="T850" s="19">
        <f t="shared" si="64"/>
        <v>42108.592048611114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9">
        <f t="shared" si="65"/>
        <v>1.1990000000000001</v>
      </c>
      <c r="O851" s="7">
        <f t="shared" si="62"/>
        <v>41.704347826086959</v>
      </c>
      <c r="P851" t="s">
        <v>8277</v>
      </c>
      <c r="Q851" t="s">
        <v>8325</v>
      </c>
      <c r="R851" t="s">
        <v>8327</v>
      </c>
      <c r="S851" s="19">
        <f t="shared" si="63"/>
        <v>42050.948888888888</v>
      </c>
      <c r="T851" s="19">
        <f t="shared" si="64"/>
        <v>42078.907222222224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9">
        <f t="shared" si="65"/>
        <v>1.55175</v>
      </c>
      <c r="O852" s="7">
        <f t="shared" si="62"/>
        <v>46.669172932330824</v>
      </c>
      <c r="P852" t="s">
        <v>8277</v>
      </c>
      <c r="Q852" t="s">
        <v>8325</v>
      </c>
      <c r="R852" t="s">
        <v>8327</v>
      </c>
      <c r="S852" s="19">
        <f t="shared" si="63"/>
        <v>42452.627743055564</v>
      </c>
      <c r="T852" s="19">
        <f t="shared" si="64"/>
        <v>42485.007638888892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9">
        <f t="shared" si="65"/>
        <v>1.3045</v>
      </c>
      <c r="O853" s="7">
        <f t="shared" si="62"/>
        <v>37.271428571428572</v>
      </c>
      <c r="P853" t="s">
        <v>8277</v>
      </c>
      <c r="Q853" t="s">
        <v>8325</v>
      </c>
      <c r="R853" t="s">
        <v>8327</v>
      </c>
      <c r="S853" s="19">
        <f t="shared" si="63"/>
        <v>42522.680243055554</v>
      </c>
      <c r="T853" s="19">
        <f t="shared" si="64"/>
        <v>42582.622916666674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9">
        <f t="shared" si="65"/>
        <v>1.0497142857142858</v>
      </c>
      <c r="O854" s="7">
        <f t="shared" si="62"/>
        <v>59.258064516129032</v>
      </c>
      <c r="P854" t="s">
        <v>8277</v>
      </c>
      <c r="Q854" t="s">
        <v>8325</v>
      </c>
      <c r="R854" t="s">
        <v>8327</v>
      </c>
      <c r="S854" s="19">
        <f t="shared" si="63"/>
        <v>42656.605497685188</v>
      </c>
      <c r="T854" s="19">
        <f t="shared" si="64"/>
        <v>42667.675000000003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9">
        <f t="shared" si="65"/>
        <v>1</v>
      </c>
      <c r="O855" s="7">
        <f t="shared" si="62"/>
        <v>30</v>
      </c>
      <c r="P855" t="s">
        <v>8277</v>
      </c>
      <c r="Q855" t="s">
        <v>8325</v>
      </c>
      <c r="R855" t="s">
        <v>8327</v>
      </c>
      <c r="S855" s="19">
        <f t="shared" si="63"/>
        <v>42021.632280092599</v>
      </c>
      <c r="T855" s="19">
        <f t="shared" si="64"/>
        <v>42051.632280092599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9">
        <f t="shared" si="65"/>
        <v>1.1822050359712231</v>
      </c>
      <c r="O856" s="7">
        <f t="shared" si="62"/>
        <v>65.8623246492986</v>
      </c>
      <c r="P856" t="s">
        <v>8277</v>
      </c>
      <c r="Q856" t="s">
        <v>8325</v>
      </c>
      <c r="R856" t="s">
        <v>8327</v>
      </c>
      <c r="S856" s="19">
        <f t="shared" si="63"/>
        <v>42702.012337962966</v>
      </c>
      <c r="T856" s="19">
        <f t="shared" si="64"/>
        <v>42732.012337962966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9">
        <f t="shared" si="65"/>
        <v>1.0344827586206897</v>
      </c>
      <c r="O857" s="7">
        <f t="shared" si="62"/>
        <v>31.914893617021278</v>
      </c>
      <c r="P857" t="s">
        <v>8277</v>
      </c>
      <c r="Q857" t="s">
        <v>8325</v>
      </c>
      <c r="R857" t="s">
        <v>8327</v>
      </c>
      <c r="S857" s="19">
        <f t="shared" si="63"/>
        <v>42544.925196759257</v>
      </c>
      <c r="T857" s="19">
        <f t="shared" si="64"/>
        <v>42574.925196759257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9">
        <f t="shared" si="65"/>
        <v>2.1800000000000002</v>
      </c>
      <c r="O858" s="7">
        <f t="shared" si="62"/>
        <v>19.464285714285715</v>
      </c>
      <c r="P858" t="s">
        <v>8277</v>
      </c>
      <c r="Q858" t="s">
        <v>8325</v>
      </c>
      <c r="R858" t="s">
        <v>8327</v>
      </c>
      <c r="S858" s="19">
        <f t="shared" si="63"/>
        <v>42609.111990740741</v>
      </c>
      <c r="T858" s="19">
        <f t="shared" si="64"/>
        <v>42668.591666666674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9">
        <f t="shared" si="65"/>
        <v>1</v>
      </c>
      <c r="O859" s="7">
        <f t="shared" si="62"/>
        <v>50</v>
      </c>
      <c r="P859" t="s">
        <v>8277</v>
      </c>
      <c r="Q859" t="s">
        <v>8325</v>
      </c>
      <c r="R859" t="s">
        <v>8327</v>
      </c>
      <c r="S859" s="19">
        <f t="shared" si="63"/>
        <v>42291.381377314814</v>
      </c>
      <c r="T859" s="19">
        <f t="shared" si="64"/>
        <v>42333.423043981486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9">
        <f t="shared" si="65"/>
        <v>1.4400583333333332</v>
      </c>
      <c r="O860" s="7">
        <f t="shared" si="62"/>
        <v>22.737763157894737</v>
      </c>
      <c r="P860" t="s">
        <v>8277</v>
      </c>
      <c r="Q860" t="s">
        <v>8325</v>
      </c>
      <c r="R860" t="s">
        <v>8327</v>
      </c>
      <c r="S860" s="19">
        <f t="shared" si="63"/>
        <v>42079.545578703706</v>
      </c>
      <c r="T860" s="19">
        <f t="shared" si="64"/>
        <v>42109.757638888892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9">
        <f t="shared" si="65"/>
        <v>1.0467500000000001</v>
      </c>
      <c r="O861" s="7">
        <f t="shared" si="62"/>
        <v>42.724489795918366</v>
      </c>
      <c r="P861" t="s">
        <v>8277</v>
      </c>
      <c r="Q861" t="s">
        <v>8325</v>
      </c>
      <c r="R861" t="s">
        <v>8327</v>
      </c>
      <c r="S861" s="19">
        <f t="shared" si="63"/>
        <v>42128.620231481487</v>
      </c>
      <c r="T861" s="19">
        <f t="shared" si="64"/>
        <v>42158.8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9">
        <f t="shared" si="65"/>
        <v>0.18142857142857144</v>
      </c>
      <c r="O862" s="7">
        <f t="shared" si="62"/>
        <v>52.916666666666664</v>
      </c>
      <c r="P862" t="s">
        <v>8278</v>
      </c>
      <c r="Q862" t="s">
        <v>8325</v>
      </c>
      <c r="R862" t="s">
        <v>8328</v>
      </c>
      <c r="S862" s="19">
        <f t="shared" si="63"/>
        <v>41570.282789351855</v>
      </c>
      <c r="T862" s="19">
        <f t="shared" si="64"/>
        <v>41600.324456018519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9">
        <f t="shared" si="65"/>
        <v>2.2444444444444444E-2</v>
      </c>
      <c r="O863" s="7">
        <f t="shared" si="62"/>
        <v>50.5</v>
      </c>
      <c r="P863" t="s">
        <v>8278</v>
      </c>
      <c r="Q863" t="s">
        <v>8325</v>
      </c>
      <c r="R863" t="s">
        <v>8328</v>
      </c>
      <c r="S863" s="19">
        <f t="shared" si="63"/>
        <v>42599.765324074076</v>
      </c>
      <c r="T863" s="19">
        <f t="shared" si="64"/>
        <v>42629.765324074076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9">
        <f t="shared" si="65"/>
        <v>3.3999999999999998E-3</v>
      </c>
      <c r="O864" s="7">
        <f t="shared" si="62"/>
        <v>42.5</v>
      </c>
      <c r="P864" t="s">
        <v>8278</v>
      </c>
      <c r="Q864" t="s">
        <v>8325</v>
      </c>
      <c r="R864" t="s">
        <v>8328</v>
      </c>
      <c r="S864" s="19">
        <f t="shared" si="63"/>
        <v>41559.354953703703</v>
      </c>
      <c r="T864" s="19">
        <f t="shared" si="64"/>
        <v>41589.396620370375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9">
        <f t="shared" si="65"/>
        <v>4.4999999999999998E-2</v>
      </c>
      <c r="O865" s="7">
        <f t="shared" si="62"/>
        <v>18</v>
      </c>
      <c r="P865" t="s">
        <v>8278</v>
      </c>
      <c r="Q865" t="s">
        <v>8325</v>
      </c>
      <c r="R865" t="s">
        <v>8328</v>
      </c>
      <c r="S865" s="19">
        <f t="shared" si="63"/>
        <v>40920.917662037042</v>
      </c>
      <c r="T865" s="19">
        <f t="shared" si="64"/>
        <v>40950.917662037042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9">
        <f t="shared" si="65"/>
        <v>0.41538461538461541</v>
      </c>
      <c r="O866" s="7">
        <f t="shared" si="62"/>
        <v>34.177215189873415</v>
      </c>
      <c r="P866" t="s">
        <v>8278</v>
      </c>
      <c r="Q866" t="s">
        <v>8325</v>
      </c>
      <c r="R866" t="s">
        <v>8328</v>
      </c>
      <c r="S866" s="19">
        <f t="shared" si="63"/>
        <v>41540.9069212963</v>
      </c>
      <c r="T866" s="19">
        <f t="shared" si="64"/>
        <v>41563.215972222228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9">
        <f t="shared" si="65"/>
        <v>2.0454545454545454E-2</v>
      </c>
      <c r="O867" s="7">
        <f t="shared" si="62"/>
        <v>22.5</v>
      </c>
      <c r="P867" t="s">
        <v>8278</v>
      </c>
      <c r="Q867" t="s">
        <v>8325</v>
      </c>
      <c r="R867" t="s">
        <v>8328</v>
      </c>
      <c r="S867" s="19">
        <f t="shared" si="63"/>
        <v>41230.573113425926</v>
      </c>
      <c r="T867" s="19">
        <f t="shared" si="64"/>
        <v>41290.573113425926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9">
        <f t="shared" si="65"/>
        <v>0.18285714285714286</v>
      </c>
      <c r="O868" s="7">
        <f t="shared" si="62"/>
        <v>58.18181818181818</v>
      </c>
      <c r="P868" t="s">
        <v>8278</v>
      </c>
      <c r="Q868" t="s">
        <v>8325</v>
      </c>
      <c r="R868" t="s">
        <v>8328</v>
      </c>
      <c r="S868" s="19">
        <f t="shared" si="63"/>
        <v>42025.437939814816</v>
      </c>
      <c r="T868" s="19">
        <f t="shared" si="64"/>
        <v>42063.431944444448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9">
        <f t="shared" si="65"/>
        <v>0.2402</v>
      </c>
      <c r="O869" s="7">
        <f t="shared" si="62"/>
        <v>109.18181818181819</v>
      </c>
      <c r="P869" t="s">
        <v>8278</v>
      </c>
      <c r="Q869" t="s">
        <v>8325</v>
      </c>
      <c r="R869" t="s">
        <v>8328</v>
      </c>
      <c r="S869" s="19">
        <f t="shared" si="63"/>
        <v>40087.905393518522</v>
      </c>
      <c r="T869" s="19">
        <f t="shared" si="64"/>
        <v>40148.007638888892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9">
        <f t="shared" si="65"/>
        <v>1.1111111111111111E-3</v>
      </c>
      <c r="O870" s="7">
        <f t="shared" si="62"/>
        <v>50</v>
      </c>
      <c r="P870" t="s">
        <v>8278</v>
      </c>
      <c r="Q870" t="s">
        <v>8325</v>
      </c>
      <c r="R870" t="s">
        <v>8328</v>
      </c>
      <c r="S870" s="19">
        <f t="shared" si="63"/>
        <v>41615.82775462963</v>
      </c>
      <c r="T870" s="19">
        <f t="shared" si="64"/>
        <v>41645.82775462963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9">
        <f t="shared" si="65"/>
        <v>0.11818181818181818</v>
      </c>
      <c r="O871" s="7">
        <f t="shared" si="62"/>
        <v>346.66666666666669</v>
      </c>
      <c r="P871" t="s">
        <v>8278</v>
      </c>
      <c r="Q871" t="s">
        <v>8325</v>
      </c>
      <c r="R871" t="s">
        <v>8328</v>
      </c>
      <c r="S871" s="19">
        <f t="shared" si="63"/>
        <v>41342.645567129628</v>
      </c>
      <c r="T871" s="19">
        <f t="shared" si="64"/>
        <v>41372.603900462964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9">
        <f t="shared" si="65"/>
        <v>3.0999999999999999E-3</v>
      </c>
      <c r="O872" s="7">
        <f t="shared" si="62"/>
        <v>12.4</v>
      </c>
      <c r="P872" t="s">
        <v>8278</v>
      </c>
      <c r="Q872" t="s">
        <v>8325</v>
      </c>
      <c r="R872" t="s">
        <v>8328</v>
      </c>
      <c r="S872" s="19">
        <f t="shared" si="63"/>
        <v>41487.822256944448</v>
      </c>
      <c r="T872" s="19">
        <f t="shared" si="64"/>
        <v>41517.822256944448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9">
        <f t="shared" si="65"/>
        <v>5.4166666666666669E-2</v>
      </c>
      <c r="O873" s="7">
        <f t="shared" si="62"/>
        <v>27.083333333333332</v>
      </c>
      <c r="P873" t="s">
        <v>8278</v>
      </c>
      <c r="Q873" t="s">
        <v>8325</v>
      </c>
      <c r="R873" t="s">
        <v>8328</v>
      </c>
      <c r="S873" s="19">
        <f t="shared" si="63"/>
        <v>41577.361284722225</v>
      </c>
      <c r="T873" s="19">
        <f t="shared" si="64"/>
        <v>41607.402951388896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9">
        <f t="shared" si="65"/>
        <v>8.1250000000000003E-3</v>
      </c>
      <c r="O874" s="7">
        <f t="shared" si="62"/>
        <v>32.5</v>
      </c>
      <c r="P874" t="s">
        <v>8278</v>
      </c>
      <c r="Q874" t="s">
        <v>8325</v>
      </c>
      <c r="R874" t="s">
        <v>8328</v>
      </c>
      <c r="S874" s="19">
        <f t="shared" si="63"/>
        <v>40567.625543981485</v>
      </c>
      <c r="T874" s="19">
        <f t="shared" si="64"/>
        <v>40612.625543981485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9">
        <f t="shared" si="65"/>
        <v>1.2857142857142857E-2</v>
      </c>
      <c r="O875" s="7">
        <f t="shared" si="62"/>
        <v>9</v>
      </c>
      <c r="P875" t="s">
        <v>8278</v>
      </c>
      <c r="Q875" t="s">
        <v>8325</v>
      </c>
      <c r="R875" t="s">
        <v>8328</v>
      </c>
      <c r="S875" s="19">
        <f t="shared" si="63"/>
        <v>41183.967129629629</v>
      </c>
      <c r="T875" s="19">
        <f t="shared" si="64"/>
        <v>41224.008796296301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9">
        <f t="shared" si="65"/>
        <v>0.24333333333333335</v>
      </c>
      <c r="O876" s="7">
        <f t="shared" si="62"/>
        <v>34.761904761904759</v>
      </c>
      <c r="P876" t="s">
        <v>8278</v>
      </c>
      <c r="Q876" t="s">
        <v>8325</v>
      </c>
      <c r="R876" t="s">
        <v>8328</v>
      </c>
      <c r="S876" s="19">
        <f t="shared" si="63"/>
        <v>41368.383726851855</v>
      </c>
      <c r="T876" s="19">
        <f t="shared" si="64"/>
        <v>41398.383726851855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9">
        <f t="shared" si="65"/>
        <v>0</v>
      </c>
      <c r="O877" s="7">
        <f t="shared" si="62"/>
        <v>0</v>
      </c>
      <c r="P877" t="s">
        <v>8278</v>
      </c>
      <c r="Q877" t="s">
        <v>8325</v>
      </c>
      <c r="R877" t="s">
        <v>8328</v>
      </c>
      <c r="S877" s="19">
        <f t="shared" si="63"/>
        <v>42248.523738425924</v>
      </c>
      <c r="T877" s="19">
        <f t="shared" si="64"/>
        <v>42268.523738425924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9">
        <f t="shared" si="65"/>
        <v>0.40799492385786801</v>
      </c>
      <c r="O878" s="7">
        <f t="shared" si="62"/>
        <v>28.577777777777779</v>
      </c>
      <c r="P878" t="s">
        <v>8278</v>
      </c>
      <c r="Q878" t="s">
        <v>8325</v>
      </c>
      <c r="R878" t="s">
        <v>8328</v>
      </c>
      <c r="S878" s="19">
        <f t="shared" si="63"/>
        <v>41276.296840277777</v>
      </c>
      <c r="T878" s="19">
        <f t="shared" si="64"/>
        <v>41309.296840277777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9">
        <f t="shared" si="65"/>
        <v>0.67549999999999999</v>
      </c>
      <c r="O879" s="7">
        <f t="shared" si="62"/>
        <v>46.586206896551722</v>
      </c>
      <c r="P879" t="s">
        <v>8278</v>
      </c>
      <c r="Q879" t="s">
        <v>8325</v>
      </c>
      <c r="R879" t="s">
        <v>8328</v>
      </c>
      <c r="S879" s="19">
        <f t="shared" si="63"/>
        <v>41597.588888888888</v>
      </c>
      <c r="T879" s="19">
        <f t="shared" si="64"/>
        <v>41627.588888888888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9">
        <f t="shared" si="65"/>
        <v>1.2999999999999999E-2</v>
      </c>
      <c r="O880" s="7">
        <f t="shared" si="62"/>
        <v>32.5</v>
      </c>
      <c r="P880" t="s">
        <v>8278</v>
      </c>
      <c r="Q880" t="s">
        <v>8325</v>
      </c>
      <c r="R880" t="s">
        <v>8328</v>
      </c>
      <c r="S880" s="19">
        <f t="shared" si="63"/>
        <v>40505.032916666671</v>
      </c>
      <c r="T880" s="19">
        <f t="shared" si="64"/>
        <v>40535.032916666671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9">
        <f t="shared" si="65"/>
        <v>0.30666666666666664</v>
      </c>
      <c r="O881" s="7">
        <f t="shared" si="62"/>
        <v>21.466666666666665</v>
      </c>
      <c r="P881" t="s">
        <v>8278</v>
      </c>
      <c r="Q881" t="s">
        <v>8325</v>
      </c>
      <c r="R881" t="s">
        <v>8328</v>
      </c>
      <c r="S881" s="19">
        <f t="shared" si="63"/>
        <v>41037.629918981482</v>
      </c>
      <c r="T881" s="19">
        <f t="shared" si="64"/>
        <v>41058.629918981482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9">
        <f t="shared" si="65"/>
        <v>2.9894179894179893E-2</v>
      </c>
      <c r="O882" s="7">
        <f t="shared" si="62"/>
        <v>14.125</v>
      </c>
      <c r="P882" t="s">
        <v>8279</v>
      </c>
      <c r="Q882" t="s">
        <v>8325</v>
      </c>
      <c r="R882" t="s">
        <v>8329</v>
      </c>
      <c r="S882" s="19">
        <f t="shared" si="63"/>
        <v>41179.121041666673</v>
      </c>
      <c r="T882" s="19">
        <f t="shared" si="64"/>
        <v>41212.121041666673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9">
        <f t="shared" si="65"/>
        <v>8.0000000000000002E-3</v>
      </c>
      <c r="O883" s="7">
        <f t="shared" si="62"/>
        <v>30</v>
      </c>
      <c r="P883" t="s">
        <v>8279</v>
      </c>
      <c r="Q883" t="s">
        <v>8325</v>
      </c>
      <c r="R883" t="s">
        <v>8329</v>
      </c>
      <c r="S883" s="19">
        <f t="shared" si="63"/>
        <v>40877.050995370373</v>
      </c>
      <c r="T883" s="19">
        <f t="shared" si="64"/>
        <v>40922.050995370373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9">
        <f t="shared" si="65"/>
        <v>0.20133333333333334</v>
      </c>
      <c r="O884" s="7">
        <f t="shared" si="62"/>
        <v>21.571428571428573</v>
      </c>
      <c r="P884" t="s">
        <v>8279</v>
      </c>
      <c r="Q884" t="s">
        <v>8325</v>
      </c>
      <c r="R884" t="s">
        <v>8329</v>
      </c>
      <c r="S884" s="19">
        <f t="shared" si="63"/>
        <v>40759.660532407412</v>
      </c>
      <c r="T884" s="19">
        <f t="shared" si="64"/>
        <v>40792.660532407412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9">
        <f t="shared" si="65"/>
        <v>0.4002</v>
      </c>
      <c r="O885" s="7">
        <f t="shared" si="62"/>
        <v>83.375</v>
      </c>
      <c r="P885" t="s">
        <v>8279</v>
      </c>
      <c r="Q885" t="s">
        <v>8325</v>
      </c>
      <c r="R885" t="s">
        <v>8329</v>
      </c>
      <c r="S885" s="19">
        <f t="shared" si="63"/>
        <v>42371.735590277778</v>
      </c>
      <c r="T885" s="19">
        <f t="shared" si="64"/>
        <v>42431.735590277778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9">
        <f t="shared" si="65"/>
        <v>0.01</v>
      </c>
      <c r="O886" s="7">
        <f t="shared" si="62"/>
        <v>10</v>
      </c>
      <c r="P886" t="s">
        <v>8279</v>
      </c>
      <c r="Q886" t="s">
        <v>8325</v>
      </c>
      <c r="R886" t="s">
        <v>8329</v>
      </c>
      <c r="S886" s="19">
        <f t="shared" si="63"/>
        <v>40981.602615740747</v>
      </c>
      <c r="T886" s="19">
        <f t="shared" si="64"/>
        <v>41040.904861111114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9">
        <f t="shared" si="65"/>
        <v>0.75</v>
      </c>
      <c r="O887" s="7">
        <f t="shared" si="62"/>
        <v>35.714285714285715</v>
      </c>
      <c r="P887" t="s">
        <v>8279</v>
      </c>
      <c r="Q887" t="s">
        <v>8325</v>
      </c>
      <c r="R887" t="s">
        <v>8329</v>
      </c>
      <c r="S887" s="19">
        <f t="shared" si="63"/>
        <v>42713.741099537045</v>
      </c>
      <c r="T887" s="19">
        <f t="shared" si="64"/>
        <v>42734.741099537045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9">
        <f t="shared" si="65"/>
        <v>0.41</v>
      </c>
      <c r="O888" s="7">
        <f t="shared" si="62"/>
        <v>29.285714285714285</v>
      </c>
      <c r="P888" t="s">
        <v>8279</v>
      </c>
      <c r="Q888" t="s">
        <v>8325</v>
      </c>
      <c r="R888" t="s">
        <v>8329</v>
      </c>
      <c r="S888" s="19">
        <f t="shared" si="63"/>
        <v>42603.670520833337</v>
      </c>
      <c r="T888" s="19">
        <f t="shared" si="64"/>
        <v>42628.670520833337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9">
        <f t="shared" si="65"/>
        <v>0</v>
      </c>
      <c r="O889" s="7">
        <f t="shared" si="62"/>
        <v>0</v>
      </c>
      <c r="P889" t="s">
        <v>8279</v>
      </c>
      <c r="Q889" t="s">
        <v>8325</v>
      </c>
      <c r="R889" t="s">
        <v>8329</v>
      </c>
      <c r="S889" s="19">
        <f t="shared" si="63"/>
        <v>41026.758969907409</v>
      </c>
      <c r="T889" s="19">
        <f t="shared" si="64"/>
        <v>41056.758969907409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9">
        <f t="shared" si="65"/>
        <v>7.1999999999999995E-2</v>
      </c>
      <c r="O890" s="7">
        <f t="shared" si="62"/>
        <v>18</v>
      </c>
      <c r="P890" t="s">
        <v>8279</v>
      </c>
      <c r="Q890" t="s">
        <v>8325</v>
      </c>
      <c r="R890" t="s">
        <v>8329</v>
      </c>
      <c r="S890" s="19">
        <f t="shared" si="63"/>
        <v>40751.553298611114</v>
      </c>
      <c r="T890" s="19">
        <f t="shared" si="64"/>
        <v>40787.050000000003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9">
        <f t="shared" si="65"/>
        <v>9.4412800000000005E-2</v>
      </c>
      <c r="O891" s="7">
        <f t="shared" si="62"/>
        <v>73.760000000000005</v>
      </c>
      <c r="P891" t="s">
        <v>8279</v>
      </c>
      <c r="Q891" t="s">
        <v>8325</v>
      </c>
      <c r="R891" t="s">
        <v>8329</v>
      </c>
      <c r="S891" s="19">
        <f t="shared" si="63"/>
        <v>41887.584062500006</v>
      </c>
      <c r="T891" s="19">
        <f t="shared" si="64"/>
        <v>41917.584062500006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9">
        <f t="shared" si="65"/>
        <v>4.1666666666666664E-2</v>
      </c>
      <c r="O892" s="7">
        <f t="shared" si="62"/>
        <v>31.25</v>
      </c>
      <c r="P892" t="s">
        <v>8279</v>
      </c>
      <c r="Q892" t="s">
        <v>8325</v>
      </c>
      <c r="R892" t="s">
        <v>8329</v>
      </c>
      <c r="S892" s="19">
        <f t="shared" si="63"/>
        <v>41569.498831018522</v>
      </c>
      <c r="T892" s="19">
        <f t="shared" si="64"/>
        <v>41599.540497685186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9">
        <f t="shared" si="65"/>
        <v>3.2500000000000001E-2</v>
      </c>
      <c r="O893" s="7">
        <f t="shared" si="62"/>
        <v>28.888888888888889</v>
      </c>
      <c r="P893" t="s">
        <v>8279</v>
      </c>
      <c r="Q893" t="s">
        <v>8325</v>
      </c>
      <c r="R893" t="s">
        <v>8329</v>
      </c>
      <c r="S893" s="19">
        <f t="shared" si="63"/>
        <v>41841.831597222226</v>
      </c>
      <c r="T893" s="19">
        <f t="shared" si="64"/>
        <v>41871.831597222226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9">
        <f t="shared" si="65"/>
        <v>0.40749999999999997</v>
      </c>
      <c r="O894" s="7">
        <f t="shared" si="62"/>
        <v>143.8235294117647</v>
      </c>
      <c r="P894" t="s">
        <v>8279</v>
      </c>
      <c r="Q894" t="s">
        <v>8325</v>
      </c>
      <c r="R894" t="s">
        <v>8329</v>
      </c>
      <c r="S894" s="19">
        <f t="shared" si="63"/>
        <v>40304.000034722223</v>
      </c>
      <c r="T894" s="19">
        <f t="shared" si="64"/>
        <v>40390.966666666667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9">
        <f t="shared" si="65"/>
        <v>0.1</v>
      </c>
      <c r="O895" s="7">
        <f t="shared" si="62"/>
        <v>40</v>
      </c>
      <c r="P895" t="s">
        <v>8279</v>
      </c>
      <c r="Q895" t="s">
        <v>8325</v>
      </c>
      <c r="R895" t="s">
        <v>8329</v>
      </c>
      <c r="S895" s="19">
        <f t="shared" si="63"/>
        <v>42065.69771990741</v>
      </c>
      <c r="T895" s="19">
        <f t="shared" si="64"/>
        <v>42095.656053240746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9">
        <f t="shared" si="65"/>
        <v>0.39169999999999999</v>
      </c>
      <c r="O896" s="7">
        <f t="shared" si="62"/>
        <v>147.81132075471697</v>
      </c>
      <c r="P896" t="s">
        <v>8279</v>
      </c>
      <c r="Q896" t="s">
        <v>8325</v>
      </c>
      <c r="R896" t="s">
        <v>8329</v>
      </c>
      <c r="S896" s="19">
        <f t="shared" si="63"/>
        <v>42496.781597222223</v>
      </c>
      <c r="T896" s="19">
        <f t="shared" si="64"/>
        <v>42526.781597222223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9">
        <f t="shared" si="65"/>
        <v>2.4375000000000001E-2</v>
      </c>
      <c r="O897" s="7">
        <f t="shared" si="62"/>
        <v>27.857142857142858</v>
      </c>
      <c r="P897" t="s">
        <v>8279</v>
      </c>
      <c r="Q897" t="s">
        <v>8325</v>
      </c>
      <c r="R897" t="s">
        <v>8329</v>
      </c>
      <c r="S897" s="19">
        <f t="shared" si="63"/>
        <v>40430.927650462967</v>
      </c>
      <c r="T897" s="19">
        <f t="shared" si="64"/>
        <v>40475.927650462967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9">
        <f t="shared" si="65"/>
        <v>0.4</v>
      </c>
      <c r="O898" s="7">
        <f t="shared" si="62"/>
        <v>44.444444444444443</v>
      </c>
      <c r="P898" t="s">
        <v>8279</v>
      </c>
      <c r="Q898" t="s">
        <v>8325</v>
      </c>
      <c r="R898" t="s">
        <v>8329</v>
      </c>
      <c r="S898" s="19">
        <f t="shared" si="63"/>
        <v>42218.672986111109</v>
      </c>
      <c r="T898" s="19">
        <f t="shared" si="64"/>
        <v>42243.966666666674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9">
        <f t="shared" si="65"/>
        <v>0</v>
      </c>
      <c r="O899" s="7">
        <f t="shared" ref="O899:O962" si="66">IF(L899=0,0,E899/L899)</f>
        <v>0</v>
      </c>
      <c r="P899" t="s">
        <v>8279</v>
      </c>
      <c r="Q899" t="s">
        <v>8325</v>
      </c>
      <c r="R899" t="s">
        <v>8329</v>
      </c>
      <c r="S899" s="19">
        <f t="shared" ref="S899:S962" si="67">(J899/86400)+25569+(-5/25)</f>
        <v>41211.488750000004</v>
      </c>
      <c r="T899" s="19">
        <f t="shared" ref="T899:T962" si="68">(I899/86400)+25569+(-5/25)</f>
        <v>41241.530416666668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9">
        <f t="shared" si="65"/>
        <v>2.8000000000000001E-2</v>
      </c>
      <c r="O900" s="7">
        <f t="shared" si="66"/>
        <v>35</v>
      </c>
      <c r="P900" t="s">
        <v>8279</v>
      </c>
      <c r="Q900" t="s">
        <v>8325</v>
      </c>
      <c r="R900" t="s">
        <v>8329</v>
      </c>
      <c r="S900" s="19">
        <f t="shared" si="67"/>
        <v>40878.558217592596</v>
      </c>
      <c r="T900" s="19">
        <f t="shared" si="68"/>
        <v>40923.558217592596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9">
        <f t="shared" si="65"/>
        <v>0.37333333333333335</v>
      </c>
      <c r="O901" s="7">
        <f t="shared" si="66"/>
        <v>35</v>
      </c>
      <c r="P901" t="s">
        <v>8279</v>
      </c>
      <c r="Q901" t="s">
        <v>8325</v>
      </c>
      <c r="R901" t="s">
        <v>8329</v>
      </c>
      <c r="S901" s="19">
        <f t="shared" si="67"/>
        <v>40645.899097222224</v>
      </c>
      <c r="T901" s="19">
        <f t="shared" si="68"/>
        <v>40690.899097222224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9">
        <f t="shared" si="65"/>
        <v>4.1999999999999997E-3</v>
      </c>
      <c r="O902" s="7">
        <f t="shared" si="66"/>
        <v>10.5</v>
      </c>
      <c r="P902" t="s">
        <v>8278</v>
      </c>
      <c r="Q902" t="s">
        <v>8325</v>
      </c>
      <c r="R902" t="s">
        <v>8328</v>
      </c>
      <c r="S902" s="19">
        <f t="shared" si="67"/>
        <v>42429.649560185193</v>
      </c>
      <c r="T902" s="19">
        <f t="shared" si="68"/>
        <v>42459.607893518521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9">
        <f t="shared" si="65"/>
        <v>0</v>
      </c>
      <c r="O903" s="7">
        <f t="shared" si="66"/>
        <v>0</v>
      </c>
      <c r="P903" t="s">
        <v>8278</v>
      </c>
      <c r="Q903" t="s">
        <v>8325</v>
      </c>
      <c r="R903" t="s">
        <v>8328</v>
      </c>
      <c r="S903" s="19">
        <f t="shared" si="67"/>
        <v>40291.611504629633</v>
      </c>
      <c r="T903" s="19">
        <f t="shared" si="68"/>
        <v>40337.599305555559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9">
        <f t="shared" si="65"/>
        <v>3.0000000000000001E-3</v>
      </c>
      <c r="O904" s="7">
        <f t="shared" si="66"/>
        <v>30</v>
      </c>
      <c r="P904" t="s">
        <v>8278</v>
      </c>
      <c r="Q904" t="s">
        <v>8325</v>
      </c>
      <c r="R904" t="s">
        <v>8328</v>
      </c>
      <c r="S904" s="19">
        <f t="shared" si="67"/>
        <v>41829.765532407408</v>
      </c>
      <c r="T904" s="19">
        <f t="shared" si="68"/>
        <v>41881.445833333339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9">
        <f t="shared" si="65"/>
        <v>3.2000000000000001E-2</v>
      </c>
      <c r="O905" s="7">
        <f t="shared" si="66"/>
        <v>40</v>
      </c>
      <c r="P905" t="s">
        <v>8278</v>
      </c>
      <c r="Q905" t="s">
        <v>8325</v>
      </c>
      <c r="R905" t="s">
        <v>8328</v>
      </c>
      <c r="S905" s="19">
        <f t="shared" si="67"/>
        <v>41149.596064814818</v>
      </c>
      <c r="T905" s="19">
        <f t="shared" si="68"/>
        <v>41174.900694444448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9">
        <f t="shared" si="65"/>
        <v>3.0200000000000001E-3</v>
      </c>
      <c r="O906" s="7">
        <f t="shared" si="66"/>
        <v>50.333333333333336</v>
      </c>
      <c r="P906" t="s">
        <v>8278</v>
      </c>
      <c r="Q906" t="s">
        <v>8325</v>
      </c>
      <c r="R906" t="s">
        <v>8328</v>
      </c>
      <c r="S906" s="19">
        <f t="shared" si="67"/>
        <v>42341.880289351859</v>
      </c>
      <c r="T906" s="19">
        <f t="shared" si="68"/>
        <v>42371.880289351859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9">
        <f t="shared" ref="N907:N970" si="69">E907/D907</f>
        <v>3.0153846153846153E-2</v>
      </c>
      <c r="O907" s="7">
        <f t="shared" si="66"/>
        <v>32.666666666666664</v>
      </c>
      <c r="P907" t="s">
        <v>8278</v>
      </c>
      <c r="Q907" t="s">
        <v>8325</v>
      </c>
      <c r="R907" t="s">
        <v>8328</v>
      </c>
      <c r="S907" s="19">
        <f t="shared" si="67"/>
        <v>40507.039884259262</v>
      </c>
      <c r="T907" s="19">
        <f t="shared" si="68"/>
        <v>40567.039884259262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9">
        <f t="shared" si="69"/>
        <v>0</v>
      </c>
      <c r="O908" s="7">
        <f t="shared" si="66"/>
        <v>0</v>
      </c>
      <c r="P908" t="s">
        <v>8278</v>
      </c>
      <c r="Q908" t="s">
        <v>8325</v>
      </c>
      <c r="R908" t="s">
        <v>8328</v>
      </c>
      <c r="S908" s="19">
        <f t="shared" si="67"/>
        <v>41680.989699074074</v>
      </c>
      <c r="T908" s="19">
        <f t="shared" si="68"/>
        <v>41710.94803240741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9">
        <f t="shared" si="69"/>
        <v>0</v>
      </c>
      <c r="O909" s="7">
        <f t="shared" si="66"/>
        <v>0</v>
      </c>
      <c r="P909" t="s">
        <v>8278</v>
      </c>
      <c r="Q909" t="s">
        <v>8325</v>
      </c>
      <c r="R909" t="s">
        <v>8328</v>
      </c>
      <c r="S909" s="19">
        <f t="shared" si="67"/>
        <v>40766.992395833338</v>
      </c>
      <c r="T909" s="19">
        <f t="shared" si="68"/>
        <v>40796.992395833338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9">
        <f t="shared" si="69"/>
        <v>0</v>
      </c>
      <c r="O910" s="7">
        <f t="shared" si="66"/>
        <v>0</v>
      </c>
      <c r="P910" t="s">
        <v>8278</v>
      </c>
      <c r="Q910" t="s">
        <v>8325</v>
      </c>
      <c r="R910" t="s">
        <v>8328</v>
      </c>
      <c r="S910" s="19">
        <f t="shared" si="67"/>
        <v>40340.6015625</v>
      </c>
      <c r="T910" s="19">
        <f t="shared" si="68"/>
        <v>40386.007638888892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9">
        <f t="shared" si="69"/>
        <v>3.2500000000000001E-2</v>
      </c>
      <c r="O911" s="7">
        <f t="shared" si="66"/>
        <v>65</v>
      </c>
      <c r="P911" t="s">
        <v>8278</v>
      </c>
      <c r="Q911" t="s">
        <v>8325</v>
      </c>
      <c r="R911" t="s">
        <v>8328</v>
      </c>
      <c r="S911" s="19">
        <f t="shared" si="67"/>
        <v>41081.490277777782</v>
      </c>
      <c r="T911" s="19">
        <f t="shared" si="68"/>
        <v>41112.966666666667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9">
        <f t="shared" si="69"/>
        <v>0.22363636363636363</v>
      </c>
      <c r="O912" s="7">
        <f t="shared" si="66"/>
        <v>24.6</v>
      </c>
      <c r="P912" t="s">
        <v>8278</v>
      </c>
      <c r="Q912" t="s">
        <v>8325</v>
      </c>
      <c r="R912" t="s">
        <v>8328</v>
      </c>
      <c r="S912" s="19">
        <f t="shared" si="67"/>
        <v>42737.345358796301</v>
      </c>
      <c r="T912" s="19">
        <f t="shared" si="68"/>
        <v>42797.345358796301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9">
        <f t="shared" si="69"/>
        <v>0</v>
      </c>
      <c r="O913" s="7">
        <f t="shared" si="66"/>
        <v>0</v>
      </c>
      <c r="P913" t="s">
        <v>8278</v>
      </c>
      <c r="Q913" t="s">
        <v>8325</v>
      </c>
      <c r="R913" t="s">
        <v>8328</v>
      </c>
      <c r="S913" s="19">
        <f t="shared" si="67"/>
        <v>41641.805150462969</v>
      </c>
      <c r="T913" s="19">
        <f t="shared" si="68"/>
        <v>41662.805150462969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9">
        <f t="shared" si="69"/>
        <v>8.5714285714285719E-3</v>
      </c>
      <c r="O914" s="7">
        <f t="shared" si="66"/>
        <v>15</v>
      </c>
      <c r="P914" t="s">
        <v>8278</v>
      </c>
      <c r="Q914" t="s">
        <v>8325</v>
      </c>
      <c r="R914" t="s">
        <v>8328</v>
      </c>
      <c r="S914" s="19">
        <f t="shared" si="67"/>
        <v>41193.90934027778</v>
      </c>
      <c r="T914" s="19">
        <f t="shared" si="68"/>
        <v>41253.951006944451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9">
        <f t="shared" si="69"/>
        <v>6.6066666666666662E-2</v>
      </c>
      <c r="O915" s="7">
        <f t="shared" si="66"/>
        <v>82.583333333333329</v>
      </c>
      <c r="P915" t="s">
        <v>8278</v>
      </c>
      <c r="Q915" t="s">
        <v>8325</v>
      </c>
      <c r="R915" t="s">
        <v>8328</v>
      </c>
      <c r="S915" s="19">
        <f t="shared" si="67"/>
        <v>41003.939108796301</v>
      </c>
      <c r="T915" s="19">
        <f t="shared" si="68"/>
        <v>41033.939108796301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9">
        <f t="shared" si="69"/>
        <v>0</v>
      </c>
      <c r="O916" s="7">
        <f t="shared" si="66"/>
        <v>0</v>
      </c>
      <c r="P916" t="s">
        <v>8278</v>
      </c>
      <c r="Q916" t="s">
        <v>8325</v>
      </c>
      <c r="R916" t="s">
        <v>8328</v>
      </c>
      <c r="S916" s="19">
        <f t="shared" si="67"/>
        <v>41116.563275462962</v>
      </c>
      <c r="T916" s="19">
        <f t="shared" si="68"/>
        <v>41146.563275462962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9">
        <f t="shared" si="69"/>
        <v>5.7692307692307696E-2</v>
      </c>
      <c r="O917" s="7">
        <f t="shared" si="66"/>
        <v>41.666666666666664</v>
      </c>
      <c r="P917" t="s">
        <v>8278</v>
      </c>
      <c r="Q917" t="s">
        <v>8325</v>
      </c>
      <c r="R917" t="s">
        <v>8328</v>
      </c>
      <c r="S917" s="19">
        <f t="shared" si="67"/>
        <v>40937.479560185187</v>
      </c>
      <c r="T917" s="19">
        <f t="shared" si="68"/>
        <v>40969.007638888892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9">
        <f t="shared" si="69"/>
        <v>0</v>
      </c>
      <c r="O918" s="7">
        <f t="shared" si="66"/>
        <v>0</v>
      </c>
      <c r="P918" t="s">
        <v>8278</v>
      </c>
      <c r="Q918" t="s">
        <v>8325</v>
      </c>
      <c r="R918" t="s">
        <v>8328</v>
      </c>
      <c r="S918" s="19">
        <f t="shared" si="67"/>
        <v>40434.653402777782</v>
      </c>
      <c r="T918" s="19">
        <f t="shared" si="68"/>
        <v>40473.008333333339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9">
        <f t="shared" si="69"/>
        <v>6.0000000000000001E-3</v>
      </c>
      <c r="O919" s="7">
        <f t="shared" si="66"/>
        <v>30</v>
      </c>
      <c r="P919" t="s">
        <v>8278</v>
      </c>
      <c r="Q919" t="s">
        <v>8325</v>
      </c>
      <c r="R919" t="s">
        <v>8328</v>
      </c>
      <c r="S919" s="19">
        <f t="shared" si="67"/>
        <v>41802.743634259263</v>
      </c>
      <c r="T919" s="19">
        <f t="shared" si="68"/>
        <v>41833.904166666667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9">
        <f t="shared" si="69"/>
        <v>5.0256410256410255E-2</v>
      </c>
      <c r="O920" s="7">
        <f t="shared" si="66"/>
        <v>19.600000000000001</v>
      </c>
      <c r="P920" t="s">
        <v>8278</v>
      </c>
      <c r="Q920" t="s">
        <v>8325</v>
      </c>
      <c r="R920" t="s">
        <v>8328</v>
      </c>
      <c r="S920" s="19">
        <f t="shared" si="67"/>
        <v>41944.716215277782</v>
      </c>
      <c r="T920" s="19">
        <f t="shared" si="68"/>
        <v>41974.757881944446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9">
        <f t="shared" si="69"/>
        <v>5.0000000000000001E-3</v>
      </c>
      <c r="O921" s="7">
        <f t="shared" si="66"/>
        <v>100</v>
      </c>
      <c r="P921" t="s">
        <v>8278</v>
      </c>
      <c r="Q921" t="s">
        <v>8325</v>
      </c>
      <c r="R921" t="s">
        <v>8328</v>
      </c>
      <c r="S921" s="19">
        <f t="shared" si="67"/>
        <v>41227.441724537042</v>
      </c>
      <c r="T921" s="19">
        <f t="shared" si="68"/>
        <v>41262.441724537042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9">
        <f t="shared" si="69"/>
        <v>0</v>
      </c>
      <c r="O922" s="7">
        <f t="shared" si="66"/>
        <v>0</v>
      </c>
      <c r="P922" t="s">
        <v>8278</v>
      </c>
      <c r="Q922" t="s">
        <v>8325</v>
      </c>
      <c r="R922" t="s">
        <v>8328</v>
      </c>
      <c r="S922" s="19">
        <f t="shared" si="67"/>
        <v>41562.471550925926</v>
      </c>
      <c r="T922" s="19">
        <f t="shared" si="68"/>
        <v>41592.513217592597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9">
        <f t="shared" si="69"/>
        <v>0.309</v>
      </c>
      <c r="O923" s="7">
        <f t="shared" si="66"/>
        <v>231.75</v>
      </c>
      <c r="P923" t="s">
        <v>8278</v>
      </c>
      <c r="Q923" t="s">
        <v>8325</v>
      </c>
      <c r="R923" t="s">
        <v>8328</v>
      </c>
      <c r="S923" s="19">
        <f t="shared" si="67"/>
        <v>40846.971018518525</v>
      </c>
      <c r="T923" s="19">
        <f t="shared" si="68"/>
        <v>40889.012685185189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9">
        <f t="shared" si="69"/>
        <v>0.21037037037037037</v>
      </c>
      <c r="O924" s="7">
        <f t="shared" si="66"/>
        <v>189.33333333333334</v>
      </c>
      <c r="P924" t="s">
        <v>8278</v>
      </c>
      <c r="Q924" t="s">
        <v>8325</v>
      </c>
      <c r="R924" t="s">
        <v>8328</v>
      </c>
      <c r="S924" s="19">
        <f t="shared" si="67"/>
        <v>41878.330011574079</v>
      </c>
      <c r="T924" s="19">
        <f t="shared" si="68"/>
        <v>41913.330011574079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9">
        <f t="shared" si="69"/>
        <v>2.1999999999999999E-2</v>
      </c>
      <c r="O925" s="7">
        <f t="shared" si="66"/>
        <v>55</v>
      </c>
      <c r="P925" t="s">
        <v>8278</v>
      </c>
      <c r="Q925" t="s">
        <v>8325</v>
      </c>
      <c r="R925" t="s">
        <v>8328</v>
      </c>
      <c r="S925" s="19">
        <f t="shared" si="67"/>
        <v>41934.759756944448</v>
      </c>
      <c r="T925" s="19">
        <f t="shared" si="68"/>
        <v>41964.801423611119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9">
        <f t="shared" si="69"/>
        <v>0.109</v>
      </c>
      <c r="O926" s="7">
        <f t="shared" si="66"/>
        <v>21.8</v>
      </c>
      <c r="P926" t="s">
        <v>8278</v>
      </c>
      <c r="Q926" t="s">
        <v>8325</v>
      </c>
      <c r="R926" t="s">
        <v>8328</v>
      </c>
      <c r="S926" s="19">
        <f t="shared" si="67"/>
        <v>41288.742928240739</v>
      </c>
      <c r="T926" s="19">
        <f t="shared" si="68"/>
        <v>41318.742928240739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9">
        <f t="shared" si="69"/>
        <v>2.6666666666666668E-2</v>
      </c>
      <c r="O927" s="7">
        <f t="shared" si="66"/>
        <v>32</v>
      </c>
      <c r="P927" t="s">
        <v>8278</v>
      </c>
      <c r="Q927" t="s">
        <v>8325</v>
      </c>
      <c r="R927" t="s">
        <v>8328</v>
      </c>
      <c r="S927" s="19">
        <f t="shared" si="67"/>
        <v>41575.680914351855</v>
      </c>
      <c r="T927" s="19">
        <f t="shared" si="68"/>
        <v>41605.722581018519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9">
        <f t="shared" si="69"/>
        <v>0</v>
      </c>
      <c r="O928" s="7">
        <f t="shared" si="66"/>
        <v>0</v>
      </c>
      <c r="P928" t="s">
        <v>8278</v>
      </c>
      <c r="Q928" t="s">
        <v>8325</v>
      </c>
      <c r="R928" t="s">
        <v>8328</v>
      </c>
      <c r="S928" s="19">
        <f t="shared" si="67"/>
        <v>40337.820023148153</v>
      </c>
      <c r="T928" s="19">
        <f t="shared" si="68"/>
        <v>40367.744444444448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9">
        <f t="shared" si="69"/>
        <v>0</v>
      </c>
      <c r="O929" s="7">
        <f t="shared" si="66"/>
        <v>0</v>
      </c>
      <c r="P929" t="s">
        <v>8278</v>
      </c>
      <c r="Q929" t="s">
        <v>8325</v>
      </c>
      <c r="R929" t="s">
        <v>8328</v>
      </c>
      <c r="S929" s="19">
        <f t="shared" si="67"/>
        <v>41013.622858796298</v>
      </c>
      <c r="T929" s="19">
        <f t="shared" si="68"/>
        <v>41043.622858796298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9">
        <f t="shared" si="69"/>
        <v>0.10862068965517241</v>
      </c>
      <c r="O930" s="7">
        <f t="shared" si="66"/>
        <v>56.25</v>
      </c>
      <c r="P930" t="s">
        <v>8278</v>
      </c>
      <c r="Q930" t="s">
        <v>8325</v>
      </c>
      <c r="R930" t="s">
        <v>8328</v>
      </c>
      <c r="S930" s="19">
        <f t="shared" si="67"/>
        <v>41180.662418981483</v>
      </c>
      <c r="T930" s="19">
        <f t="shared" si="68"/>
        <v>41230.800000000003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9">
        <f t="shared" si="69"/>
        <v>0</v>
      </c>
      <c r="O931" s="7">
        <f t="shared" si="66"/>
        <v>0</v>
      </c>
      <c r="P931" t="s">
        <v>8278</v>
      </c>
      <c r="Q931" t="s">
        <v>8325</v>
      </c>
      <c r="R931" t="s">
        <v>8328</v>
      </c>
      <c r="S931" s="19">
        <f t="shared" si="67"/>
        <v>40978.03806712963</v>
      </c>
      <c r="T931" s="19">
        <f t="shared" si="68"/>
        <v>41007.996400462966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9">
        <f t="shared" si="69"/>
        <v>0.38333333333333336</v>
      </c>
      <c r="O932" s="7">
        <f t="shared" si="66"/>
        <v>69</v>
      </c>
      <c r="P932" t="s">
        <v>8278</v>
      </c>
      <c r="Q932" t="s">
        <v>8325</v>
      </c>
      <c r="R932" t="s">
        <v>8328</v>
      </c>
      <c r="S932" s="19">
        <f t="shared" si="67"/>
        <v>40312.715578703705</v>
      </c>
      <c r="T932" s="19">
        <f t="shared" si="68"/>
        <v>40354.697222222225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9">
        <f t="shared" si="69"/>
        <v>6.5500000000000003E-2</v>
      </c>
      <c r="O933" s="7">
        <f t="shared" si="66"/>
        <v>18.714285714285715</v>
      </c>
      <c r="P933" t="s">
        <v>8278</v>
      </c>
      <c r="Q933" t="s">
        <v>8325</v>
      </c>
      <c r="R933" t="s">
        <v>8328</v>
      </c>
      <c r="S933" s="19">
        <f t="shared" si="67"/>
        <v>41680.159976851857</v>
      </c>
      <c r="T933" s="19">
        <f t="shared" si="68"/>
        <v>41714.716666666667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9">
        <f t="shared" si="69"/>
        <v>0.14536842105263159</v>
      </c>
      <c r="O934" s="7">
        <f t="shared" si="66"/>
        <v>46.033333333333331</v>
      </c>
      <c r="P934" t="s">
        <v>8278</v>
      </c>
      <c r="Q934" t="s">
        <v>8325</v>
      </c>
      <c r="R934" t="s">
        <v>8328</v>
      </c>
      <c r="S934" s="19">
        <f t="shared" si="67"/>
        <v>41310.769270833334</v>
      </c>
      <c r="T934" s="19">
        <f t="shared" si="68"/>
        <v>41355.72760416667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9">
        <f t="shared" si="69"/>
        <v>0.06</v>
      </c>
      <c r="O935" s="7">
        <f t="shared" si="66"/>
        <v>60</v>
      </c>
      <c r="P935" t="s">
        <v>8278</v>
      </c>
      <c r="Q935" t="s">
        <v>8325</v>
      </c>
      <c r="R935" t="s">
        <v>8328</v>
      </c>
      <c r="S935" s="19">
        <f t="shared" si="67"/>
        <v>41710.969085648147</v>
      </c>
      <c r="T935" s="19">
        <f t="shared" si="68"/>
        <v>41770.969085648147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9">
        <f t="shared" si="69"/>
        <v>0.30399999999999999</v>
      </c>
      <c r="O936" s="7">
        <f t="shared" si="66"/>
        <v>50.666666666666664</v>
      </c>
      <c r="P936" t="s">
        <v>8278</v>
      </c>
      <c r="Q936" t="s">
        <v>8325</v>
      </c>
      <c r="R936" t="s">
        <v>8328</v>
      </c>
      <c r="S936" s="19">
        <f t="shared" si="67"/>
        <v>41733.537083333336</v>
      </c>
      <c r="T936" s="19">
        <f t="shared" si="68"/>
        <v>41763.050000000003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9">
        <f t="shared" si="69"/>
        <v>1.4285714285714285E-2</v>
      </c>
      <c r="O937" s="7">
        <f t="shared" si="66"/>
        <v>25</v>
      </c>
      <c r="P937" t="s">
        <v>8278</v>
      </c>
      <c r="Q937" t="s">
        <v>8325</v>
      </c>
      <c r="R937" t="s">
        <v>8328</v>
      </c>
      <c r="S937" s="19">
        <f t="shared" si="67"/>
        <v>42368.133668981485</v>
      </c>
      <c r="T937" s="19">
        <f t="shared" si="68"/>
        <v>42398.133668981485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9">
        <f t="shared" si="69"/>
        <v>0</v>
      </c>
      <c r="O938" s="7">
        <f t="shared" si="66"/>
        <v>0</v>
      </c>
      <c r="P938" t="s">
        <v>8278</v>
      </c>
      <c r="Q938" t="s">
        <v>8325</v>
      </c>
      <c r="R938" t="s">
        <v>8328</v>
      </c>
      <c r="S938" s="19">
        <f t="shared" si="67"/>
        <v>40882.824178240742</v>
      </c>
      <c r="T938" s="19">
        <f t="shared" si="68"/>
        <v>40926.633333333339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9">
        <f t="shared" si="69"/>
        <v>1.1428571428571429E-2</v>
      </c>
      <c r="O939" s="7">
        <f t="shared" si="66"/>
        <v>20</v>
      </c>
      <c r="P939" t="s">
        <v>8278</v>
      </c>
      <c r="Q939" t="s">
        <v>8325</v>
      </c>
      <c r="R939" t="s">
        <v>8328</v>
      </c>
      <c r="S939" s="19">
        <f t="shared" si="67"/>
        <v>41551.598113425927</v>
      </c>
      <c r="T939" s="19">
        <f t="shared" si="68"/>
        <v>41581.639780092592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9">
        <f t="shared" si="69"/>
        <v>3.5714285714285713E-3</v>
      </c>
      <c r="O940" s="7">
        <f t="shared" si="66"/>
        <v>25</v>
      </c>
      <c r="P940" t="s">
        <v>8278</v>
      </c>
      <c r="Q940" t="s">
        <v>8325</v>
      </c>
      <c r="R940" t="s">
        <v>8328</v>
      </c>
      <c r="S940" s="19">
        <f t="shared" si="67"/>
        <v>41124.279722222229</v>
      </c>
      <c r="T940" s="19">
        <f t="shared" si="68"/>
        <v>41154.279722222229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9">
        <f t="shared" si="69"/>
        <v>1.4545454545454545E-2</v>
      </c>
      <c r="O941" s="7">
        <f t="shared" si="66"/>
        <v>20</v>
      </c>
      <c r="P941" t="s">
        <v>8278</v>
      </c>
      <c r="Q941" t="s">
        <v>8325</v>
      </c>
      <c r="R941" t="s">
        <v>8328</v>
      </c>
      <c r="S941" s="19">
        <f t="shared" si="67"/>
        <v>41416.5631712963</v>
      </c>
      <c r="T941" s="19">
        <f t="shared" si="68"/>
        <v>41455.631944444445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9">
        <f t="shared" si="69"/>
        <v>0.17155555555555554</v>
      </c>
      <c r="O942" s="7">
        <f t="shared" si="66"/>
        <v>110.28571428571429</v>
      </c>
      <c r="P942" t="s">
        <v>8273</v>
      </c>
      <c r="Q942" t="s">
        <v>8319</v>
      </c>
      <c r="R942" t="s">
        <v>8321</v>
      </c>
      <c r="S942" s="19">
        <f t="shared" si="67"/>
        <v>42181.80840277778</v>
      </c>
      <c r="T942" s="19">
        <f t="shared" si="68"/>
        <v>42226.80840277778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9">
        <f t="shared" si="69"/>
        <v>2.3220000000000001E-2</v>
      </c>
      <c r="O943" s="7">
        <f t="shared" si="66"/>
        <v>37.451612903225808</v>
      </c>
      <c r="P943" t="s">
        <v>8273</v>
      </c>
      <c r="Q943" t="s">
        <v>8319</v>
      </c>
      <c r="R943" t="s">
        <v>8321</v>
      </c>
      <c r="S943" s="19">
        <f t="shared" si="67"/>
        <v>42745.896585648152</v>
      </c>
      <c r="T943" s="19">
        <f t="shared" si="68"/>
        <v>42775.896585648152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9">
        <f t="shared" si="69"/>
        <v>8.9066666666666669E-2</v>
      </c>
      <c r="O944" s="7">
        <f t="shared" si="66"/>
        <v>41.75</v>
      </c>
      <c r="P944" t="s">
        <v>8273</v>
      </c>
      <c r="Q944" t="s">
        <v>8319</v>
      </c>
      <c r="R944" t="s">
        <v>8321</v>
      </c>
      <c r="S944" s="19">
        <f t="shared" si="67"/>
        <v>42382.643287037041</v>
      </c>
      <c r="T944" s="19">
        <f t="shared" si="68"/>
        <v>42418.643287037041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9">
        <f t="shared" si="69"/>
        <v>9.633333333333334E-2</v>
      </c>
      <c r="O945" s="7">
        <f t="shared" si="66"/>
        <v>24.083333333333332</v>
      </c>
      <c r="P945" t="s">
        <v>8273</v>
      </c>
      <c r="Q945" t="s">
        <v>8319</v>
      </c>
      <c r="R945" t="s">
        <v>8321</v>
      </c>
      <c r="S945" s="19">
        <f t="shared" si="67"/>
        <v>42673.467881944453</v>
      </c>
      <c r="T945" s="19">
        <f t="shared" si="68"/>
        <v>42703.509548611109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9">
        <f t="shared" si="69"/>
        <v>0.13325999999999999</v>
      </c>
      <c r="O946" s="7">
        <f t="shared" si="66"/>
        <v>69.40625</v>
      </c>
      <c r="P946" t="s">
        <v>8273</v>
      </c>
      <c r="Q946" t="s">
        <v>8319</v>
      </c>
      <c r="R946" t="s">
        <v>8321</v>
      </c>
      <c r="S946" s="19">
        <f t="shared" si="67"/>
        <v>42444.383912037039</v>
      </c>
      <c r="T946" s="19">
        <f t="shared" si="68"/>
        <v>42478.383333333331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9">
        <f t="shared" si="69"/>
        <v>2.4840000000000001E-2</v>
      </c>
      <c r="O947" s="7">
        <f t="shared" si="66"/>
        <v>155.25</v>
      </c>
      <c r="P947" t="s">
        <v>8273</v>
      </c>
      <c r="Q947" t="s">
        <v>8319</v>
      </c>
      <c r="R947" t="s">
        <v>8321</v>
      </c>
      <c r="S947" s="19">
        <f t="shared" si="67"/>
        <v>42732.672986111109</v>
      </c>
      <c r="T947" s="19">
        <f t="shared" si="68"/>
        <v>42784.799305555556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9">
        <f t="shared" si="69"/>
        <v>1.9066666666666666E-2</v>
      </c>
      <c r="O948" s="7">
        <f t="shared" si="66"/>
        <v>57.2</v>
      </c>
      <c r="P948" t="s">
        <v>8273</v>
      </c>
      <c r="Q948" t="s">
        <v>8319</v>
      </c>
      <c r="R948" t="s">
        <v>8321</v>
      </c>
      <c r="S948" s="19">
        <f t="shared" si="67"/>
        <v>42592.550555555557</v>
      </c>
      <c r="T948" s="19">
        <f t="shared" si="68"/>
        <v>42622.550555555557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9">
        <f t="shared" si="69"/>
        <v>0</v>
      </c>
      <c r="O949" s="7">
        <f t="shared" si="66"/>
        <v>0</v>
      </c>
      <c r="P949" t="s">
        <v>8273</v>
      </c>
      <c r="Q949" t="s">
        <v>8319</v>
      </c>
      <c r="R949" t="s">
        <v>8321</v>
      </c>
      <c r="S949" s="19">
        <f t="shared" si="67"/>
        <v>42491.581319444449</v>
      </c>
      <c r="T949" s="19">
        <f t="shared" si="68"/>
        <v>42551.581319444449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9">
        <f t="shared" si="69"/>
        <v>0.12</v>
      </c>
      <c r="O950" s="7">
        <f t="shared" si="66"/>
        <v>60</v>
      </c>
      <c r="P950" t="s">
        <v>8273</v>
      </c>
      <c r="Q950" t="s">
        <v>8319</v>
      </c>
      <c r="R950" t="s">
        <v>8321</v>
      </c>
      <c r="S950" s="19">
        <f t="shared" si="67"/>
        <v>42411.628287037041</v>
      </c>
      <c r="T950" s="19">
        <f t="shared" si="68"/>
        <v>42441.628287037041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9">
        <f t="shared" si="69"/>
        <v>1.3650000000000001E-2</v>
      </c>
      <c r="O951" s="7">
        <f t="shared" si="66"/>
        <v>39</v>
      </c>
      <c r="P951" t="s">
        <v>8273</v>
      </c>
      <c r="Q951" t="s">
        <v>8319</v>
      </c>
      <c r="R951" t="s">
        <v>8321</v>
      </c>
      <c r="S951" s="19">
        <f t="shared" si="67"/>
        <v>42360.843703703707</v>
      </c>
      <c r="T951" s="19">
        <f t="shared" si="68"/>
        <v>42420.843703703707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9">
        <f t="shared" si="69"/>
        <v>0.28039999999999998</v>
      </c>
      <c r="O952" s="7">
        <f t="shared" si="66"/>
        <v>58.416666666666664</v>
      </c>
      <c r="P952" t="s">
        <v>8273</v>
      </c>
      <c r="Q952" t="s">
        <v>8319</v>
      </c>
      <c r="R952" t="s">
        <v>8321</v>
      </c>
      <c r="S952" s="19">
        <f t="shared" si="67"/>
        <v>42356.550706018519</v>
      </c>
      <c r="T952" s="19">
        <f t="shared" si="68"/>
        <v>42386.550706018519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9">
        <f t="shared" si="69"/>
        <v>0.38390000000000002</v>
      </c>
      <c r="O953" s="7">
        <f t="shared" si="66"/>
        <v>158.63636363636363</v>
      </c>
      <c r="P953" t="s">
        <v>8273</v>
      </c>
      <c r="Q953" t="s">
        <v>8319</v>
      </c>
      <c r="R953" t="s">
        <v>8321</v>
      </c>
      <c r="S953" s="19">
        <f t="shared" si="67"/>
        <v>42480.453611111116</v>
      </c>
      <c r="T953" s="19">
        <f t="shared" si="68"/>
        <v>42525.453611111116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9">
        <f t="shared" si="69"/>
        <v>0.39942857142857141</v>
      </c>
      <c r="O954" s="7">
        <f t="shared" si="66"/>
        <v>99.857142857142861</v>
      </c>
      <c r="P954" t="s">
        <v>8273</v>
      </c>
      <c r="Q954" t="s">
        <v>8319</v>
      </c>
      <c r="R954" t="s">
        <v>8321</v>
      </c>
      <c r="S954" s="19">
        <f t="shared" si="67"/>
        <v>42662.413564814822</v>
      </c>
      <c r="T954" s="19">
        <f t="shared" si="68"/>
        <v>42692.455231481479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9">
        <f t="shared" si="69"/>
        <v>8.3999999999999995E-3</v>
      </c>
      <c r="O955" s="7">
        <f t="shared" si="66"/>
        <v>25.2</v>
      </c>
      <c r="P955" t="s">
        <v>8273</v>
      </c>
      <c r="Q955" t="s">
        <v>8319</v>
      </c>
      <c r="R955" t="s">
        <v>8321</v>
      </c>
      <c r="S955" s="19">
        <f t="shared" si="67"/>
        <v>41998.96434027778</v>
      </c>
      <c r="T955" s="19">
        <f t="shared" si="68"/>
        <v>42028.96434027778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9">
        <f t="shared" si="69"/>
        <v>0.43406666666666666</v>
      </c>
      <c r="O956" s="7">
        <f t="shared" si="66"/>
        <v>89.191780821917803</v>
      </c>
      <c r="P956" t="s">
        <v>8273</v>
      </c>
      <c r="Q956" t="s">
        <v>8319</v>
      </c>
      <c r="R956" t="s">
        <v>8321</v>
      </c>
      <c r="S956" s="19">
        <f t="shared" si="67"/>
        <v>42194.633784722224</v>
      </c>
      <c r="T956" s="19">
        <f t="shared" si="68"/>
        <v>42236.633784722224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9">
        <f t="shared" si="69"/>
        <v>5.6613333333333335E-2</v>
      </c>
      <c r="O957" s="7">
        <f t="shared" si="66"/>
        <v>182.6236559139785</v>
      </c>
      <c r="P957" t="s">
        <v>8273</v>
      </c>
      <c r="Q957" t="s">
        <v>8319</v>
      </c>
      <c r="R957" t="s">
        <v>8321</v>
      </c>
      <c r="S957" s="19">
        <f t="shared" si="67"/>
        <v>42586.095138888893</v>
      </c>
      <c r="T957" s="19">
        <f t="shared" si="68"/>
        <v>42626.095138888893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9">
        <f t="shared" si="69"/>
        <v>1.7219999999999999E-2</v>
      </c>
      <c r="O958" s="7">
        <f t="shared" si="66"/>
        <v>50.647058823529413</v>
      </c>
      <c r="P958" t="s">
        <v>8273</v>
      </c>
      <c r="Q958" t="s">
        <v>8319</v>
      </c>
      <c r="R958" t="s">
        <v>8321</v>
      </c>
      <c r="S958" s="19">
        <f t="shared" si="67"/>
        <v>42060.713877314818</v>
      </c>
      <c r="T958" s="19">
        <f t="shared" si="68"/>
        <v>42120.672210648147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9">
        <f t="shared" si="69"/>
        <v>1.9416666666666665E-2</v>
      </c>
      <c r="O959" s="7">
        <f t="shared" si="66"/>
        <v>33.285714285714285</v>
      </c>
      <c r="P959" t="s">
        <v>8273</v>
      </c>
      <c r="Q959" t="s">
        <v>8319</v>
      </c>
      <c r="R959" t="s">
        <v>8321</v>
      </c>
      <c r="S959" s="19">
        <f t="shared" si="67"/>
        <v>42660.352465277785</v>
      </c>
      <c r="T959" s="19">
        <f t="shared" si="68"/>
        <v>42691.394131944442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9">
        <f t="shared" si="69"/>
        <v>0.11328275684711328</v>
      </c>
      <c r="O960" s="7">
        <f t="shared" si="66"/>
        <v>51.823529411764703</v>
      </c>
      <c r="P960" t="s">
        <v>8273</v>
      </c>
      <c r="Q960" t="s">
        <v>8319</v>
      </c>
      <c r="R960" t="s">
        <v>8321</v>
      </c>
      <c r="S960" s="19">
        <f t="shared" si="67"/>
        <v>42082.602812500001</v>
      </c>
      <c r="T960" s="19">
        <f t="shared" si="68"/>
        <v>42104.007638888892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9">
        <f t="shared" si="69"/>
        <v>0.3886</v>
      </c>
      <c r="O961" s="7">
        <f t="shared" si="66"/>
        <v>113.62573099415205</v>
      </c>
      <c r="P961" t="s">
        <v>8273</v>
      </c>
      <c r="Q961" t="s">
        <v>8319</v>
      </c>
      <c r="R961" t="s">
        <v>8321</v>
      </c>
      <c r="S961" s="19">
        <f t="shared" si="67"/>
        <v>41992.974363425928</v>
      </c>
      <c r="T961" s="19">
        <f t="shared" si="68"/>
        <v>42022.974363425928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9">
        <f t="shared" si="69"/>
        <v>0.46100628930817611</v>
      </c>
      <c r="O962" s="7">
        <f t="shared" si="66"/>
        <v>136.46276595744681</v>
      </c>
      <c r="P962" t="s">
        <v>8273</v>
      </c>
      <c r="Q962" t="s">
        <v>8319</v>
      </c>
      <c r="R962" t="s">
        <v>8321</v>
      </c>
      <c r="S962" s="19">
        <f t="shared" si="67"/>
        <v>42766.426793981489</v>
      </c>
      <c r="T962" s="19">
        <f t="shared" si="68"/>
        <v>42808.385127314818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9">
        <f t="shared" si="69"/>
        <v>0.42188421052631581</v>
      </c>
      <c r="O963" s="7">
        <f t="shared" ref="O963:O1026" si="70">IF(L963=0,0,E963/L963)</f>
        <v>364.35454545454547</v>
      </c>
      <c r="P963" t="s">
        <v>8273</v>
      </c>
      <c r="Q963" t="s">
        <v>8319</v>
      </c>
      <c r="R963" t="s">
        <v>8321</v>
      </c>
      <c r="S963" s="19">
        <f t="shared" ref="S963:S1026" si="71">(J963/86400)+25569+(-5/25)</f>
        <v>42740.493692129632</v>
      </c>
      <c r="T963" s="19">
        <f t="shared" ref="T963:T1026" si="72">(I963/86400)+25569+(-5/25)</f>
        <v>42786.591666666674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9">
        <f t="shared" si="69"/>
        <v>0.2848</v>
      </c>
      <c r="O964" s="7">
        <f t="shared" si="70"/>
        <v>19.243243243243242</v>
      </c>
      <c r="P964" t="s">
        <v>8273</v>
      </c>
      <c r="Q964" t="s">
        <v>8319</v>
      </c>
      <c r="R964" t="s">
        <v>8321</v>
      </c>
      <c r="S964" s="19">
        <f t="shared" si="71"/>
        <v>42373.512418981481</v>
      </c>
      <c r="T964" s="19">
        <f t="shared" si="72"/>
        <v>42411.512418981481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9">
        <f t="shared" si="69"/>
        <v>1.0771428571428571E-2</v>
      </c>
      <c r="O965" s="7">
        <f t="shared" si="70"/>
        <v>41.888888888888886</v>
      </c>
      <c r="P965" t="s">
        <v>8273</v>
      </c>
      <c r="Q965" t="s">
        <v>8319</v>
      </c>
      <c r="R965" t="s">
        <v>8321</v>
      </c>
      <c r="S965" s="19">
        <f t="shared" si="71"/>
        <v>42625.435636574082</v>
      </c>
      <c r="T965" s="19">
        <f t="shared" si="72"/>
        <v>42660.435636574082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9">
        <f t="shared" si="69"/>
        <v>7.9909090909090902E-3</v>
      </c>
      <c r="O966" s="7">
        <f t="shared" si="70"/>
        <v>30.310344827586206</v>
      </c>
      <c r="P966" t="s">
        <v>8273</v>
      </c>
      <c r="Q966" t="s">
        <v>8319</v>
      </c>
      <c r="R966" t="s">
        <v>8321</v>
      </c>
      <c r="S966" s="19">
        <f t="shared" si="71"/>
        <v>42208.42869212963</v>
      </c>
      <c r="T966" s="19">
        <f t="shared" si="72"/>
        <v>42248.42869212963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9">
        <f t="shared" si="69"/>
        <v>1.192E-2</v>
      </c>
      <c r="O967" s="7">
        <f t="shared" si="70"/>
        <v>49.666666666666664</v>
      </c>
      <c r="P967" t="s">
        <v>8273</v>
      </c>
      <c r="Q967" t="s">
        <v>8319</v>
      </c>
      <c r="R967" t="s">
        <v>8321</v>
      </c>
      <c r="S967" s="19">
        <f t="shared" si="71"/>
        <v>42636.816736111112</v>
      </c>
      <c r="T967" s="19">
        <f t="shared" si="72"/>
        <v>42668.965972222228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9">
        <f t="shared" si="69"/>
        <v>0.14799999999999999</v>
      </c>
      <c r="O968" s="7">
        <f t="shared" si="70"/>
        <v>59.2</v>
      </c>
      <c r="P968" t="s">
        <v>8273</v>
      </c>
      <c r="Q968" t="s">
        <v>8319</v>
      </c>
      <c r="R968" t="s">
        <v>8321</v>
      </c>
      <c r="S968" s="19">
        <f t="shared" si="71"/>
        <v>42619.435787037044</v>
      </c>
      <c r="T968" s="19">
        <f t="shared" si="72"/>
        <v>42649.435787037044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9">
        <f t="shared" si="69"/>
        <v>0.17810000000000001</v>
      </c>
      <c r="O969" s="7">
        <f t="shared" si="70"/>
        <v>43.97530864197531</v>
      </c>
      <c r="P969" t="s">
        <v>8273</v>
      </c>
      <c r="Q969" t="s">
        <v>8319</v>
      </c>
      <c r="R969" t="s">
        <v>8321</v>
      </c>
      <c r="S969" s="19">
        <f t="shared" si="71"/>
        <v>42422.054328703707</v>
      </c>
      <c r="T969" s="19">
        <f t="shared" si="72"/>
        <v>42482.012662037043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9">
        <f t="shared" si="69"/>
        <v>1.325E-2</v>
      </c>
      <c r="O970" s="7">
        <f t="shared" si="70"/>
        <v>26.5</v>
      </c>
      <c r="P970" t="s">
        <v>8273</v>
      </c>
      <c r="Q970" t="s">
        <v>8319</v>
      </c>
      <c r="R970" t="s">
        <v>8321</v>
      </c>
      <c r="S970" s="19">
        <f t="shared" si="71"/>
        <v>41836.647615740745</v>
      </c>
      <c r="T970" s="19">
        <f t="shared" si="72"/>
        <v>41866.647615740745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9">
        <f t="shared" ref="N971:N1034" si="73">E971/D971</f>
        <v>0.46666666666666667</v>
      </c>
      <c r="O971" s="7">
        <f t="shared" si="70"/>
        <v>1272.7272727272727</v>
      </c>
      <c r="P971" t="s">
        <v>8273</v>
      </c>
      <c r="Q971" t="s">
        <v>8319</v>
      </c>
      <c r="R971" t="s">
        <v>8321</v>
      </c>
      <c r="S971" s="19">
        <f t="shared" si="71"/>
        <v>42742.103321759263</v>
      </c>
      <c r="T971" s="19">
        <f t="shared" si="72"/>
        <v>42775.103321759263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9">
        <f t="shared" si="73"/>
        <v>0.4592</v>
      </c>
      <c r="O972" s="7">
        <f t="shared" si="70"/>
        <v>164</v>
      </c>
      <c r="P972" t="s">
        <v>8273</v>
      </c>
      <c r="Q972" t="s">
        <v>8319</v>
      </c>
      <c r="R972" t="s">
        <v>8321</v>
      </c>
      <c r="S972" s="19">
        <f t="shared" si="71"/>
        <v>42721.020520833335</v>
      </c>
      <c r="T972" s="19">
        <f t="shared" si="72"/>
        <v>42758.007638888892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9">
        <f t="shared" si="73"/>
        <v>2.2599999999999999E-3</v>
      </c>
      <c r="O973" s="7">
        <f t="shared" si="70"/>
        <v>45.2</v>
      </c>
      <c r="P973" t="s">
        <v>8273</v>
      </c>
      <c r="Q973" t="s">
        <v>8319</v>
      </c>
      <c r="R973" t="s">
        <v>8321</v>
      </c>
      <c r="S973" s="19">
        <f t="shared" si="71"/>
        <v>42111.509027777778</v>
      </c>
      <c r="T973" s="19">
        <f t="shared" si="72"/>
        <v>42156.509027777778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9">
        <f t="shared" si="73"/>
        <v>0.34625</v>
      </c>
      <c r="O974" s="7">
        <f t="shared" si="70"/>
        <v>153.88888888888889</v>
      </c>
      <c r="P974" t="s">
        <v>8273</v>
      </c>
      <c r="Q974" t="s">
        <v>8319</v>
      </c>
      <c r="R974" t="s">
        <v>8321</v>
      </c>
      <c r="S974" s="19">
        <f t="shared" si="71"/>
        <v>41856.665717592594</v>
      </c>
      <c r="T974" s="19">
        <f t="shared" si="72"/>
        <v>41886.090972222228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9">
        <f t="shared" si="73"/>
        <v>2.0549999999999999E-2</v>
      </c>
      <c r="O975" s="7">
        <f t="shared" si="70"/>
        <v>51.375</v>
      </c>
      <c r="P975" t="s">
        <v>8273</v>
      </c>
      <c r="Q975" t="s">
        <v>8319</v>
      </c>
      <c r="R975" t="s">
        <v>8321</v>
      </c>
      <c r="S975" s="19">
        <f t="shared" si="71"/>
        <v>42256.814965277779</v>
      </c>
      <c r="T975" s="19">
        <f t="shared" si="72"/>
        <v>42316.856631944451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9">
        <f t="shared" si="73"/>
        <v>5.5999999999999999E-3</v>
      </c>
      <c r="O976" s="7">
        <f t="shared" si="70"/>
        <v>93.333333333333329</v>
      </c>
      <c r="P976" t="s">
        <v>8273</v>
      </c>
      <c r="Q976" t="s">
        <v>8319</v>
      </c>
      <c r="R976" t="s">
        <v>8321</v>
      </c>
      <c r="S976" s="19">
        <f t="shared" si="71"/>
        <v>42424.549490740741</v>
      </c>
      <c r="T976" s="19">
        <f t="shared" si="72"/>
        <v>42454.507824074077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9">
        <f t="shared" si="73"/>
        <v>2.6069999999999999E-2</v>
      </c>
      <c r="O977" s="7">
        <f t="shared" si="70"/>
        <v>108.625</v>
      </c>
      <c r="P977" t="s">
        <v>8273</v>
      </c>
      <c r="Q977" t="s">
        <v>8319</v>
      </c>
      <c r="R977" t="s">
        <v>8321</v>
      </c>
      <c r="S977" s="19">
        <f t="shared" si="71"/>
        <v>42489.49658564815</v>
      </c>
      <c r="T977" s="19">
        <f t="shared" si="72"/>
        <v>42549.49658564815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9">
        <f t="shared" si="73"/>
        <v>1.9259999999999999E-2</v>
      </c>
      <c r="O978" s="7">
        <f t="shared" si="70"/>
        <v>160.5</v>
      </c>
      <c r="P978" t="s">
        <v>8273</v>
      </c>
      <c r="Q978" t="s">
        <v>8319</v>
      </c>
      <c r="R978" t="s">
        <v>8321</v>
      </c>
      <c r="S978" s="19">
        <f t="shared" si="71"/>
        <v>42184.858993055561</v>
      </c>
      <c r="T978" s="19">
        <f t="shared" si="72"/>
        <v>42229.858993055561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9">
        <f t="shared" si="73"/>
        <v>0.33666666666666667</v>
      </c>
      <c r="O979" s="7">
        <f t="shared" si="70"/>
        <v>75.75</v>
      </c>
      <c r="P979" t="s">
        <v>8273</v>
      </c>
      <c r="Q979" t="s">
        <v>8319</v>
      </c>
      <c r="R979" t="s">
        <v>8321</v>
      </c>
      <c r="S979" s="19">
        <f t="shared" si="71"/>
        <v>42391.742094907415</v>
      </c>
      <c r="T979" s="19">
        <f t="shared" si="72"/>
        <v>42421.742094907415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9">
        <f t="shared" si="73"/>
        <v>0.5626326718299024</v>
      </c>
      <c r="O980" s="7">
        <f t="shared" si="70"/>
        <v>790.83739837398377</v>
      </c>
      <c r="P980" t="s">
        <v>8273</v>
      </c>
      <c r="Q980" t="s">
        <v>8319</v>
      </c>
      <c r="R980" t="s">
        <v>8321</v>
      </c>
      <c r="S980" s="19">
        <f t="shared" si="71"/>
        <v>42395.109039351853</v>
      </c>
      <c r="T980" s="19">
        <f t="shared" si="72"/>
        <v>42425.109039351853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9">
        <f t="shared" si="73"/>
        <v>0.82817600000000002</v>
      </c>
      <c r="O981" s="7">
        <f t="shared" si="70"/>
        <v>301.93916666666667</v>
      </c>
      <c r="P981" t="s">
        <v>8273</v>
      </c>
      <c r="Q981" t="s">
        <v>8319</v>
      </c>
      <c r="R981" t="s">
        <v>8321</v>
      </c>
      <c r="S981" s="19">
        <f t="shared" si="71"/>
        <v>42506.216990740744</v>
      </c>
      <c r="T981" s="19">
        <f t="shared" si="72"/>
        <v>42541.590972222228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9">
        <f t="shared" si="73"/>
        <v>0.14860000000000001</v>
      </c>
      <c r="O982" s="7">
        <f t="shared" si="70"/>
        <v>47.935483870967744</v>
      </c>
      <c r="P982" t="s">
        <v>8273</v>
      </c>
      <c r="Q982" t="s">
        <v>8319</v>
      </c>
      <c r="R982" t="s">
        <v>8321</v>
      </c>
      <c r="S982" s="19">
        <f t="shared" si="71"/>
        <v>41928.704189814816</v>
      </c>
      <c r="T982" s="19">
        <f t="shared" si="72"/>
        <v>41973.745856481488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9">
        <f t="shared" si="73"/>
        <v>1.2375123751237513E-4</v>
      </c>
      <c r="O983" s="7">
        <f t="shared" si="70"/>
        <v>2.75</v>
      </c>
      <c r="P983" t="s">
        <v>8273</v>
      </c>
      <c r="Q983" t="s">
        <v>8319</v>
      </c>
      <c r="R983" t="s">
        <v>8321</v>
      </c>
      <c r="S983" s="19">
        <f t="shared" si="71"/>
        <v>41830.747013888889</v>
      </c>
      <c r="T983" s="19">
        <f t="shared" si="72"/>
        <v>41860.747013888889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9">
        <f t="shared" si="73"/>
        <v>1.7142857142857143E-4</v>
      </c>
      <c r="O984" s="7">
        <f t="shared" si="70"/>
        <v>1</v>
      </c>
      <c r="P984" t="s">
        <v>8273</v>
      </c>
      <c r="Q984" t="s">
        <v>8319</v>
      </c>
      <c r="R984" t="s">
        <v>8321</v>
      </c>
      <c r="S984" s="19">
        <f t="shared" si="71"/>
        <v>42615.553310185191</v>
      </c>
      <c r="T984" s="19">
        <f t="shared" si="72"/>
        <v>42645.553310185191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9">
        <f t="shared" si="73"/>
        <v>0.2950613611721471</v>
      </c>
      <c r="O985" s="7">
        <f t="shared" si="70"/>
        <v>171.79329608938548</v>
      </c>
      <c r="P985" t="s">
        <v>8273</v>
      </c>
      <c r="Q985" t="s">
        <v>8319</v>
      </c>
      <c r="R985" t="s">
        <v>8321</v>
      </c>
      <c r="S985" s="19">
        <f t="shared" si="71"/>
        <v>42574.467650462961</v>
      </c>
      <c r="T985" s="19">
        <f t="shared" si="72"/>
        <v>42605.670833333337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9">
        <f t="shared" si="73"/>
        <v>1.06E-2</v>
      </c>
      <c r="O986" s="7">
        <f t="shared" si="70"/>
        <v>35.333333333333336</v>
      </c>
      <c r="P986" t="s">
        <v>8273</v>
      </c>
      <c r="Q986" t="s">
        <v>8319</v>
      </c>
      <c r="R986" t="s">
        <v>8321</v>
      </c>
      <c r="S986" s="19">
        <f t="shared" si="71"/>
        <v>42060.915833333333</v>
      </c>
      <c r="T986" s="19">
        <f t="shared" si="72"/>
        <v>42090.874166666668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9">
        <f t="shared" si="73"/>
        <v>6.2933333333333327E-2</v>
      </c>
      <c r="O987" s="7">
        <f t="shared" si="70"/>
        <v>82.086956521739125</v>
      </c>
      <c r="P987" t="s">
        <v>8273</v>
      </c>
      <c r="Q987" t="s">
        <v>8319</v>
      </c>
      <c r="R987" t="s">
        <v>8321</v>
      </c>
      <c r="S987" s="19">
        <f t="shared" si="71"/>
        <v>42339.76770833334</v>
      </c>
      <c r="T987" s="19">
        <f t="shared" si="72"/>
        <v>42369.758333333331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9">
        <f t="shared" si="73"/>
        <v>0.1275</v>
      </c>
      <c r="O988" s="7">
        <f t="shared" si="70"/>
        <v>110.8695652173913</v>
      </c>
      <c r="P988" t="s">
        <v>8273</v>
      </c>
      <c r="Q988" t="s">
        <v>8319</v>
      </c>
      <c r="R988" t="s">
        <v>8321</v>
      </c>
      <c r="S988" s="19">
        <f t="shared" si="71"/>
        <v>42324.567361111112</v>
      </c>
      <c r="T988" s="19">
        <f t="shared" si="72"/>
        <v>42378.8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9">
        <f t="shared" si="73"/>
        <v>0.13220000000000001</v>
      </c>
      <c r="O989" s="7">
        <f t="shared" si="70"/>
        <v>161.21951219512195</v>
      </c>
      <c r="P989" t="s">
        <v>8273</v>
      </c>
      <c r="Q989" t="s">
        <v>8319</v>
      </c>
      <c r="R989" t="s">
        <v>8321</v>
      </c>
      <c r="S989" s="19">
        <f t="shared" si="71"/>
        <v>41773.094560185185</v>
      </c>
      <c r="T989" s="19">
        <f t="shared" si="72"/>
        <v>41813.094560185185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9">
        <f t="shared" si="73"/>
        <v>0</v>
      </c>
      <c r="O990" s="7">
        <f t="shared" si="70"/>
        <v>0</v>
      </c>
      <c r="P990" t="s">
        <v>8273</v>
      </c>
      <c r="Q990" t="s">
        <v>8319</v>
      </c>
      <c r="R990" t="s">
        <v>8321</v>
      </c>
      <c r="S990" s="19">
        <f t="shared" si="71"/>
        <v>42614.156770833331</v>
      </c>
      <c r="T990" s="19">
        <f t="shared" si="72"/>
        <v>42644.156770833331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9">
        <f t="shared" si="73"/>
        <v>0.16769999999999999</v>
      </c>
      <c r="O991" s="7">
        <f t="shared" si="70"/>
        <v>52.40625</v>
      </c>
      <c r="P991" t="s">
        <v>8273</v>
      </c>
      <c r="Q991" t="s">
        <v>8319</v>
      </c>
      <c r="R991" t="s">
        <v>8321</v>
      </c>
      <c r="S991" s="19">
        <f t="shared" si="71"/>
        <v>42611.733969907407</v>
      </c>
      <c r="T991" s="19">
        <f t="shared" si="72"/>
        <v>42641.733969907407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9">
        <f t="shared" si="73"/>
        <v>1.0399999999999999E-3</v>
      </c>
      <c r="O992" s="7">
        <f t="shared" si="70"/>
        <v>13</v>
      </c>
      <c r="P992" t="s">
        <v>8273</v>
      </c>
      <c r="Q992" t="s">
        <v>8319</v>
      </c>
      <c r="R992" t="s">
        <v>8321</v>
      </c>
      <c r="S992" s="19">
        <f t="shared" si="71"/>
        <v>41855.58430555556</v>
      </c>
      <c r="T992" s="19">
        <f t="shared" si="72"/>
        <v>41885.58430555556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9">
        <f t="shared" si="73"/>
        <v>4.24E-2</v>
      </c>
      <c r="O993" s="7">
        <f t="shared" si="70"/>
        <v>30.285714285714285</v>
      </c>
      <c r="P993" t="s">
        <v>8273</v>
      </c>
      <c r="Q993" t="s">
        <v>8319</v>
      </c>
      <c r="R993" t="s">
        <v>8321</v>
      </c>
      <c r="S993" s="19">
        <f t="shared" si="71"/>
        <v>42538.556805555563</v>
      </c>
      <c r="T993" s="19">
        <f t="shared" si="72"/>
        <v>42563.585416666669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9">
        <f t="shared" si="73"/>
        <v>4.6699999999999997E-3</v>
      </c>
      <c r="O994" s="7">
        <f t="shared" si="70"/>
        <v>116.75</v>
      </c>
      <c r="P994" t="s">
        <v>8273</v>
      </c>
      <c r="Q994" t="s">
        <v>8319</v>
      </c>
      <c r="R994" t="s">
        <v>8321</v>
      </c>
      <c r="S994" s="19">
        <f t="shared" si="71"/>
        <v>42437.724988425929</v>
      </c>
      <c r="T994" s="19">
        <f t="shared" si="72"/>
        <v>42497.683321759265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9">
        <f t="shared" si="73"/>
        <v>0.25087142857142858</v>
      </c>
      <c r="O995" s="7">
        <f t="shared" si="70"/>
        <v>89.59693877551021</v>
      </c>
      <c r="P995" t="s">
        <v>8273</v>
      </c>
      <c r="Q995" t="s">
        <v>8319</v>
      </c>
      <c r="R995" t="s">
        <v>8321</v>
      </c>
      <c r="S995" s="19">
        <f t="shared" si="71"/>
        <v>42652.764907407414</v>
      </c>
      <c r="T995" s="19">
        <f t="shared" si="72"/>
        <v>42686.008333333331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9">
        <f t="shared" si="73"/>
        <v>2.3345000000000001E-2</v>
      </c>
      <c r="O996" s="7">
        <f t="shared" si="70"/>
        <v>424.45454545454544</v>
      </c>
      <c r="P996" t="s">
        <v>8273</v>
      </c>
      <c r="Q996" t="s">
        <v>8319</v>
      </c>
      <c r="R996" t="s">
        <v>8321</v>
      </c>
      <c r="S996" s="19">
        <f t="shared" si="71"/>
        <v>41921.063078703708</v>
      </c>
      <c r="T996" s="19">
        <f t="shared" si="72"/>
        <v>41973.757638888892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9">
        <f t="shared" si="73"/>
        <v>7.2599999999999998E-2</v>
      </c>
      <c r="O997" s="7">
        <f t="shared" si="70"/>
        <v>80.666666666666671</v>
      </c>
      <c r="P997" t="s">
        <v>8273</v>
      </c>
      <c r="Q997" t="s">
        <v>8319</v>
      </c>
      <c r="R997" t="s">
        <v>8321</v>
      </c>
      <c r="S997" s="19">
        <f t="shared" si="71"/>
        <v>41947.740740740745</v>
      </c>
      <c r="T997" s="19">
        <f t="shared" si="72"/>
        <v>41972.466666666674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9">
        <f t="shared" si="73"/>
        <v>1.6250000000000001E-2</v>
      </c>
      <c r="O998" s="7">
        <f t="shared" si="70"/>
        <v>13</v>
      </c>
      <c r="P998" t="s">
        <v>8273</v>
      </c>
      <c r="Q998" t="s">
        <v>8319</v>
      </c>
      <c r="R998" t="s">
        <v>8321</v>
      </c>
      <c r="S998" s="19">
        <f t="shared" si="71"/>
        <v>41817.666435185187</v>
      </c>
      <c r="T998" s="19">
        <f t="shared" si="72"/>
        <v>41847.443750000006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9">
        <f t="shared" si="73"/>
        <v>1.2999999999999999E-2</v>
      </c>
      <c r="O999" s="7">
        <f t="shared" si="70"/>
        <v>8.125</v>
      </c>
      <c r="P999" t="s">
        <v>8273</v>
      </c>
      <c r="Q999" t="s">
        <v>8319</v>
      </c>
      <c r="R999" t="s">
        <v>8321</v>
      </c>
      <c r="S999" s="19">
        <f t="shared" si="71"/>
        <v>41940.902974537043</v>
      </c>
      <c r="T999" s="19">
        <f t="shared" si="72"/>
        <v>41970.944641203707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9">
        <f t="shared" si="73"/>
        <v>0.58558333333333334</v>
      </c>
      <c r="O1000" s="7">
        <f t="shared" si="70"/>
        <v>153.42794759825327</v>
      </c>
      <c r="P1000" t="s">
        <v>8273</v>
      </c>
      <c r="Q1000" t="s">
        <v>8319</v>
      </c>
      <c r="R1000" t="s">
        <v>8321</v>
      </c>
      <c r="S1000" s="19">
        <f t="shared" si="71"/>
        <v>42281.968993055561</v>
      </c>
      <c r="T1000" s="19">
        <f t="shared" si="72"/>
        <v>42327.010659722226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9">
        <f t="shared" si="73"/>
        <v>7.7886666666666673E-2</v>
      </c>
      <c r="O1001" s="7">
        <f t="shared" si="70"/>
        <v>292.07499999999999</v>
      </c>
      <c r="P1001" t="s">
        <v>8273</v>
      </c>
      <c r="Q1001" t="s">
        <v>8319</v>
      </c>
      <c r="R1001" t="s">
        <v>8321</v>
      </c>
      <c r="S1001" s="19">
        <f t="shared" si="71"/>
        <v>41926.099652777782</v>
      </c>
      <c r="T1001" s="19">
        <f t="shared" si="72"/>
        <v>41956.134722222225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9">
        <f t="shared" si="73"/>
        <v>2.2157147647256063E-2</v>
      </c>
      <c r="O1002" s="7">
        <f t="shared" si="70"/>
        <v>3304</v>
      </c>
      <c r="P1002" t="s">
        <v>8273</v>
      </c>
      <c r="Q1002" t="s">
        <v>8319</v>
      </c>
      <c r="R1002" t="s">
        <v>8321</v>
      </c>
      <c r="S1002" s="19">
        <f t="shared" si="71"/>
        <v>42748.859722222223</v>
      </c>
      <c r="T1002" s="19">
        <f t="shared" si="72"/>
        <v>42808.818055555559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9">
        <f t="shared" si="73"/>
        <v>1.04</v>
      </c>
      <c r="O1003" s="7">
        <f t="shared" si="70"/>
        <v>1300</v>
      </c>
      <c r="P1003" t="s">
        <v>8273</v>
      </c>
      <c r="Q1003" t="s">
        <v>8319</v>
      </c>
      <c r="R1003" t="s">
        <v>8321</v>
      </c>
      <c r="S1003" s="19">
        <f t="shared" si="71"/>
        <v>42720.520057870373</v>
      </c>
      <c r="T1003" s="19">
        <f t="shared" si="72"/>
        <v>42765.520057870373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9">
        <f t="shared" si="73"/>
        <v>0.29602960296029601</v>
      </c>
      <c r="O1004" s="7">
        <f t="shared" si="70"/>
        <v>134.54545454545453</v>
      </c>
      <c r="P1004" t="s">
        <v>8273</v>
      </c>
      <c r="Q1004" t="s">
        <v>8319</v>
      </c>
      <c r="R1004" t="s">
        <v>8321</v>
      </c>
      <c r="S1004" s="19">
        <f t="shared" si="71"/>
        <v>42325.484189814815</v>
      </c>
      <c r="T1004" s="19">
        <f t="shared" si="72"/>
        <v>42355.049305555556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9">
        <f t="shared" si="73"/>
        <v>0.16055</v>
      </c>
      <c r="O1005" s="7">
        <f t="shared" si="70"/>
        <v>214.06666666666666</v>
      </c>
      <c r="P1005" t="s">
        <v>8273</v>
      </c>
      <c r="Q1005" t="s">
        <v>8319</v>
      </c>
      <c r="R1005" t="s">
        <v>8321</v>
      </c>
      <c r="S1005" s="19">
        <f t="shared" si="71"/>
        <v>42780.509039351855</v>
      </c>
      <c r="T1005" s="19">
        <f t="shared" si="72"/>
        <v>42810.467372685191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9">
        <f t="shared" si="73"/>
        <v>0.82208000000000003</v>
      </c>
      <c r="O1006" s="7">
        <f t="shared" si="70"/>
        <v>216.33684210526314</v>
      </c>
      <c r="P1006" t="s">
        <v>8273</v>
      </c>
      <c r="Q1006" t="s">
        <v>8319</v>
      </c>
      <c r="R1006" t="s">
        <v>8321</v>
      </c>
      <c r="S1006" s="19">
        <f t="shared" si="71"/>
        <v>42388.508645833339</v>
      </c>
      <c r="T1006" s="19">
        <f t="shared" si="72"/>
        <v>42418.508645833339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9">
        <f t="shared" si="73"/>
        <v>0.75051000000000001</v>
      </c>
      <c r="O1007" s="7">
        <f t="shared" si="70"/>
        <v>932.31055900621118</v>
      </c>
      <c r="P1007" t="s">
        <v>8273</v>
      </c>
      <c r="Q1007" t="s">
        <v>8319</v>
      </c>
      <c r="R1007" t="s">
        <v>8321</v>
      </c>
      <c r="S1007" s="19">
        <f t="shared" si="71"/>
        <v>42276.424803240749</v>
      </c>
      <c r="T1007" s="19">
        <f t="shared" si="72"/>
        <v>42307.424803240749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9">
        <f t="shared" si="73"/>
        <v>5.8500000000000003E-2</v>
      </c>
      <c r="O1008" s="7">
        <f t="shared" si="70"/>
        <v>29.25</v>
      </c>
      <c r="P1008" t="s">
        <v>8273</v>
      </c>
      <c r="Q1008" t="s">
        <v>8319</v>
      </c>
      <c r="R1008" t="s">
        <v>8321</v>
      </c>
      <c r="S1008" s="19">
        <f t="shared" si="71"/>
        <v>41976.840185185189</v>
      </c>
      <c r="T1008" s="19">
        <f t="shared" si="72"/>
        <v>41985.099305555559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9">
        <f t="shared" si="73"/>
        <v>0.44319999999999998</v>
      </c>
      <c r="O1009" s="7">
        <f t="shared" si="70"/>
        <v>174.94736842105263</v>
      </c>
      <c r="P1009" t="s">
        <v>8273</v>
      </c>
      <c r="Q1009" t="s">
        <v>8319</v>
      </c>
      <c r="R1009" t="s">
        <v>8321</v>
      </c>
      <c r="S1009" s="19">
        <f t="shared" si="71"/>
        <v>42676.383599537039</v>
      </c>
      <c r="T1009" s="19">
        <f t="shared" si="72"/>
        <v>42718.425266203703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9">
        <f t="shared" si="73"/>
        <v>2.6737967914438501E-3</v>
      </c>
      <c r="O1010" s="7">
        <f t="shared" si="70"/>
        <v>250</v>
      </c>
      <c r="P1010" t="s">
        <v>8273</v>
      </c>
      <c r="Q1010" t="s">
        <v>8319</v>
      </c>
      <c r="R1010" t="s">
        <v>8321</v>
      </c>
      <c r="S1010" s="19">
        <f t="shared" si="71"/>
        <v>42702.609201388892</v>
      </c>
      <c r="T1010" s="19">
        <f t="shared" si="72"/>
        <v>42732.609201388892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9">
        <f t="shared" si="73"/>
        <v>0.1313</v>
      </c>
      <c r="O1011" s="7">
        <f t="shared" si="70"/>
        <v>65</v>
      </c>
      <c r="P1011" t="s">
        <v>8273</v>
      </c>
      <c r="Q1011" t="s">
        <v>8319</v>
      </c>
      <c r="R1011" t="s">
        <v>8321</v>
      </c>
      <c r="S1011" s="19">
        <f t="shared" si="71"/>
        <v>42510.404699074075</v>
      </c>
      <c r="T1011" s="19">
        <f t="shared" si="72"/>
        <v>42540.404699074075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9">
        <f t="shared" si="73"/>
        <v>1.9088937093275488E-3</v>
      </c>
      <c r="O1012" s="7">
        <f t="shared" si="70"/>
        <v>55</v>
      </c>
      <c r="P1012" t="s">
        <v>8273</v>
      </c>
      <c r="Q1012" t="s">
        <v>8319</v>
      </c>
      <c r="R1012" t="s">
        <v>8321</v>
      </c>
      <c r="S1012" s="19">
        <f t="shared" si="71"/>
        <v>42561.629421296297</v>
      </c>
      <c r="T1012" s="19">
        <f t="shared" si="72"/>
        <v>42617.924305555556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9">
        <f t="shared" si="73"/>
        <v>3.7499999999999999E-3</v>
      </c>
      <c r="O1013" s="7">
        <f t="shared" si="70"/>
        <v>75</v>
      </c>
      <c r="P1013" t="s">
        <v>8273</v>
      </c>
      <c r="Q1013" t="s">
        <v>8319</v>
      </c>
      <c r="R1013" t="s">
        <v>8321</v>
      </c>
      <c r="S1013" s="19">
        <f t="shared" si="71"/>
        <v>41946.69809027778</v>
      </c>
      <c r="T1013" s="19">
        <f t="shared" si="72"/>
        <v>41991.69809027778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9">
        <f t="shared" si="73"/>
        <v>215.35021</v>
      </c>
      <c r="O1014" s="7">
        <f t="shared" si="70"/>
        <v>1389.3561935483872</v>
      </c>
      <c r="P1014" t="s">
        <v>8273</v>
      </c>
      <c r="Q1014" t="s">
        <v>8319</v>
      </c>
      <c r="R1014" t="s">
        <v>8321</v>
      </c>
      <c r="S1014" s="19">
        <f t="shared" si="71"/>
        <v>42714.240416666667</v>
      </c>
      <c r="T1014" s="19">
        <f t="shared" si="72"/>
        <v>42759.240416666667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9">
        <f t="shared" si="73"/>
        <v>0.34527999999999998</v>
      </c>
      <c r="O1015" s="7">
        <f t="shared" si="70"/>
        <v>95.911111111111111</v>
      </c>
      <c r="P1015" t="s">
        <v>8273</v>
      </c>
      <c r="Q1015" t="s">
        <v>8319</v>
      </c>
      <c r="R1015" t="s">
        <v>8321</v>
      </c>
      <c r="S1015" s="19">
        <f t="shared" si="71"/>
        <v>42339.633981481486</v>
      </c>
      <c r="T1015" s="19">
        <f t="shared" si="72"/>
        <v>42367.633333333331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9">
        <f t="shared" si="73"/>
        <v>0.30599999999999999</v>
      </c>
      <c r="O1016" s="7">
        <f t="shared" si="70"/>
        <v>191.25</v>
      </c>
      <c r="P1016" t="s">
        <v>8273</v>
      </c>
      <c r="Q1016" t="s">
        <v>8319</v>
      </c>
      <c r="R1016" t="s">
        <v>8321</v>
      </c>
      <c r="S1016" s="19">
        <f t="shared" si="71"/>
        <v>41954.802488425928</v>
      </c>
      <c r="T1016" s="19">
        <f t="shared" si="72"/>
        <v>42004.802488425928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9">
        <f t="shared" si="73"/>
        <v>2.6666666666666668E-2</v>
      </c>
      <c r="O1017" s="7">
        <f t="shared" si="70"/>
        <v>40</v>
      </c>
      <c r="P1017" t="s">
        <v>8273</v>
      </c>
      <c r="Q1017" t="s">
        <v>8319</v>
      </c>
      <c r="R1017" t="s">
        <v>8321</v>
      </c>
      <c r="S1017" s="19">
        <f t="shared" si="71"/>
        <v>42303.67841435186</v>
      </c>
      <c r="T1017" s="19">
        <f t="shared" si="72"/>
        <v>42333.720081018517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9">
        <f t="shared" si="73"/>
        <v>2.8420000000000001E-2</v>
      </c>
      <c r="O1018" s="7">
        <f t="shared" si="70"/>
        <v>74.78947368421052</v>
      </c>
      <c r="P1018" t="s">
        <v>8273</v>
      </c>
      <c r="Q1018" t="s">
        <v>8319</v>
      </c>
      <c r="R1018" t="s">
        <v>8321</v>
      </c>
      <c r="S1018" s="19">
        <f t="shared" si="71"/>
        <v>42421.907129629632</v>
      </c>
      <c r="T1018" s="19">
        <f t="shared" si="72"/>
        <v>42466.865462962967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9">
        <f t="shared" si="73"/>
        <v>0.22878799999999999</v>
      </c>
      <c r="O1019" s="7">
        <f t="shared" si="70"/>
        <v>161.11830985915492</v>
      </c>
      <c r="P1019" t="s">
        <v>8273</v>
      </c>
      <c r="Q1019" t="s">
        <v>8319</v>
      </c>
      <c r="R1019" t="s">
        <v>8321</v>
      </c>
      <c r="S1019" s="19">
        <f t="shared" si="71"/>
        <v>42289.475173611114</v>
      </c>
      <c r="T1019" s="19">
        <f t="shared" si="72"/>
        <v>42329.516840277778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9">
        <f t="shared" si="73"/>
        <v>3.1050000000000001E-2</v>
      </c>
      <c r="O1020" s="7">
        <f t="shared" si="70"/>
        <v>88.714285714285708</v>
      </c>
      <c r="P1020" t="s">
        <v>8273</v>
      </c>
      <c r="Q1020" t="s">
        <v>8319</v>
      </c>
      <c r="R1020" t="s">
        <v>8321</v>
      </c>
      <c r="S1020" s="19">
        <f t="shared" si="71"/>
        <v>42535.292280092595</v>
      </c>
      <c r="T1020" s="19">
        <f t="shared" si="72"/>
        <v>42565.292280092595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9">
        <f t="shared" si="73"/>
        <v>0.47333333333333333</v>
      </c>
      <c r="O1021" s="7">
        <f t="shared" si="70"/>
        <v>53.25</v>
      </c>
      <c r="P1021" t="s">
        <v>8273</v>
      </c>
      <c r="Q1021" t="s">
        <v>8319</v>
      </c>
      <c r="R1021" t="s">
        <v>8321</v>
      </c>
      <c r="S1021" s="19">
        <f t="shared" si="71"/>
        <v>42009.773946759262</v>
      </c>
      <c r="T1021" s="19">
        <f t="shared" si="72"/>
        <v>42039.773946759262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9">
        <f t="shared" si="73"/>
        <v>2.0554838709677421</v>
      </c>
      <c r="O1022" s="7">
        <f t="shared" si="70"/>
        <v>106.2</v>
      </c>
      <c r="P1022" t="s">
        <v>8280</v>
      </c>
      <c r="Q1022" t="s">
        <v>8325</v>
      </c>
      <c r="R1022" t="s">
        <v>8330</v>
      </c>
      <c r="S1022" s="19">
        <f t="shared" si="71"/>
        <v>42126.86954861111</v>
      </c>
      <c r="T1022" s="19">
        <f t="shared" si="72"/>
        <v>42156.832638888896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9">
        <f t="shared" si="73"/>
        <v>3.5180366666666667</v>
      </c>
      <c r="O1023" s="7">
        <f t="shared" si="70"/>
        <v>22.079728033472804</v>
      </c>
      <c r="P1023" t="s">
        <v>8280</v>
      </c>
      <c r="Q1023" t="s">
        <v>8325</v>
      </c>
      <c r="R1023" t="s">
        <v>8330</v>
      </c>
      <c r="S1023" s="19">
        <f t="shared" si="71"/>
        <v>42271.051979166674</v>
      </c>
      <c r="T1023" s="19">
        <f t="shared" si="72"/>
        <v>42293.966666666674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9">
        <f t="shared" si="73"/>
        <v>1.149</v>
      </c>
      <c r="O1024" s="7">
        <f t="shared" si="70"/>
        <v>31.054054054054053</v>
      </c>
      <c r="P1024" t="s">
        <v>8280</v>
      </c>
      <c r="Q1024" t="s">
        <v>8325</v>
      </c>
      <c r="R1024" t="s">
        <v>8330</v>
      </c>
      <c r="S1024" s="19">
        <f t="shared" si="71"/>
        <v>42111.44672453704</v>
      </c>
      <c r="T1024" s="19">
        <f t="shared" si="72"/>
        <v>42141.44672453704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9">
        <f t="shared" si="73"/>
        <v>2.3715000000000002</v>
      </c>
      <c r="O1025" s="7">
        <f t="shared" si="70"/>
        <v>36.206106870229007</v>
      </c>
      <c r="P1025" t="s">
        <v>8280</v>
      </c>
      <c r="Q1025" t="s">
        <v>8325</v>
      </c>
      <c r="R1025" t="s">
        <v>8330</v>
      </c>
      <c r="S1025" s="19">
        <f t="shared" si="71"/>
        <v>42145.719687500008</v>
      </c>
      <c r="T1025" s="19">
        <f t="shared" si="72"/>
        <v>42175.719687500008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9">
        <f t="shared" si="73"/>
        <v>1.1863774999999999</v>
      </c>
      <c r="O1026" s="7">
        <f t="shared" si="70"/>
        <v>388.9762295081967</v>
      </c>
      <c r="P1026" t="s">
        <v>8280</v>
      </c>
      <c r="Q1026" t="s">
        <v>8325</v>
      </c>
      <c r="R1026" t="s">
        <v>8330</v>
      </c>
      <c r="S1026" s="19">
        <f t="shared" si="71"/>
        <v>42370.380590277782</v>
      </c>
      <c r="T1026" s="19">
        <f t="shared" si="72"/>
        <v>42400.380590277782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9">
        <f t="shared" si="73"/>
        <v>1.099283142857143</v>
      </c>
      <c r="O1027" s="7">
        <f t="shared" ref="O1027:O1090" si="74">IF(L1027=0,0,E1027/L1027)</f>
        <v>71.848571428571432</v>
      </c>
      <c r="P1027" t="s">
        <v>8280</v>
      </c>
      <c r="Q1027" t="s">
        <v>8325</v>
      </c>
      <c r="R1027" t="s">
        <v>8330</v>
      </c>
      <c r="S1027" s="19">
        <f t="shared" ref="S1027:S1090" si="75">(J1027/86400)+25569+(-5/25)</f>
        <v>42049.633761574078</v>
      </c>
      <c r="T1027" s="19">
        <f t="shared" ref="T1027:T1090" si="76">(I1027/86400)+25569+(-5/25)</f>
        <v>42079.592094907406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9">
        <f t="shared" si="73"/>
        <v>1.0000828571428571</v>
      </c>
      <c r="O1028" s="7">
        <f t="shared" si="74"/>
        <v>57.381803278688523</v>
      </c>
      <c r="P1028" t="s">
        <v>8280</v>
      </c>
      <c r="Q1028" t="s">
        <v>8325</v>
      </c>
      <c r="R1028" t="s">
        <v>8330</v>
      </c>
      <c r="S1028" s="19">
        <f t="shared" si="75"/>
        <v>42426.207592592596</v>
      </c>
      <c r="T1028" s="19">
        <f t="shared" si="76"/>
        <v>42460.165925925932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9">
        <f t="shared" si="73"/>
        <v>1.0309292094387414</v>
      </c>
      <c r="O1029" s="7">
        <f t="shared" si="74"/>
        <v>69.666666666666671</v>
      </c>
      <c r="P1029" t="s">
        <v>8280</v>
      </c>
      <c r="Q1029" t="s">
        <v>8325</v>
      </c>
      <c r="R1029" t="s">
        <v>8330</v>
      </c>
      <c r="S1029" s="19">
        <f t="shared" si="75"/>
        <v>41904.834108796298</v>
      </c>
      <c r="T1029" s="19">
        <f t="shared" si="76"/>
        <v>41934.834108796298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9">
        <f t="shared" si="73"/>
        <v>1.1727000000000001</v>
      </c>
      <c r="O1030" s="7">
        <f t="shared" si="74"/>
        <v>45.988235294117644</v>
      </c>
      <c r="P1030" t="s">
        <v>8280</v>
      </c>
      <c r="Q1030" t="s">
        <v>8325</v>
      </c>
      <c r="R1030" t="s">
        <v>8330</v>
      </c>
      <c r="S1030" s="19">
        <f t="shared" si="75"/>
        <v>42755.42737268519</v>
      </c>
      <c r="T1030" s="19">
        <f t="shared" si="76"/>
        <v>42800.633333333331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9">
        <f t="shared" si="73"/>
        <v>1.1175999999999999</v>
      </c>
      <c r="O1031" s="7">
        <f t="shared" si="74"/>
        <v>79.262411347517727</v>
      </c>
      <c r="P1031" t="s">
        <v>8280</v>
      </c>
      <c r="Q1031" t="s">
        <v>8325</v>
      </c>
      <c r="R1031" t="s">
        <v>8330</v>
      </c>
      <c r="S1031" s="19">
        <f t="shared" si="75"/>
        <v>42044.511886574081</v>
      </c>
      <c r="T1031" s="19">
        <f t="shared" si="76"/>
        <v>42098.715972222228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9">
        <f t="shared" si="73"/>
        <v>3.4209999999999998</v>
      </c>
      <c r="O1032" s="7">
        <f t="shared" si="74"/>
        <v>43.031446540880502</v>
      </c>
      <c r="P1032" t="s">
        <v>8280</v>
      </c>
      <c r="Q1032" t="s">
        <v>8325</v>
      </c>
      <c r="R1032" t="s">
        <v>8330</v>
      </c>
      <c r="S1032" s="19">
        <f t="shared" si="75"/>
        <v>42611.283206018517</v>
      </c>
      <c r="T1032" s="19">
        <f t="shared" si="76"/>
        <v>42625.283206018517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9">
        <f t="shared" si="73"/>
        <v>1.0740000000000001</v>
      </c>
      <c r="O1033" s="7">
        <f t="shared" si="74"/>
        <v>108.48484848484848</v>
      </c>
      <c r="P1033" t="s">
        <v>8280</v>
      </c>
      <c r="Q1033" t="s">
        <v>8325</v>
      </c>
      <c r="R1033" t="s">
        <v>8330</v>
      </c>
      <c r="S1033" s="19">
        <f t="shared" si="75"/>
        <v>42324.564004629632</v>
      </c>
      <c r="T1033" s="19">
        <f t="shared" si="76"/>
        <v>42354.564004629632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9">
        <f t="shared" si="73"/>
        <v>1.0849703703703704</v>
      </c>
      <c r="O1034" s="7">
        <f t="shared" si="74"/>
        <v>61.029583333333335</v>
      </c>
      <c r="P1034" t="s">
        <v>8280</v>
      </c>
      <c r="Q1034" t="s">
        <v>8325</v>
      </c>
      <c r="R1034" t="s">
        <v>8330</v>
      </c>
      <c r="S1034" s="19">
        <f t="shared" si="75"/>
        <v>42514.466956018521</v>
      </c>
      <c r="T1034" s="19">
        <f t="shared" si="76"/>
        <v>42544.466956018521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9">
        <f t="shared" ref="N1035:N1098" si="77">E1035/D1035</f>
        <v>1.0286144578313252</v>
      </c>
      <c r="O1035" s="7">
        <f t="shared" si="74"/>
        <v>50.592592592592595</v>
      </c>
      <c r="P1035" t="s">
        <v>8280</v>
      </c>
      <c r="Q1035" t="s">
        <v>8325</v>
      </c>
      <c r="R1035" t="s">
        <v>8330</v>
      </c>
      <c r="S1035" s="19">
        <f t="shared" si="75"/>
        <v>42688.532407407409</v>
      </c>
      <c r="T1035" s="19">
        <f t="shared" si="76"/>
        <v>42716.532407407409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9">
        <f t="shared" si="77"/>
        <v>1.3000180000000001</v>
      </c>
      <c r="O1036" s="7">
        <f t="shared" si="74"/>
        <v>39.157168674698795</v>
      </c>
      <c r="P1036" t="s">
        <v>8280</v>
      </c>
      <c r="Q1036" t="s">
        <v>8325</v>
      </c>
      <c r="R1036" t="s">
        <v>8330</v>
      </c>
      <c r="S1036" s="19">
        <f t="shared" si="75"/>
        <v>42554.966712962967</v>
      </c>
      <c r="T1036" s="19">
        <f t="shared" si="76"/>
        <v>42586.965972222228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9">
        <f t="shared" si="77"/>
        <v>1.0765217391304347</v>
      </c>
      <c r="O1037" s="7">
        <f t="shared" si="74"/>
        <v>65.15789473684211</v>
      </c>
      <c r="P1037" t="s">
        <v>8280</v>
      </c>
      <c r="Q1037" t="s">
        <v>8325</v>
      </c>
      <c r="R1037" t="s">
        <v>8330</v>
      </c>
      <c r="S1037" s="19">
        <f t="shared" si="75"/>
        <v>42016.441435185188</v>
      </c>
      <c r="T1037" s="19">
        <f t="shared" si="76"/>
        <v>42046.441435185188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9">
        <f t="shared" si="77"/>
        <v>1.1236044444444444</v>
      </c>
      <c r="O1038" s="7">
        <f t="shared" si="74"/>
        <v>23.963127962085309</v>
      </c>
      <c r="P1038" t="s">
        <v>8280</v>
      </c>
      <c r="Q1038" t="s">
        <v>8325</v>
      </c>
      <c r="R1038" t="s">
        <v>8330</v>
      </c>
      <c r="S1038" s="19">
        <f t="shared" si="75"/>
        <v>41249.248958333337</v>
      </c>
      <c r="T1038" s="19">
        <f t="shared" si="76"/>
        <v>41281.133333333339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9">
        <f t="shared" si="77"/>
        <v>1.0209999999999999</v>
      </c>
      <c r="O1039" s="7">
        <f t="shared" si="74"/>
        <v>48.61904761904762</v>
      </c>
      <c r="P1039" t="s">
        <v>8280</v>
      </c>
      <c r="Q1039" t="s">
        <v>8325</v>
      </c>
      <c r="R1039" t="s">
        <v>8330</v>
      </c>
      <c r="S1039" s="19">
        <f t="shared" si="75"/>
        <v>42119.622476851859</v>
      </c>
      <c r="T1039" s="19">
        <f t="shared" si="76"/>
        <v>42142.008333333331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9">
        <f t="shared" si="77"/>
        <v>1.4533333333333334</v>
      </c>
      <c r="O1040" s="7">
        <f t="shared" si="74"/>
        <v>35.73770491803279</v>
      </c>
      <c r="P1040" t="s">
        <v>8280</v>
      </c>
      <c r="Q1040" t="s">
        <v>8325</v>
      </c>
      <c r="R1040" t="s">
        <v>8330</v>
      </c>
      <c r="S1040" s="19">
        <f t="shared" si="75"/>
        <v>42418.031747685192</v>
      </c>
      <c r="T1040" s="19">
        <f t="shared" si="76"/>
        <v>42447.990081018521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9">
        <f t="shared" si="77"/>
        <v>1.282</v>
      </c>
      <c r="O1041" s="7">
        <f t="shared" si="74"/>
        <v>21.366666666666667</v>
      </c>
      <c r="P1041" t="s">
        <v>8280</v>
      </c>
      <c r="Q1041" t="s">
        <v>8325</v>
      </c>
      <c r="R1041" t="s">
        <v>8330</v>
      </c>
      <c r="S1041" s="19">
        <f t="shared" si="75"/>
        <v>42691.90932870371</v>
      </c>
      <c r="T1041" s="19">
        <f t="shared" si="76"/>
        <v>42717.132638888892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9">
        <f t="shared" si="77"/>
        <v>2.9411764705882353E-3</v>
      </c>
      <c r="O1042" s="7">
        <f t="shared" si="74"/>
        <v>250</v>
      </c>
      <c r="P1042" t="s">
        <v>8281</v>
      </c>
      <c r="Q1042" t="s">
        <v>8331</v>
      </c>
      <c r="R1042" t="s">
        <v>8332</v>
      </c>
      <c r="S1042" s="19">
        <f t="shared" si="75"/>
        <v>42579.508437500001</v>
      </c>
      <c r="T1042" s="19">
        <f t="shared" si="76"/>
        <v>42609.508437500001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9">
        <f t="shared" si="77"/>
        <v>0</v>
      </c>
      <c r="O1043" s="7">
        <f t="shared" si="74"/>
        <v>0</v>
      </c>
      <c r="P1043" t="s">
        <v>8281</v>
      </c>
      <c r="Q1043" t="s">
        <v>8331</v>
      </c>
      <c r="R1043" t="s">
        <v>8332</v>
      </c>
      <c r="S1043" s="19">
        <f t="shared" si="75"/>
        <v>41830.860092592593</v>
      </c>
      <c r="T1043" s="19">
        <f t="shared" si="76"/>
        <v>41850.860092592593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9">
        <f t="shared" si="77"/>
        <v>1.5384615384615385E-2</v>
      </c>
      <c r="O1044" s="7">
        <f t="shared" si="74"/>
        <v>10</v>
      </c>
      <c r="P1044" t="s">
        <v>8281</v>
      </c>
      <c r="Q1044" t="s">
        <v>8331</v>
      </c>
      <c r="R1044" t="s">
        <v>8332</v>
      </c>
      <c r="S1044" s="19">
        <f t="shared" si="75"/>
        <v>41851.496157407411</v>
      </c>
      <c r="T1044" s="19">
        <f t="shared" si="76"/>
        <v>41894.216666666667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9">
        <f t="shared" si="77"/>
        <v>8.5370000000000001E-2</v>
      </c>
      <c r="O1045" s="7">
        <f t="shared" si="74"/>
        <v>29.236301369863014</v>
      </c>
      <c r="P1045" t="s">
        <v>8281</v>
      </c>
      <c r="Q1045" t="s">
        <v>8331</v>
      </c>
      <c r="R1045" t="s">
        <v>8332</v>
      </c>
      <c r="S1045" s="19">
        <f t="shared" si="75"/>
        <v>42114.052951388891</v>
      </c>
      <c r="T1045" s="19">
        <f t="shared" si="76"/>
        <v>42144.052951388891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9">
        <f t="shared" si="77"/>
        <v>8.571428571428571E-4</v>
      </c>
      <c r="O1046" s="7">
        <f t="shared" si="74"/>
        <v>3</v>
      </c>
      <c r="P1046" t="s">
        <v>8281</v>
      </c>
      <c r="Q1046" t="s">
        <v>8331</v>
      </c>
      <c r="R1046" t="s">
        <v>8332</v>
      </c>
      <c r="S1046" s="19">
        <f t="shared" si="75"/>
        <v>42011.725937499999</v>
      </c>
      <c r="T1046" s="19">
        <f t="shared" si="76"/>
        <v>42068.652083333334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9">
        <f t="shared" si="77"/>
        <v>2.6599999999999999E-2</v>
      </c>
      <c r="O1047" s="7">
        <f t="shared" si="74"/>
        <v>33.25</v>
      </c>
      <c r="P1047" t="s">
        <v>8281</v>
      </c>
      <c r="Q1047" t="s">
        <v>8331</v>
      </c>
      <c r="R1047" t="s">
        <v>8332</v>
      </c>
      <c r="S1047" s="19">
        <f t="shared" si="75"/>
        <v>41844.674421296295</v>
      </c>
      <c r="T1047" s="19">
        <f t="shared" si="76"/>
        <v>41874.674421296295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9">
        <f t="shared" si="77"/>
        <v>0</v>
      </c>
      <c r="O1048" s="7">
        <f t="shared" si="74"/>
        <v>0</v>
      </c>
      <c r="P1048" t="s">
        <v>8281</v>
      </c>
      <c r="Q1048" t="s">
        <v>8331</v>
      </c>
      <c r="R1048" t="s">
        <v>8332</v>
      </c>
      <c r="S1048" s="19">
        <f t="shared" si="75"/>
        <v>42319.651388888888</v>
      </c>
      <c r="T1048" s="19">
        <f t="shared" si="76"/>
        <v>42364.651388888888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9">
        <f t="shared" si="77"/>
        <v>5.0000000000000001E-4</v>
      </c>
      <c r="O1049" s="7">
        <f t="shared" si="74"/>
        <v>1</v>
      </c>
      <c r="P1049" t="s">
        <v>8281</v>
      </c>
      <c r="Q1049" t="s">
        <v>8331</v>
      </c>
      <c r="R1049" t="s">
        <v>8332</v>
      </c>
      <c r="S1049" s="19">
        <f t="shared" si="75"/>
        <v>41918.618460648155</v>
      </c>
      <c r="T1049" s="19">
        <f t="shared" si="76"/>
        <v>41948.660127314819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9">
        <f t="shared" si="77"/>
        <v>1.4133333333333333E-2</v>
      </c>
      <c r="O1050" s="7">
        <f t="shared" si="74"/>
        <v>53</v>
      </c>
      <c r="P1050" t="s">
        <v>8281</v>
      </c>
      <c r="Q1050" t="s">
        <v>8331</v>
      </c>
      <c r="R1050" t="s">
        <v>8332</v>
      </c>
      <c r="S1050" s="19">
        <f t="shared" si="75"/>
        <v>42597.853113425925</v>
      </c>
      <c r="T1050" s="19">
        <f t="shared" si="76"/>
        <v>42637.853113425925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9">
        <f t="shared" si="77"/>
        <v>0</v>
      </c>
      <c r="O1051" s="7">
        <f t="shared" si="74"/>
        <v>0</v>
      </c>
      <c r="P1051" t="s">
        <v>8281</v>
      </c>
      <c r="Q1051" t="s">
        <v>8331</v>
      </c>
      <c r="R1051" t="s">
        <v>8332</v>
      </c>
      <c r="S1051" s="19">
        <f t="shared" si="75"/>
        <v>42382.231076388896</v>
      </c>
      <c r="T1051" s="19">
        <f t="shared" si="76"/>
        <v>42412.231076388896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9">
        <f t="shared" si="77"/>
        <v>0</v>
      </c>
      <c r="O1052" s="7">
        <f t="shared" si="74"/>
        <v>0</v>
      </c>
      <c r="P1052" t="s">
        <v>8281</v>
      </c>
      <c r="Q1052" t="s">
        <v>8331</v>
      </c>
      <c r="R1052" t="s">
        <v>8332</v>
      </c>
      <c r="S1052" s="19">
        <f t="shared" si="75"/>
        <v>42231.597187500003</v>
      </c>
      <c r="T1052" s="19">
        <f t="shared" si="76"/>
        <v>42261.597187500003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9">
        <f t="shared" si="77"/>
        <v>0</v>
      </c>
      <c r="O1053" s="7">
        <f t="shared" si="74"/>
        <v>0</v>
      </c>
      <c r="P1053" t="s">
        <v>8281</v>
      </c>
      <c r="Q1053" t="s">
        <v>8331</v>
      </c>
      <c r="R1053" t="s">
        <v>8332</v>
      </c>
      <c r="S1053" s="19">
        <f t="shared" si="75"/>
        <v>41849.814178240747</v>
      </c>
      <c r="T1053" s="19">
        <f t="shared" si="76"/>
        <v>41877.814178240747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9">
        <f t="shared" si="77"/>
        <v>0</v>
      </c>
      <c r="O1054" s="7">
        <f t="shared" si="74"/>
        <v>0</v>
      </c>
      <c r="P1054" t="s">
        <v>8281</v>
      </c>
      <c r="Q1054" t="s">
        <v>8331</v>
      </c>
      <c r="R1054" t="s">
        <v>8332</v>
      </c>
      <c r="S1054" s="19">
        <f t="shared" si="75"/>
        <v>42483.597395833334</v>
      </c>
      <c r="T1054" s="19">
        <f t="shared" si="76"/>
        <v>42527.639583333337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9">
        <f t="shared" si="77"/>
        <v>0.01</v>
      </c>
      <c r="O1055" s="7">
        <f t="shared" si="74"/>
        <v>15</v>
      </c>
      <c r="P1055" t="s">
        <v>8281</v>
      </c>
      <c r="Q1055" t="s">
        <v>8331</v>
      </c>
      <c r="R1055" t="s">
        <v>8332</v>
      </c>
      <c r="S1055" s="19">
        <f t="shared" si="75"/>
        <v>42774.972824074081</v>
      </c>
      <c r="T1055" s="19">
        <f t="shared" si="76"/>
        <v>42799.972824074081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9">
        <f t="shared" si="77"/>
        <v>0</v>
      </c>
      <c r="O1056" s="7">
        <f t="shared" si="74"/>
        <v>0</v>
      </c>
      <c r="P1056" t="s">
        <v>8281</v>
      </c>
      <c r="Q1056" t="s">
        <v>8331</v>
      </c>
      <c r="R1056" t="s">
        <v>8332</v>
      </c>
      <c r="S1056" s="19">
        <f t="shared" si="75"/>
        <v>41831.65184027778</v>
      </c>
      <c r="T1056" s="19">
        <f t="shared" si="76"/>
        <v>41861.716666666667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9">
        <f t="shared" si="77"/>
        <v>0</v>
      </c>
      <c r="O1057" s="7">
        <f t="shared" si="74"/>
        <v>0</v>
      </c>
      <c r="P1057" t="s">
        <v>8281</v>
      </c>
      <c r="Q1057" t="s">
        <v>8331</v>
      </c>
      <c r="R1057" t="s">
        <v>8332</v>
      </c>
      <c r="S1057" s="19">
        <f t="shared" si="75"/>
        <v>42406.79241898148</v>
      </c>
      <c r="T1057" s="19">
        <f t="shared" si="76"/>
        <v>42436.79241898148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9">
        <f t="shared" si="77"/>
        <v>0</v>
      </c>
      <c r="O1058" s="7">
        <f t="shared" si="74"/>
        <v>0</v>
      </c>
      <c r="P1058" t="s">
        <v>8281</v>
      </c>
      <c r="Q1058" t="s">
        <v>8331</v>
      </c>
      <c r="R1058" t="s">
        <v>8332</v>
      </c>
      <c r="S1058" s="19">
        <f t="shared" si="75"/>
        <v>42058.519641203704</v>
      </c>
      <c r="T1058" s="19">
        <f t="shared" si="76"/>
        <v>42118.47797453704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9">
        <f t="shared" si="77"/>
        <v>0</v>
      </c>
      <c r="O1059" s="7">
        <f t="shared" si="74"/>
        <v>0</v>
      </c>
      <c r="P1059" t="s">
        <v>8281</v>
      </c>
      <c r="Q1059" t="s">
        <v>8331</v>
      </c>
      <c r="R1059" t="s">
        <v>8332</v>
      </c>
      <c r="S1059" s="19">
        <f t="shared" si="75"/>
        <v>42678.671331018522</v>
      </c>
      <c r="T1059" s="19">
        <f t="shared" si="76"/>
        <v>42708.712997685187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9">
        <f t="shared" si="77"/>
        <v>0</v>
      </c>
      <c r="O1060" s="7">
        <f t="shared" si="74"/>
        <v>0</v>
      </c>
      <c r="P1060" t="s">
        <v>8281</v>
      </c>
      <c r="Q1060" t="s">
        <v>8331</v>
      </c>
      <c r="R1060" t="s">
        <v>8332</v>
      </c>
      <c r="S1060" s="19">
        <f t="shared" si="75"/>
        <v>42047.700960648152</v>
      </c>
      <c r="T1060" s="19">
        <f t="shared" si="76"/>
        <v>42088.800000000003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9">
        <f t="shared" si="77"/>
        <v>0</v>
      </c>
      <c r="O1061" s="7">
        <f t="shared" si="74"/>
        <v>0</v>
      </c>
      <c r="P1061" t="s">
        <v>8281</v>
      </c>
      <c r="Q1061" t="s">
        <v>8331</v>
      </c>
      <c r="R1061" t="s">
        <v>8332</v>
      </c>
      <c r="S1061" s="19">
        <f t="shared" si="75"/>
        <v>42046.590000000004</v>
      </c>
      <c r="T1061" s="19">
        <f t="shared" si="76"/>
        <v>42076.54833333334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9">
        <f t="shared" si="77"/>
        <v>0.01</v>
      </c>
      <c r="O1062" s="7">
        <f t="shared" si="74"/>
        <v>50</v>
      </c>
      <c r="P1062" t="s">
        <v>8281</v>
      </c>
      <c r="Q1062" t="s">
        <v>8331</v>
      </c>
      <c r="R1062" t="s">
        <v>8332</v>
      </c>
      <c r="S1062" s="19">
        <f t="shared" si="75"/>
        <v>42079.713113425925</v>
      </c>
      <c r="T1062" s="19">
        <f t="shared" si="76"/>
        <v>42109.713113425925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9">
        <f t="shared" si="77"/>
        <v>0</v>
      </c>
      <c r="O1063" s="7">
        <f t="shared" si="74"/>
        <v>0</v>
      </c>
      <c r="P1063" t="s">
        <v>8281</v>
      </c>
      <c r="Q1063" t="s">
        <v>8331</v>
      </c>
      <c r="R1063" t="s">
        <v>8332</v>
      </c>
      <c r="S1063" s="19">
        <f t="shared" si="75"/>
        <v>42432.076712962968</v>
      </c>
      <c r="T1063" s="19">
        <f t="shared" si="76"/>
        <v>42491.841666666674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9">
        <f t="shared" si="77"/>
        <v>0.95477386934673369</v>
      </c>
      <c r="O1064" s="7">
        <f t="shared" si="74"/>
        <v>47.5</v>
      </c>
      <c r="P1064" t="s">
        <v>8281</v>
      </c>
      <c r="Q1064" t="s">
        <v>8331</v>
      </c>
      <c r="R1064" t="s">
        <v>8332</v>
      </c>
      <c r="S1064" s="19">
        <f t="shared" si="75"/>
        <v>42556.607187500005</v>
      </c>
      <c r="T1064" s="19">
        <f t="shared" si="76"/>
        <v>42563.607187500005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9">
        <f t="shared" si="77"/>
        <v>0</v>
      </c>
      <c r="O1065" s="7">
        <f t="shared" si="74"/>
        <v>0</v>
      </c>
      <c r="P1065" t="s">
        <v>8281</v>
      </c>
      <c r="Q1065" t="s">
        <v>8331</v>
      </c>
      <c r="R1065" t="s">
        <v>8332</v>
      </c>
      <c r="S1065" s="19">
        <f t="shared" si="75"/>
        <v>42582.830810185187</v>
      </c>
      <c r="T1065" s="19">
        <f t="shared" si="76"/>
        <v>42612.830810185187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9">
        <f t="shared" si="77"/>
        <v>8.9744444444444446E-2</v>
      </c>
      <c r="O1066" s="7">
        <f t="shared" si="74"/>
        <v>65.666666666666671</v>
      </c>
      <c r="P1066" t="s">
        <v>8282</v>
      </c>
      <c r="Q1066" t="s">
        <v>8333</v>
      </c>
      <c r="R1066" t="s">
        <v>8334</v>
      </c>
      <c r="S1066" s="19">
        <f t="shared" si="75"/>
        <v>41417.028043981481</v>
      </c>
      <c r="T1066" s="19">
        <f t="shared" si="76"/>
        <v>41462.028043981481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9">
        <f t="shared" si="77"/>
        <v>2.7E-2</v>
      </c>
      <c r="O1067" s="7">
        <f t="shared" si="74"/>
        <v>16.2</v>
      </c>
      <c r="P1067" t="s">
        <v>8282</v>
      </c>
      <c r="Q1067" t="s">
        <v>8333</v>
      </c>
      <c r="R1067" t="s">
        <v>8334</v>
      </c>
      <c r="S1067" s="19">
        <f t="shared" si="75"/>
        <v>41661.18104166667</v>
      </c>
      <c r="T1067" s="19">
        <f t="shared" si="76"/>
        <v>41689.18104166667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9">
        <f t="shared" si="77"/>
        <v>3.3673333333333333E-2</v>
      </c>
      <c r="O1068" s="7">
        <f t="shared" si="74"/>
        <v>34.128378378378379</v>
      </c>
      <c r="P1068" t="s">
        <v>8282</v>
      </c>
      <c r="Q1068" t="s">
        <v>8333</v>
      </c>
      <c r="R1068" t="s">
        <v>8334</v>
      </c>
      <c r="S1068" s="19">
        <f t="shared" si="75"/>
        <v>41445.762754629628</v>
      </c>
      <c r="T1068" s="19">
        <f t="shared" si="76"/>
        <v>41490.762754629628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9">
        <f t="shared" si="77"/>
        <v>0.26</v>
      </c>
      <c r="O1069" s="7">
        <f t="shared" si="74"/>
        <v>13</v>
      </c>
      <c r="P1069" t="s">
        <v>8282</v>
      </c>
      <c r="Q1069" t="s">
        <v>8333</v>
      </c>
      <c r="R1069" t="s">
        <v>8334</v>
      </c>
      <c r="S1069" s="19">
        <f t="shared" si="75"/>
        <v>41599.655682870376</v>
      </c>
      <c r="T1069" s="19">
        <f t="shared" si="76"/>
        <v>41629.655682870376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9">
        <f t="shared" si="77"/>
        <v>1.5E-3</v>
      </c>
      <c r="O1070" s="7">
        <f t="shared" si="74"/>
        <v>11.25</v>
      </c>
      <c r="P1070" t="s">
        <v>8282</v>
      </c>
      <c r="Q1070" t="s">
        <v>8333</v>
      </c>
      <c r="R1070" t="s">
        <v>8334</v>
      </c>
      <c r="S1070" s="19">
        <f t="shared" si="75"/>
        <v>42440.171111111114</v>
      </c>
      <c r="T1070" s="19">
        <f t="shared" si="76"/>
        <v>42470.12944444445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9">
        <f t="shared" si="77"/>
        <v>0.38636363636363635</v>
      </c>
      <c r="O1071" s="7">
        <f t="shared" si="74"/>
        <v>40.476190476190474</v>
      </c>
      <c r="P1071" t="s">
        <v>8282</v>
      </c>
      <c r="Q1071" t="s">
        <v>8333</v>
      </c>
      <c r="R1071" t="s">
        <v>8334</v>
      </c>
      <c r="S1071" s="19">
        <f t="shared" si="75"/>
        <v>41572.029849537037</v>
      </c>
      <c r="T1071" s="19">
        <f t="shared" si="76"/>
        <v>41604.071516203709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9">
        <f t="shared" si="77"/>
        <v>7.0000000000000001E-3</v>
      </c>
      <c r="O1072" s="7">
        <f t="shared" si="74"/>
        <v>35</v>
      </c>
      <c r="P1072" t="s">
        <v>8282</v>
      </c>
      <c r="Q1072" t="s">
        <v>8333</v>
      </c>
      <c r="R1072" t="s">
        <v>8334</v>
      </c>
      <c r="S1072" s="19">
        <f t="shared" si="75"/>
        <v>41162.811828703707</v>
      </c>
      <c r="T1072" s="19">
        <f t="shared" si="76"/>
        <v>41182.811828703707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9">
        <f t="shared" si="77"/>
        <v>0</v>
      </c>
      <c r="O1073" s="7">
        <f t="shared" si="74"/>
        <v>0</v>
      </c>
      <c r="P1073" t="s">
        <v>8282</v>
      </c>
      <c r="Q1073" t="s">
        <v>8333</v>
      </c>
      <c r="R1073" t="s">
        <v>8334</v>
      </c>
      <c r="S1073" s="19">
        <f t="shared" si="75"/>
        <v>42295.553391203706</v>
      </c>
      <c r="T1073" s="19">
        <f t="shared" si="76"/>
        <v>42325.595057870378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9">
        <f t="shared" si="77"/>
        <v>6.8000000000000005E-4</v>
      </c>
      <c r="O1074" s="7">
        <f t="shared" si="74"/>
        <v>12.75</v>
      </c>
      <c r="P1074" t="s">
        <v>8282</v>
      </c>
      <c r="Q1074" t="s">
        <v>8333</v>
      </c>
      <c r="R1074" t="s">
        <v>8334</v>
      </c>
      <c r="S1074" s="19">
        <f t="shared" si="75"/>
        <v>41645.632141203707</v>
      </c>
      <c r="T1074" s="19">
        <f t="shared" si="76"/>
        <v>41675.632141203707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9">
        <f t="shared" si="77"/>
        <v>1.3333333333333334E-2</v>
      </c>
      <c r="O1075" s="7">
        <f t="shared" si="74"/>
        <v>10</v>
      </c>
      <c r="P1075" t="s">
        <v>8282</v>
      </c>
      <c r="Q1075" t="s">
        <v>8333</v>
      </c>
      <c r="R1075" t="s">
        <v>8334</v>
      </c>
      <c r="S1075" s="19">
        <f t="shared" si="75"/>
        <v>40802.764594907407</v>
      </c>
      <c r="T1075" s="19">
        <f t="shared" si="76"/>
        <v>40832.764594907407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9">
        <f t="shared" si="77"/>
        <v>6.3092592592592589E-2</v>
      </c>
      <c r="O1076" s="7">
        <f t="shared" si="74"/>
        <v>113.56666666666666</v>
      </c>
      <c r="P1076" t="s">
        <v>8282</v>
      </c>
      <c r="Q1076" t="s">
        <v>8333</v>
      </c>
      <c r="R1076" t="s">
        <v>8334</v>
      </c>
      <c r="S1076" s="19">
        <f t="shared" si="75"/>
        <v>41612.972974537042</v>
      </c>
      <c r="T1076" s="19">
        <f t="shared" si="76"/>
        <v>41642.972974537042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9">
        <f t="shared" si="77"/>
        <v>4.4999999999999998E-2</v>
      </c>
      <c r="O1077" s="7">
        <f t="shared" si="74"/>
        <v>15</v>
      </c>
      <c r="P1077" t="s">
        <v>8282</v>
      </c>
      <c r="Q1077" t="s">
        <v>8333</v>
      </c>
      <c r="R1077" t="s">
        <v>8334</v>
      </c>
      <c r="S1077" s="19">
        <f t="shared" si="75"/>
        <v>41005.70412037037</v>
      </c>
      <c r="T1077" s="19">
        <f t="shared" si="76"/>
        <v>41035.70412037037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9">
        <f t="shared" si="77"/>
        <v>0.62765333333333329</v>
      </c>
      <c r="O1078" s="7">
        <f t="shared" si="74"/>
        <v>48.281025641025643</v>
      </c>
      <c r="P1078" t="s">
        <v>8282</v>
      </c>
      <c r="Q1078" t="s">
        <v>8333</v>
      </c>
      <c r="R1078" t="s">
        <v>8334</v>
      </c>
      <c r="S1078" s="19">
        <f t="shared" si="75"/>
        <v>41838.177893518521</v>
      </c>
      <c r="T1078" s="19">
        <f t="shared" si="76"/>
        <v>41893.177893518521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9">
        <f t="shared" si="77"/>
        <v>0.29376000000000002</v>
      </c>
      <c r="O1079" s="7">
        <f t="shared" si="74"/>
        <v>43.976047904191617</v>
      </c>
      <c r="P1079" t="s">
        <v>8282</v>
      </c>
      <c r="Q1079" t="s">
        <v>8333</v>
      </c>
      <c r="R1079" t="s">
        <v>8334</v>
      </c>
      <c r="S1079" s="19">
        <f t="shared" si="75"/>
        <v>42352.966793981483</v>
      </c>
      <c r="T1079" s="19">
        <f t="shared" si="76"/>
        <v>42382.966793981483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9">
        <f t="shared" si="77"/>
        <v>7.4999999999999997E-2</v>
      </c>
      <c r="O1080" s="7">
        <f t="shared" si="74"/>
        <v>9</v>
      </c>
      <c r="P1080" t="s">
        <v>8282</v>
      </c>
      <c r="Q1080" t="s">
        <v>8333</v>
      </c>
      <c r="R1080" t="s">
        <v>8334</v>
      </c>
      <c r="S1080" s="19">
        <f t="shared" si="75"/>
        <v>40700.995844907411</v>
      </c>
      <c r="T1080" s="19">
        <f t="shared" si="76"/>
        <v>40745.995844907411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9">
        <f t="shared" si="77"/>
        <v>2.6076923076923077E-2</v>
      </c>
      <c r="O1081" s="7">
        <f t="shared" si="74"/>
        <v>37.666666666666664</v>
      </c>
      <c r="P1081" t="s">
        <v>8282</v>
      </c>
      <c r="Q1081" t="s">
        <v>8333</v>
      </c>
      <c r="R1081" t="s">
        <v>8334</v>
      </c>
      <c r="S1081" s="19">
        <f t="shared" si="75"/>
        <v>42479.366388888891</v>
      </c>
      <c r="T1081" s="19">
        <f t="shared" si="76"/>
        <v>42504.366388888891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9">
        <f t="shared" si="77"/>
        <v>9.1050000000000006E-2</v>
      </c>
      <c r="O1082" s="7">
        <f t="shared" si="74"/>
        <v>18.581632653061224</v>
      </c>
      <c r="P1082" t="s">
        <v>8282</v>
      </c>
      <c r="Q1082" t="s">
        <v>8333</v>
      </c>
      <c r="R1082" t="s">
        <v>8334</v>
      </c>
      <c r="S1082" s="19">
        <f t="shared" si="75"/>
        <v>41739.938113425931</v>
      </c>
      <c r="T1082" s="19">
        <f t="shared" si="76"/>
        <v>41769.938113425931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9">
        <f t="shared" si="77"/>
        <v>1.7647058823529413E-4</v>
      </c>
      <c r="O1083" s="7">
        <f t="shared" si="74"/>
        <v>3</v>
      </c>
      <c r="P1083" t="s">
        <v>8282</v>
      </c>
      <c r="Q1083" t="s">
        <v>8333</v>
      </c>
      <c r="R1083" t="s">
        <v>8334</v>
      </c>
      <c r="S1083" s="19">
        <f t="shared" si="75"/>
        <v>42002.726990740746</v>
      </c>
      <c r="T1083" s="19">
        <f t="shared" si="76"/>
        <v>42032.726990740746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9">
        <f t="shared" si="77"/>
        <v>5.5999999999999999E-3</v>
      </c>
      <c r="O1084" s="7">
        <f t="shared" si="74"/>
        <v>18.666666666666668</v>
      </c>
      <c r="P1084" t="s">
        <v>8282</v>
      </c>
      <c r="Q1084" t="s">
        <v>8333</v>
      </c>
      <c r="R1084" t="s">
        <v>8334</v>
      </c>
      <c r="S1084" s="19">
        <f t="shared" si="75"/>
        <v>41101.706111111111</v>
      </c>
      <c r="T1084" s="19">
        <f t="shared" si="76"/>
        <v>41131.706111111111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9">
        <f t="shared" si="77"/>
        <v>8.2000000000000007E-3</v>
      </c>
      <c r="O1085" s="7">
        <f t="shared" si="74"/>
        <v>410</v>
      </c>
      <c r="P1085" t="s">
        <v>8282</v>
      </c>
      <c r="Q1085" t="s">
        <v>8333</v>
      </c>
      <c r="R1085" t="s">
        <v>8334</v>
      </c>
      <c r="S1085" s="19">
        <f t="shared" si="75"/>
        <v>41793.459525462968</v>
      </c>
      <c r="T1085" s="19">
        <f t="shared" si="76"/>
        <v>41853.459525462968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9">
        <f t="shared" si="77"/>
        <v>0</v>
      </c>
      <c r="O1086" s="7">
        <f t="shared" si="74"/>
        <v>0</v>
      </c>
      <c r="P1086" t="s">
        <v>8282</v>
      </c>
      <c r="Q1086" t="s">
        <v>8333</v>
      </c>
      <c r="R1086" t="s">
        <v>8334</v>
      </c>
      <c r="S1086" s="19">
        <f t="shared" si="75"/>
        <v>41829.712083333332</v>
      </c>
      <c r="T1086" s="19">
        <f t="shared" si="76"/>
        <v>41859.712083333332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9">
        <f t="shared" si="77"/>
        <v>3.4200000000000001E-2</v>
      </c>
      <c r="O1087" s="7">
        <f t="shared" si="74"/>
        <v>114</v>
      </c>
      <c r="P1087" t="s">
        <v>8282</v>
      </c>
      <c r="Q1087" t="s">
        <v>8333</v>
      </c>
      <c r="R1087" t="s">
        <v>8334</v>
      </c>
      <c r="S1087" s="19">
        <f t="shared" si="75"/>
        <v>42413.471006944448</v>
      </c>
      <c r="T1087" s="19">
        <f t="shared" si="76"/>
        <v>42443.429340277784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9">
        <f t="shared" si="77"/>
        <v>8.3333333333333339E-4</v>
      </c>
      <c r="O1088" s="7">
        <f t="shared" si="74"/>
        <v>7.5</v>
      </c>
      <c r="P1088" t="s">
        <v>8282</v>
      </c>
      <c r="Q1088" t="s">
        <v>8333</v>
      </c>
      <c r="R1088" t="s">
        <v>8334</v>
      </c>
      <c r="S1088" s="19">
        <f t="shared" si="75"/>
        <v>41845.666793981487</v>
      </c>
      <c r="T1088" s="19">
        <f t="shared" si="76"/>
        <v>41875.666793981487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9">
        <f t="shared" si="77"/>
        <v>0</v>
      </c>
      <c r="O1089" s="7">
        <f t="shared" si="74"/>
        <v>0</v>
      </c>
      <c r="P1089" t="s">
        <v>8282</v>
      </c>
      <c r="Q1089" t="s">
        <v>8333</v>
      </c>
      <c r="R1089" t="s">
        <v>8334</v>
      </c>
      <c r="S1089" s="19">
        <f t="shared" si="75"/>
        <v>41775.513969907406</v>
      </c>
      <c r="T1089" s="19">
        <f t="shared" si="76"/>
        <v>41805.513969907406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9">
        <f t="shared" si="77"/>
        <v>0.14182977777777778</v>
      </c>
      <c r="O1090" s="7">
        <f t="shared" si="74"/>
        <v>43.41727891156463</v>
      </c>
      <c r="P1090" t="s">
        <v>8282</v>
      </c>
      <c r="Q1090" t="s">
        <v>8333</v>
      </c>
      <c r="R1090" t="s">
        <v>8334</v>
      </c>
      <c r="S1090" s="19">
        <f t="shared" si="75"/>
        <v>41723.599386574075</v>
      </c>
      <c r="T1090" s="19">
        <f t="shared" si="76"/>
        <v>41753.599386574075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9">
        <f t="shared" si="77"/>
        <v>7.8266666666666665E-2</v>
      </c>
      <c r="O1091" s="7">
        <f t="shared" ref="O1091:O1154" si="78">IF(L1091=0,0,E1091/L1091)</f>
        <v>23.959183673469386</v>
      </c>
      <c r="P1091" t="s">
        <v>8282</v>
      </c>
      <c r="Q1091" t="s">
        <v>8333</v>
      </c>
      <c r="R1091" t="s">
        <v>8334</v>
      </c>
      <c r="S1091" s="19">
        <f t="shared" ref="S1091:S1154" si="79">(J1091/86400)+25569+(-5/25)</f>
        <v>42150.989525462966</v>
      </c>
      <c r="T1091" s="19">
        <f t="shared" ref="T1091:T1154" si="80">(I1091/86400)+25569+(-5/25)</f>
        <v>42180.989525462966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9">
        <f t="shared" si="77"/>
        <v>3.8464497269020693E-4</v>
      </c>
      <c r="O1092" s="7">
        <f t="shared" si="78"/>
        <v>5</v>
      </c>
      <c r="P1092" t="s">
        <v>8282</v>
      </c>
      <c r="Q1092" t="s">
        <v>8333</v>
      </c>
      <c r="R1092" t="s">
        <v>8334</v>
      </c>
      <c r="S1092" s="19">
        <f t="shared" si="79"/>
        <v>42122.985798611116</v>
      </c>
      <c r="T1092" s="19">
        <f t="shared" si="80"/>
        <v>42152.985798611116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9">
        <f t="shared" si="77"/>
        <v>0.125</v>
      </c>
      <c r="O1093" s="7">
        <f t="shared" si="78"/>
        <v>12.5</v>
      </c>
      <c r="P1093" t="s">
        <v>8282</v>
      </c>
      <c r="Q1093" t="s">
        <v>8333</v>
      </c>
      <c r="R1093" t="s">
        <v>8334</v>
      </c>
      <c r="S1093" s="19">
        <f t="shared" si="79"/>
        <v>42440.62027777778</v>
      </c>
      <c r="T1093" s="19">
        <f t="shared" si="80"/>
        <v>42470.578611111116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9">
        <f t="shared" si="77"/>
        <v>1.0500000000000001E-2</v>
      </c>
      <c r="O1094" s="7">
        <f t="shared" si="78"/>
        <v>3</v>
      </c>
      <c r="P1094" t="s">
        <v>8282</v>
      </c>
      <c r="Q1094" t="s">
        <v>8333</v>
      </c>
      <c r="R1094" t="s">
        <v>8334</v>
      </c>
      <c r="S1094" s="19">
        <f t="shared" si="79"/>
        <v>41249.825902777782</v>
      </c>
      <c r="T1094" s="19">
        <f t="shared" si="80"/>
        <v>41279.825902777782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9">
        <f t="shared" si="77"/>
        <v>0.14083333333333334</v>
      </c>
      <c r="O1095" s="7">
        <f t="shared" si="78"/>
        <v>10.5625</v>
      </c>
      <c r="P1095" t="s">
        <v>8282</v>
      </c>
      <c r="Q1095" t="s">
        <v>8333</v>
      </c>
      <c r="R1095" t="s">
        <v>8334</v>
      </c>
      <c r="S1095" s="19">
        <f t="shared" si="79"/>
        <v>42396.77380787037</v>
      </c>
      <c r="T1095" s="19">
        <f t="shared" si="80"/>
        <v>42411.77380787037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9">
        <f t="shared" si="77"/>
        <v>0.18300055555555556</v>
      </c>
      <c r="O1096" s="7">
        <f t="shared" si="78"/>
        <v>122.00037037037038</v>
      </c>
      <c r="P1096" t="s">
        <v>8282</v>
      </c>
      <c r="Q1096" t="s">
        <v>8333</v>
      </c>
      <c r="R1096" t="s">
        <v>8334</v>
      </c>
      <c r="S1096" s="19">
        <f t="shared" si="79"/>
        <v>40795.513344907413</v>
      </c>
      <c r="T1096" s="19">
        <f t="shared" si="80"/>
        <v>40825.513344907413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9">
        <f t="shared" si="77"/>
        <v>5.0347999999999997E-2</v>
      </c>
      <c r="O1097" s="7">
        <f t="shared" si="78"/>
        <v>267.80851063829789</v>
      </c>
      <c r="P1097" t="s">
        <v>8282</v>
      </c>
      <c r="Q1097" t="s">
        <v>8333</v>
      </c>
      <c r="R1097" t="s">
        <v>8334</v>
      </c>
      <c r="S1097" s="19">
        <f t="shared" si="79"/>
        <v>41486.337268518524</v>
      </c>
      <c r="T1097" s="19">
        <f t="shared" si="80"/>
        <v>41516.337268518524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9">
        <f t="shared" si="77"/>
        <v>0.17933333333333334</v>
      </c>
      <c r="O1098" s="7">
        <f t="shared" si="78"/>
        <v>74.206896551724142</v>
      </c>
      <c r="P1098" t="s">
        <v>8282</v>
      </c>
      <c r="Q1098" t="s">
        <v>8333</v>
      </c>
      <c r="R1098" t="s">
        <v>8334</v>
      </c>
      <c r="S1098" s="19">
        <f t="shared" si="79"/>
        <v>41885.317986111113</v>
      </c>
      <c r="T1098" s="19">
        <f t="shared" si="80"/>
        <v>41915.945833333339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9">
        <f t="shared" ref="N1099:N1162" si="81">E1099/D1099</f>
        <v>4.6999999999999999E-4</v>
      </c>
      <c r="O1099" s="7">
        <f t="shared" si="78"/>
        <v>6.7142857142857144</v>
      </c>
      <c r="P1099" t="s">
        <v>8282</v>
      </c>
      <c r="Q1099" t="s">
        <v>8333</v>
      </c>
      <c r="R1099" t="s">
        <v>8334</v>
      </c>
      <c r="S1099" s="19">
        <f t="shared" si="79"/>
        <v>41660.592557870375</v>
      </c>
      <c r="T1099" s="19">
        <f t="shared" si="80"/>
        <v>41700.592557870375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9">
        <f t="shared" si="81"/>
        <v>7.2120000000000004E-2</v>
      </c>
      <c r="O1100" s="7">
        <f t="shared" si="78"/>
        <v>81.954545454545453</v>
      </c>
      <c r="P1100" t="s">
        <v>8282</v>
      </c>
      <c r="Q1100" t="s">
        <v>8333</v>
      </c>
      <c r="R1100" t="s">
        <v>8334</v>
      </c>
      <c r="S1100" s="19">
        <f t="shared" si="79"/>
        <v>41712.562673611115</v>
      </c>
      <c r="T1100" s="19">
        <f t="shared" si="80"/>
        <v>41742.562673611115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9">
        <f t="shared" si="81"/>
        <v>5.0000000000000001E-3</v>
      </c>
      <c r="O1101" s="7">
        <f t="shared" si="78"/>
        <v>25</v>
      </c>
      <c r="P1101" t="s">
        <v>8282</v>
      </c>
      <c r="Q1101" t="s">
        <v>8333</v>
      </c>
      <c r="R1101" t="s">
        <v>8334</v>
      </c>
      <c r="S1101" s="19">
        <f t="shared" si="79"/>
        <v>42107.636435185188</v>
      </c>
      <c r="T1101" s="19">
        <f t="shared" si="80"/>
        <v>42137.636435185188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9">
        <f t="shared" si="81"/>
        <v>2.5000000000000001E-2</v>
      </c>
      <c r="O1102" s="7">
        <f t="shared" si="78"/>
        <v>10</v>
      </c>
      <c r="P1102" t="s">
        <v>8282</v>
      </c>
      <c r="Q1102" t="s">
        <v>8333</v>
      </c>
      <c r="R1102" t="s">
        <v>8334</v>
      </c>
      <c r="S1102" s="19">
        <f t="shared" si="79"/>
        <v>42383.910775462966</v>
      </c>
      <c r="T1102" s="19">
        <f t="shared" si="80"/>
        <v>42413.910775462966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9">
        <f t="shared" si="81"/>
        <v>4.0999999999999999E-4</v>
      </c>
      <c r="O1103" s="7">
        <f t="shared" si="78"/>
        <v>6.833333333333333</v>
      </c>
      <c r="P1103" t="s">
        <v>8282</v>
      </c>
      <c r="Q1103" t="s">
        <v>8333</v>
      </c>
      <c r="R1103" t="s">
        <v>8334</v>
      </c>
      <c r="S1103" s="19">
        <f t="shared" si="79"/>
        <v>42538.572430555563</v>
      </c>
      <c r="T1103" s="19">
        <f t="shared" si="80"/>
        <v>42565.558333333334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9">
        <f t="shared" si="81"/>
        <v>5.3124999999999999E-2</v>
      </c>
      <c r="O1104" s="7">
        <f t="shared" si="78"/>
        <v>17.708333333333332</v>
      </c>
      <c r="P1104" t="s">
        <v>8282</v>
      </c>
      <c r="Q1104" t="s">
        <v>8333</v>
      </c>
      <c r="R1104" t="s">
        <v>8334</v>
      </c>
      <c r="S1104" s="19">
        <f t="shared" si="79"/>
        <v>41576.845428240747</v>
      </c>
      <c r="T1104" s="19">
        <f t="shared" si="80"/>
        <v>41617.049305555556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9">
        <f t="shared" si="81"/>
        <v>1.6199999999999999E-2</v>
      </c>
      <c r="O1105" s="7">
        <f t="shared" si="78"/>
        <v>16.2</v>
      </c>
      <c r="P1105" t="s">
        <v>8282</v>
      </c>
      <c r="Q1105" t="s">
        <v>8333</v>
      </c>
      <c r="R1105" t="s">
        <v>8334</v>
      </c>
      <c r="S1105" s="19">
        <f t="shared" si="79"/>
        <v>42479.022106481483</v>
      </c>
      <c r="T1105" s="19">
        <f t="shared" si="80"/>
        <v>42539.022106481483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9">
        <f t="shared" si="81"/>
        <v>4.9516666666666667E-2</v>
      </c>
      <c r="O1106" s="7">
        <f t="shared" si="78"/>
        <v>80.297297297297291</v>
      </c>
      <c r="P1106" t="s">
        <v>8282</v>
      </c>
      <c r="Q1106" t="s">
        <v>8333</v>
      </c>
      <c r="R1106" t="s">
        <v>8334</v>
      </c>
      <c r="S1106" s="19">
        <f t="shared" si="79"/>
        <v>41771.209965277783</v>
      </c>
      <c r="T1106" s="19">
        <f t="shared" si="80"/>
        <v>41801.209965277783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9">
        <f t="shared" si="81"/>
        <v>1.5900000000000001E-3</v>
      </c>
      <c r="O1107" s="7">
        <f t="shared" si="78"/>
        <v>71.55</v>
      </c>
      <c r="P1107" t="s">
        <v>8282</v>
      </c>
      <c r="Q1107" t="s">
        <v>8333</v>
      </c>
      <c r="R1107" t="s">
        <v>8334</v>
      </c>
      <c r="S1107" s="19">
        <f t="shared" si="79"/>
        <v>41691.935729166667</v>
      </c>
      <c r="T1107" s="19">
        <f t="shared" si="80"/>
        <v>41721.894062500003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9">
        <f t="shared" si="81"/>
        <v>0.41249999999999998</v>
      </c>
      <c r="O1108" s="7">
        <f t="shared" si="78"/>
        <v>23.571428571428573</v>
      </c>
      <c r="P1108" t="s">
        <v>8282</v>
      </c>
      <c r="Q1108" t="s">
        <v>8333</v>
      </c>
      <c r="R1108" t="s">
        <v>8334</v>
      </c>
      <c r="S1108" s="19">
        <f t="shared" si="79"/>
        <v>40973.540451388893</v>
      </c>
      <c r="T1108" s="19">
        <f t="shared" si="80"/>
        <v>41003.498784722222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9">
        <f t="shared" si="81"/>
        <v>0</v>
      </c>
      <c r="O1109" s="7">
        <f t="shared" si="78"/>
        <v>0</v>
      </c>
      <c r="P1109" t="s">
        <v>8282</v>
      </c>
      <c r="Q1109" t="s">
        <v>8333</v>
      </c>
      <c r="R1109" t="s">
        <v>8334</v>
      </c>
      <c r="S1109" s="19">
        <f t="shared" si="79"/>
        <v>41813.66138888889</v>
      </c>
      <c r="T1109" s="19">
        <f t="shared" si="80"/>
        <v>41843.66138888889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9">
        <f t="shared" si="81"/>
        <v>2.93E-2</v>
      </c>
      <c r="O1110" s="7">
        <f t="shared" si="78"/>
        <v>34.88095238095238</v>
      </c>
      <c r="P1110" t="s">
        <v>8282</v>
      </c>
      <c r="Q1110" t="s">
        <v>8333</v>
      </c>
      <c r="R1110" t="s">
        <v>8334</v>
      </c>
      <c r="S1110" s="19">
        <f t="shared" si="79"/>
        <v>40952.436979166669</v>
      </c>
      <c r="T1110" s="19">
        <f t="shared" si="80"/>
        <v>41012.395312500004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9">
        <f t="shared" si="81"/>
        <v>4.4999999999999997E-3</v>
      </c>
      <c r="O1111" s="7">
        <f t="shared" si="78"/>
        <v>15</v>
      </c>
      <c r="P1111" t="s">
        <v>8282</v>
      </c>
      <c r="Q1111" t="s">
        <v>8333</v>
      </c>
      <c r="R1111" t="s">
        <v>8334</v>
      </c>
      <c r="S1111" s="19">
        <f t="shared" si="79"/>
        <v>42662.552199074082</v>
      </c>
      <c r="T1111" s="19">
        <f t="shared" si="80"/>
        <v>42692.593865740739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9">
        <f t="shared" si="81"/>
        <v>5.1000000000000004E-3</v>
      </c>
      <c r="O1112" s="7">
        <f t="shared" si="78"/>
        <v>23.181818181818183</v>
      </c>
      <c r="P1112" t="s">
        <v>8282</v>
      </c>
      <c r="Q1112" t="s">
        <v>8333</v>
      </c>
      <c r="R1112" t="s">
        <v>8334</v>
      </c>
      <c r="S1112" s="19">
        <f t="shared" si="79"/>
        <v>41220.733124999999</v>
      </c>
      <c r="T1112" s="19">
        <f t="shared" si="80"/>
        <v>41250.733124999999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9">
        <f t="shared" si="81"/>
        <v>4.0000000000000002E-4</v>
      </c>
      <c r="O1113" s="7">
        <f t="shared" si="78"/>
        <v>1</v>
      </c>
      <c r="P1113" t="s">
        <v>8282</v>
      </c>
      <c r="Q1113" t="s">
        <v>8333</v>
      </c>
      <c r="R1113" t="s">
        <v>8334</v>
      </c>
      <c r="S1113" s="19">
        <f t="shared" si="79"/>
        <v>42347.003587962965</v>
      </c>
      <c r="T1113" s="19">
        <f t="shared" si="80"/>
        <v>42377.003587962965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9">
        <f t="shared" si="81"/>
        <v>0.35537409090909089</v>
      </c>
      <c r="O1114" s="7">
        <f t="shared" si="78"/>
        <v>100.23371794871794</v>
      </c>
      <c r="P1114" t="s">
        <v>8282</v>
      </c>
      <c r="Q1114" t="s">
        <v>8333</v>
      </c>
      <c r="R1114" t="s">
        <v>8334</v>
      </c>
      <c r="S1114" s="19">
        <f t="shared" si="79"/>
        <v>41963.559386574081</v>
      </c>
      <c r="T1114" s="19">
        <f t="shared" si="80"/>
        <v>42023.154166666674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9">
        <f t="shared" si="81"/>
        <v>5.0000000000000001E-3</v>
      </c>
      <c r="O1115" s="7">
        <f t="shared" si="78"/>
        <v>5</v>
      </c>
      <c r="P1115" t="s">
        <v>8282</v>
      </c>
      <c r="Q1115" t="s">
        <v>8333</v>
      </c>
      <c r="R1115" t="s">
        <v>8334</v>
      </c>
      <c r="S1115" s="19">
        <f t="shared" si="79"/>
        <v>41835.777083333334</v>
      </c>
      <c r="T1115" s="19">
        <f t="shared" si="80"/>
        <v>41865.777083333334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9">
        <f t="shared" si="81"/>
        <v>1.6666666666666668E-3</v>
      </c>
      <c r="O1116" s="7">
        <f t="shared" si="78"/>
        <v>3.3333333333333335</v>
      </c>
      <c r="P1116" t="s">
        <v>8282</v>
      </c>
      <c r="Q1116" t="s">
        <v>8333</v>
      </c>
      <c r="R1116" t="s">
        <v>8334</v>
      </c>
      <c r="S1116" s="19">
        <f t="shared" si="79"/>
        <v>41526.145914351859</v>
      </c>
      <c r="T1116" s="19">
        <f t="shared" si="80"/>
        <v>41556.145914351859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9">
        <f t="shared" si="81"/>
        <v>1.325E-3</v>
      </c>
      <c r="O1117" s="7">
        <f t="shared" si="78"/>
        <v>13.25</v>
      </c>
      <c r="P1117" t="s">
        <v>8282</v>
      </c>
      <c r="Q1117" t="s">
        <v>8333</v>
      </c>
      <c r="R1117" t="s">
        <v>8334</v>
      </c>
      <c r="S1117" s="19">
        <f t="shared" si="79"/>
        <v>42429.49554398148</v>
      </c>
      <c r="T1117" s="19">
        <f t="shared" si="80"/>
        <v>42459.453877314816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9">
        <f t="shared" si="81"/>
        <v>3.5704000000000004E-4</v>
      </c>
      <c r="O1118" s="7">
        <f t="shared" si="78"/>
        <v>17.852</v>
      </c>
      <c r="P1118" t="s">
        <v>8282</v>
      </c>
      <c r="Q1118" t="s">
        <v>8333</v>
      </c>
      <c r="R1118" t="s">
        <v>8334</v>
      </c>
      <c r="S1118" s="19">
        <f t="shared" si="79"/>
        <v>41009.647314814822</v>
      </c>
      <c r="T1118" s="19">
        <f t="shared" si="80"/>
        <v>41069.647314814822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9">
        <f t="shared" si="81"/>
        <v>8.3000000000000004E-2</v>
      </c>
      <c r="O1119" s="7">
        <f t="shared" si="78"/>
        <v>10.375</v>
      </c>
      <c r="P1119" t="s">
        <v>8282</v>
      </c>
      <c r="Q1119" t="s">
        <v>8333</v>
      </c>
      <c r="R1119" t="s">
        <v>8334</v>
      </c>
      <c r="S1119" s="19">
        <f t="shared" si="79"/>
        <v>42333.3985300926</v>
      </c>
      <c r="T1119" s="19">
        <f t="shared" si="80"/>
        <v>42363.3985300926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9">
        <f t="shared" si="81"/>
        <v>2.4222222222222221E-2</v>
      </c>
      <c r="O1120" s="7">
        <f t="shared" si="78"/>
        <v>36.333333333333336</v>
      </c>
      <c r="P1120" t="s">
        <v>8282</v>
      </c>
      <c r="Q1120" t="s">
        <v>8333</v>
      </c>
      <c r="R1120" t="s">
        <v>8334</v>
      </c>
      <c r="S1120" s="19">
        <f t="shared" si="79"/>
        <v>41703.966423611113</v>
      </c>
      <c r="T1120" s="19">
        <f t="shared" si="80"/>
        <v>41733.924756944449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9">
        <f t="shared" si="81"/>
        <v>2.3809523809523812E-3</v>
      </c>
      <c r="O1121" s="7">
        <f t="shared" si="78"/>
        <v>5</v>
      </c>
      <c r="P1121" t="s">
        <v>8282</v>
      </c>
      <c r="Q1121" t="s">
        <v>8333</v>
      </c>
      <c r="R1121" t="s">
        <v>8334</v>
      </c>
      <c r="S1121" s="19">
        <f t="shared" si="79"/>
        <v>41722.592407407414</v>
      </c>
      <c r="T1121" s="19">
        <f t="shared" si="80"/>
        <v>41735.592407407414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9">
        <f t="shared" si="81"/>
        <v>0</v>
      </c>
      <c r="O1122" s="7">
        <f t="shared" si="78"/>
        <v>0</v>
      </c>
      <c r="P1122" t="s">
        <v>8282</v>
      </c>
      <c r="Q1122" t="s">
        <v>8333</v>
      </c>
      <c r="R1122" t="s">
        <v>8334</v>
      </c>
      <c r="S1122" s="19">
        <f t="shared" si="79"/>
        <v>40799.672685185185</v>
      </c>
      <c r="T1122" s="19">
        <f t="shared" si="80"/>
        <v>40844.672685185185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9">
        <f t="shared" si="81"/>
        <v>1.16E-4</v>
      </c>
      <c r="O1123" s="7">
        <f t="shared" si="78"/>
        <v>5.8</v>
      </c>
      <c r="P1123" t="s">
        <v>8282</v>
      </c>
      <c r="Q1123" t="s">
        <v>8333</v>
      </c>
      <c r="R1123" t="s">
        <v>8334</v>
      </c>
      <c r="S1123" s="19">
        <f t="shared" si="79"/>
        <v>42412.734212962969</v>
      </c>
      <c r="T1123" s="19">
        <f t="shared" si="80"/>
        <v>42442.692546296297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9">
        <f t="shared" si="81"/>
        <v>0</v>
      </c>
      <c r="O1124" s="7">
        <f t="shared" si="78"/>
        <v>0</v>
      </c>
      <c r="P1124" t="s">
        <v>8282</v>
      </c>
      <c r="Q1124" t="s">
        <v>8333</v>
      </c>
      <c r="R1124" t="s">
        <v>8334</v>
      </c>
      <c r="S1124" s="19">
        <f t="shared" si="79"/>
        <v>41410.503993055558</v>
      </c>
      <c r="T1124" s="19">
        <f t="shared" si="80"/>
        <v>41424.503993055558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9">
        <f t="shared" si="81"/>
        <v>2.2000000000000001E-3</v>
      </c>
      <c r="O1125" s="7">
        <f t="shared" si="78"/>
        <v>3.6666666666666665</v>
      </c>
      <c r="P1125" t="s">
        <v>8282</v>
      </c>
      <c r="Q1125" t="s">
        <v>8333</v>
      </c>
      <c r="R1125" t="s">
        <v>8334</v>
      </c>
      <c r="S1125" s="19">
        <f t="shared" si="79"/>
        <v>41718.323703703703</v>
      </c>
      <c r="T1125" s="19">
        <f t="shared" si="80"/>
        <v>41748.323703703703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9">
        <f t="shared" si="81"/>
        <v>4.7222222222222223E-3</v>
      </c>
      <c r="O1126" s="7">
        <f t="shared" si="78"/>
        <v>60.714285714285715</v>
      </c>
      <c r="P1126" t="s">
        <v>8283</v>
      </c>
      <c r="Q1126" t="s">
        <v>8333</v>
      </c>
      <c r="R1126" t="s">
        <v>8335</v>
      </c>
      <c r="S1126" s="19">
        <f t="shared" si="79"/>
        <v>42094.467256944452</v>
      </c>
      <c r="T1126" s="19">
        <f t="shared" si="80"/>
        <v>42124.467256944452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9">
        <f t="shared" si="81"/>
        <v>0</v>
      </c>
      <c r="O1127" s="7">
        <f t="shared" si="78"/>
        <v>0</v>
      </c>
      <c r="P1127" t="s">
        <v>8283</v>
      </c>
      <c r="Q1127" t="s">
        <v>8333</v>
      </c>
      <c r="R1127" t="s">
        <v>8335</v>
      </c>
      <c r="S1127" s="19">
        <f t="shared" si="79"/>
        <v>42212.424189814818</v>
      </c>
      <c r="T1127" s="19">
        <f t="shared" si="80"/>
        <v>42272.424189814818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9">
        <f t="shared" si="81"/>
        <v>5.0000000000000001E-3</v>
      </c>
      <c r="O1128" s="7">
        <f t="shared" si="78"/>
        <v>5</v>
      </c>
      <c r="P1128" t="s">
        <v>8283</v>
      </c>
      <c r="Q1128" t="s">
        <v>8333</v>
      </c>
      <c r="R1128" t="s">
        <v>8335</v>
      </c>
      <c r="S1128" s="19">
        <f t="shared" si="79"/>
        <v>42535.127476851856</v>
      </c>
      <c r="T1128" s="19">
        <f t="shared" si="80"/>
        <v>42565.127476851856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9">
        <f t="shared" si="81"/>
        <v>1.6714285714285713E-2</v>
      </c>
      <c r="O1129" s="7">
        <f t="shared" si="78"/>
        <v>25.434782608695652</v>
      </c>
      <c r="P1129" t="s">
        <v>8283</v>
      </c>
      <c r="Q1129" t="s">
        <v>8333</v>
      </c>
      <c r="R1129" t="s">
        <v>8335</v>
      </c>
      <c r="S1129" s="19">
        <f t="shared" si="79"/>
        <v>41926.654166666667</v>
      </c>
      <c r="T1129" s="19">
        <f t="shared" si="80"/>
        <v>41957.695833333331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9">
        <f t="shared" si="81"/>
        <v>1E-3</v>
      </c>
      <c r="O1130" s="7">
        <f t="shared" si="78"/>
        <v>1</v>
      </c>
      <c r="P1130" t="s">
        <v>8283</v>
      </c>
      <c r="Q1130" t="s">
        <v>8333</v>
      </c>
      <c r="R1130" t="s">
        <v>8335</v>
      </c>
      <c r="S1130" s="19">
        <f t="shared" si="79"/>
        <v>41828.449502314819</v>
      </c>
      <c r="T1130" s="19">
        <f t="shared" si="80"/>
        <v>41858.449502314819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9">
        <f t="shared" si="81"/>
        <v>1.0499999999999999E-3</v>
      </c>
      <c r="O1131" s="7">
        <f t="shared" si="78"/>
        <v>10.5</v>
      </c>
      <c r="P1131" t="s">
        <v>8283</v>
      </c>
      <c r="Q1131" t="s">
        <v>8333</v>
      </c>
      <c r="R1131" t="s">
        <v>8335</v>
      </c>
      <c r="S1131" s="19">
        <f t="shared" si="79"/>
        <v>42496.064965277779</v>
      </c>
      <c r="T1131" s="19">
        <f t="shared" si="80"/>
        <v>42526.064965277779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9">
        <f t="shared" si="81"/>
        <v>2.2000000000000001E-3</v>
      </c>
      <c r="O1132" s="7">
        <f t="shared" si="78"/>
        <v>3.6666666666666665</v>
      </c>
      <c r="P1132" t="s">
        <v>8283</v>
      </c>
      <c r="Q1132" t="s">
        <v>8333</v>
      </c>
      <c r="R1132" t="s">
        <v>8335</v>
      </c>
      <c r="S1132" s="19">
        <f t="shared" si="79"/>
        <v>41908.796527777784</v>
      </c>
      <c r="T1132" s="19">
        <f t="shared" si="80"/>
        <v>41968.838194444448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9">
        <f t="shared" si="81"/>
        <v>0</v>
      </c>
      <c r="O1133" s="7">
        <f t="shared" si="78"/>
        <v>0</v>
      </c>
      <c r="P1133" t="s">
        <v>8283</v>
      </c>
      <c r="Q1133" t="s">
        <v>8333</v>
      </c>
      <c r="R1133" t="s">
        <v>8335</v>
      </c>
      <c r="S1133" s="19">
        <f t="shared" si="79"/>
        <v>42332.708194444451</v>
      </c>
      <c r="T1133" s="19">
        <f t="shared" si="80"/>
        <v>42362.708194444451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9">
        <f t="shared" si="81"/>
        <v>0.14380000000000001</v>
      </c>
      <c r="O1134" s="7">
        <f t="shared" si="78"/>
        <v>110.61538461538461</v>
      </c>
      <c r="P1134" t="s">
        <v>8283</v>
      </c>
      <c r="Q1134" t="s">
        <v>8333</v>
      </c>
      <c r="R1134" t="s">
        <v>8335</v>
      </c>
      <c r="S1134" s="19">
        <f t="shared" si="79"/>
        <v>42705.915405092601</v>
      </c>
      <c r="T1134" s="19">
        <f t="shared" si="80"/>
        <v>42735.915405092601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9">
        <f t="shared" si="81"/>
        <v>6.6666666666666671E-3</v>
      </c>
      <c r="O1135" s="7">
        <f t="shared" si="78"/>
        <v>20</v>
      </c>
      <c r="P1135" t="s">
        <v>8283</v>
      </c>
      <c r="Q1135" t="s">
        <v>8333</v>
      </c>
      <c r="R1135" t="s">
        <v>8335</v>
      </c>
      <c r="S1135" s="19">
        <f t="shared" si="79"/>
        <v>41821.207187500004</v>
      </c>
      <c r="T1135" s="19">
        <f t="shared" si="80"/>
        <v>41851.207187500004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9">
        <f t="shared" si="81"/>
        <v>4.0000000000000003E-5</v>
      </c>
      <c r="O1136" s="7">
        <f t="shared" si="78"/>
        <v>1</v>
      </c>
      <c r="P1136" t="s">
        <v>8283</v>
      </c>
      <c r="Q1136" t="s">
        <v>8333</v>
      </c>
      <c r="R1136" t="s">
        <v>8335</v>
      </c>
      <c r="S1136" s="19">
        <f t="shared" si="79"/>
        <v>41958.085046296299</v>
      </c>
      <c r="T1136" s="19">
        <f t="shared" si="80"/>
        <v>41971.989583333336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9">
        <f t="shared" si="81"/>
        <v>0.05</v>
      </c>
      <c r="O1137" s="7">
        <f t="shared" si="78"/>
        <v>50</v>
      </c>
      <c r="P1137" t="s">
        <v>8283</v>
      </c>
      <c r="Q1137" t="s">
        <v>8333</v>
      </c>
      <c r="R1137" t="s">
        <v>8335</v>
      </c>
      <c r="S1137" s="19">
        <f t="shared" si="79"/>
        <v>42558.789513888893</v>
      </c>
      <c r="T1137" s="19">
        <f t="shared" si="80"/>
        <v>42588.789513888893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9">
        <f t="shared" si="81"/>
        <v>6.4439140811455853E-2</v>
      </c>
      <c r="O1138" s="7">
        <f t="shared" si="78"/>
        <v>45</v>
      </c>
      <c r="P1138" t="s">
        <v>8283</v>
      </c>
      <c r="Q1138" t="s">
        <v>8333</v>
      </c>
      <c r="R1138" t="s">
        <v>8335</v>
      </c>
      <c r="S1138" s="19">
        <f t="shared" si="79"/>
        <v>42327.471631944449</v>
      </c>
      <c r="T1138" s="19">
        <f t="shared" si="80"/>
        <v>42357.471631944449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9">
        <f t="shared" si="81"/>
        <v>0.39500000000000002</v>
      </c>
      <c r="O1139" s="7">
        <f t="shared" si="78"/>
        <v>253.2051282051282</v>
      </c>
      <c r="P1139" t="s">
        <v>8283</v>
      </c>
      <c r="Q1139" t="s">
        <v>8333</v>
      </c>
      <c r="R1139" t="s">
        <v>8335</v>
      </c>
      <c r="S1139" s="19">
        <f t="shared" si="79"/>
        <v>42453.619687500002</v>
      </c>
      <c r="T1139" s="19">
        <f t="shared" si="80"/>
        <v>42483.619687500002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9">
        <f t="shared" si="81"/>
        <v>3.5714285714285713E-3</v>
      </c>
      <c r="O1140" s="7">
        <f t="shared" si="78"/>
        <v>31.25</v>
      </c>
      <c r="P1140" t="s">
        <v>8283</v>
      </c>
      <c r="Q1140" t="s">
        <v>8333</v>
      </c>
      <c r="R1140" t="s">
        <v>8335</v>
      </c>
      <c r="S1140" s="19">
        <f t="shared" si="79"/>
        <v>42736.706608796303</v>
      </c>
      <c r="T1140" s="19">
        <f t="shared" si="80"/>
        <v>42756.706608796303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9">
        <f t="shared" si="81"/>
        <v>6.2500000000000001E-4</v>
      </c>
      <c r="O1141" s="7">
        <f t="shared" si="78"/>
        <v>5</v>
      </c>
      <c r="P1141" t="s">
        <v>8283</v>
      </c>
      <c r="Q1141" t="s">
        <v>8333</v>
      </c>
      <c r="R1141" t="s">
        <v>8335</v>
      </c>
      <c r="S1141" s="19">
        <f t="shared" si="79"/>
        <v>41975.147523148153</v>
      </c>
      <c r="T1141" s="19">
        <f t="shared" si="80"/>
        <v>42005.147523148153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9">
        <f t="shared" si="81"/>
        <v>0</v>
      </c>
      <c r="O1142" s="7">
        <f t="shared" si="78"/>
        <v>0</v>
      </c>
      <c r="P1142" t="s">
        <v>8283</v>
      </c>
      <c r="Q1142" t="s">
        <v>8333</v>
      </c>
      <c r="R1142" t="s">
        <v>8335</v>
      </c>
      <c r="S1142" s="19">
        <f t="shared" si="79"/>
        <v>42192.262048611112</v>
      </c>
      <c r="T1142" s="19">
        <f t="shared" si="80"/>
        <v>42222.262048611112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9">
        <f t="shared" si="81"/>
        <v>0</v>
      </c>
      <c r="O1143" s="7">
        <f t="shared" si="78"/>
        <v>0</v>
      </c>
      <c r="P1143" t="s">
        <v>8283</v>
      </c>
      <c r="Q1143" t="s">
        <v>8333</v>
      </c>
      <c r="R1143" t="s">
        <v>8335</v>
      </c>
      <c r="S1143" s="19">
        <f t="shared" si="79"/>
        <v>42164.499652777784</v>
      </c>
      <c r="T1143" s="19">
        <f t="shared" si="80"/>
        <v>42194.499652777784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9">
        <f t="shared" si="81"/>
        <v>0</v>
      </c>
      <c r="O1144" s="7">
        <f t="shared" si="78"/>
        <v>0</v>
      </c>
      <c r="P1144" t="s">
        <v>8283</v>
      </c>
      <c r="Q1144" t="s">
        <v>8333</v>
      </c>
      <c r="R1144" t="s">
        <v>8335</v>
      </c>
      <c r="S1144" s="19">
        <f t="shared" si="79"/>
        <v>42021.80609953704</v>
      </c>
      <c r="T1144" s="19">
        <f t="shared" si="80"/>
        <v>42051.80609953704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9">
        <f t="shared" si="81"/>
        <v>4.1333333333333335E-3</v>
      </c>
      <c r="O1145" s="7">
        <f t="shared" si="78"/>
        <v>23.25</v>
      </c>
      <c r="P1145" t="s">
        <v>8283</v>
      </c>
      <c r="Q1145" t="s">
        <v>8333</v>
      </c>
      <c r="R1145" t="s">
        <v>8335</v>
      </c>
      <c r="S1145" s="19">
        <f t="shared" si="79"/>
        <v>42324.993587962963</v>
      </c>
      <c r="T1145" s="19">
        <f t="shared" si="80"/>
        <v>42354.993587962963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9">
        <f t="shared" si="81"/>
        <v>0</v>
      </c>
      <c r="O1146" s="7">
        <f t="shared" si="78"/>
        <v>0</v>
      </c>
      <c r="P1146" t="s">
        <v>8284</v>
      </c>
      <c r="Q1146" t="s">
        <v>8336</v>
      </c>
      <c r="R1146" t="s">
        <v>8337</v>
      </c>
      <c r="S1146" s="19">
        <f t="shared" si="79"/>
        <v>42092.981944444444</v>
      </c>
      <c r="T1146" s="19">
        <f t="shared" si="80"/>
        <v>42122.981944444444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9">
        <f t="shared" si="81"/>
        <v>1.25E-3</v>
      </c>
      <c r="O1147" s="7">
        <f t="shared" si="78"/>
        <v>100</v>
      </c>
      <c r="P1147" t="s">
        <v>8284</v>
      </c>
      <c r="Q1147" t="s">
        <v>8336</v>
      </c>
      <c r="R1147" t="s">
        <v>8337</v>
      </c>
      <c r="S1147" s="19">
        <f t="shared" si="79"/>
        <v>41854.547592592593</v>
      </c>
      <c r="T1147" s="19">
        <f t="shared" si="80"/>
        <v>41914.547592592593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9">
        <f t="shared" si="81"/>
        <v>8.8333333333333333E-2</v>
      </c>
      <c r="O1148" s="7">
        <f t="shared" si="78"/>
        <v>44.166666666666664</v>
      </c>
      <c r="P1148" t="s">
        <v>8284</v>
      </c>
      <c r="Q1148" t="s">
        <v>8336</v>
      </c>
      <c r="R1148" t="s">
        <v>8337</v>
      </c>
      <c r="S1148" s="19">
        <f t="shared" si="79"/>
        <v>41723.753391203703</v>
      </c>
      <c r="T1148" s="19">
        <f t="shared" si="80"/>
        <v>41761.753391203703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9">
        <f t="shared" si="81"/>
        <v>0</v>
      </c>
      <c r="O1149" s="7">
        <f t="shared" si="78"/>
        <v>0</v>
      </c>
      <c r="P1149" t="s">
        <v>8284</v>
      </c>
      <c r="Q1149" t="s">
        <v>8336</v>
      </c>
      <c r="R1149" t="s">
        <v>8337</v>
      </c>
      <c r="S1149" s="19">
        <f t="shared" si="79"/>
        <v>41871.772025462968</v>
      </c>
      <c r="T1149" s="19">
        <f t="shared" si="80"/>
        <v>41931.772025462968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9">
        <f t="shared" si="81"/>
        <v>4.8666666666666667E-3</v>
      </c>
      <c r="O1150" s="7">
        <f t="shared" si="78"/>
        <v>24.333333333333332</v>
      </c>
      <c r="P1150" t="s">
        <v>8284</v>
      </c>
      <c r="Q1150" t="s">
        <v>8336</v>
      </c>
      <c r="R1150" t="s">
        <v>8337</v>
      </c>
      <c r="S1150" s="19">
        <f t="shared" si="79"/>
        <v>42674.971076388887</v>
      </c>
      <c r="T1150" s="19">
        <f t="shared" si="80"/>
        <v>42705.012743055559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9">
        <f t="shared" si="81"/>
        <v>1.5E-3</v>
      </c>
      <c r="O1151" s="7">
        <f t="shared" si="78"/>
        <v>37.5</v>
      </c>
      <c r="P1151" t="s">
        <v>8284</v>
      </c>
      <c r="Q1151" t="s">
        <v>8336</v>
      </c>
      <c r="R1151" t="s">
        <v>8337</v>
      </c>
      <c r="S1151" s="19">
        <f t="shared" si="79"/>
        <v>42507.510254629633</v>
      </c>
      <c r="T1151" s="19">
        <f t="shared" si="80"/>
        <v>42537.510254629633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9">
        <f t="shared" si="81"/>
        <v>0.1008</v>
      </c>
      <c r="O1152" s="7">
        <f t="shared" si="78"/>
        <v>42</v>
      </c>
      <c r="P1152" t="s">
        <v>8284</v>
      </c>
      <c r="Q1152" t="s">
        <v>8336</v>
      </c>
      <c r="R1152" t="s">
        <v>8337</v>
      </c>
      <c r="S1152" s="19">
        <f t="shared" si="79"/>
        <v>42317.754571759258</v>
      </c>
      <c r="T1152" s="19">
        <f t="shared" si="80"/>
        <v>42377.754571759258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9">
        <f t="shared" si="81"/>
        <v>0</v>
      </c>
      <c r="O1153" s="7">
        <f t="shared" si="78"/>
        <v>0</v>
      </c>
      <c r="P1153" t="s">
        <v>8284</v>
      </c>
      <c r="Q1153" t="s">
        <v>8336</v>
      </c>
      <c r="R1153" t="s">
        <v>8337</v>
      </c>
      <c r="S1153" s="19">
        <f t="shared" si="79"/>
        <v>42223.902581018527</v>
      </c>
      <c r="T1153" s="19">
        <f t="shared" si="80"/>
        <v>42253.902581018527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9">
        <f t="shared" si="81"/>
        <v>5.6937500000000002E-2</v>
      </c>
      <c r="O1154" s="7">
        <f t="shared" si="78"/>
        <v>60.733333333333334</v>
      </c>
      <c r="P1154" t="s">
        <v>8284</v>
      </c>
      <c r="Q1154" t="s">
        <v>8336</v>
      </c>
      <c r="R1154" t="s">
        <v>8337</v>
      </c>
      <c r="S1154" s="19">
        <f t="shared" si="79"/>
        <v>42109.509629629632</v>
      </c>
      <c r="T1154" s="19">
        <f t="shared" si="80"/>
        <v>42139.509629629632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9">
        <f t="shared" si="81"/>
        <v>6.2500000000000003E-3</v>
      </c>
      <c r="O1155" s="7">
        <f t="shared" ref="O1155:O1218" si="82">IF(L1155=0,0,E1155/L1155)</f>
        <v>50</v>
      </c>
      <c r="P1155" t="s">
        <v>8284</v>
      </c>
      <c r="Q1155" t="s">
        <v>8336</v>
      </c>
      <c r="R1155" t="s">
        <v>8337</v>
      </c>
      <c r="S1155" s="19">
        <f t="shared" ref="S1155:S1218" si="83">(J1155/86400)+25569+(-5/25)</f>
        <v>42143.514178240745</v>
      </c>
      <c r="T1155" s="19">
        <f t="shared" ref="T1155:T1218" si="84">(I1155/86400)+25569+(-5/25)</f>
        <v>42173.514178240745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9">
        <f t="shared" si="81"/>
        <v>6.5000000000000002E-2</v>
      </c>
      <c r="O1156" s="7">
        <f t="shared" si="82"/>
        <v>108.33333333333333</v>
      </c>
      <c r="P1156" t="s">
        <v>8284</v>
      </c>
      <c r="Q1156" t="s">
        <v>8336</v>
      </c>
      <c r="R1156" t="s">
        <v>8337</v>
      </c>
      <c r="S1156" s="19">
        <f t="shared" si="83"/>
        <v>42222.908865740741</v>
      </c>
      <c r="T1156" s="19">
        <f t="shared" si="84"/>
        <v>42252.908865740741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9">
        <f t="shared" si="81"/>
        <v>7.5199999999999998E-3</v>
      </c>
      <c r="O1157" s="7">
        <f t="shared" si="82"/>
        <v>23.5</v>
      </c>
      <c r="P1157" t="s">
        <v>8284</v>
      </c>
      <c r="Q1157" t="s">
        <v>8336</v>
      </c>
      <c r="R1157" t="s">
        <v>8337</v>
      </c>
      <c r="S1157" s="19">
        <f t="shared" si="83"/>
        <v>41835.563981481486</v>
      </c>
      <c r="T1157" s="19">
        <f t="shared" si="84"/>
        <v>41865.563981481486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9">
        <f t="shared" si="81"/>
        <v>0</v>
      </c>
      <c r="O1158" s="7">
        <f t="shared" si="82"/>
        <v>0</v>
      </c>
      <c r="P1158" t="s">
        <v>8284</v>
      </c>
      <c r="Q1158" t="s">
        <v>8336</v>
      </c>
      <c r="R1158" t="s">
        <v>8337</v>
      </c>
      <c r="S1158" s="19">
        <f t="shared" si="83"/>
        <v>42028.871319444443</v>
      </c>
      <c r="T1158" s="19">
        <f t="shared" si="84"/>
        <v>42058.871319444443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9">
        <f t="shared" si="81"/>
        <v>1.5100000000000001E-2</v>
      </c>
      <c r="O1159" s="7">
        <f t="shared" si="82"/>
        <v>50.333333333333336</v>
      </c>
      <c r="P1159" t="s">
        <v>8284</v>
      </c>
      <c r="Q1159" t="s">
        <v>8336</v>
      </c>
      <c r="R1159" t="s">
        <v>8337</v>
      </c>
      <c r="S1159" s="19">
        <f t="shared" si="83"/>
        <v>41918.428240740745</v>
      </c>
      <c r="T1159" s="19">
        <f t="shared" si="84"/>
        <v>41978.469907407409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9">
        <f t="shared" si="81"/>
        <v>4.6666666666666671E-3</v>
      </c>
      <c r="O1160" s="7">
        <f t="shared" si="82"/>
        <v>11.666666666666666</v>
      </c>
      <c r="P1160" t="s">
        <v>8284</v>
      </c>
      <c r="Q1160" t="s">
        <v>8336</v>
      </c>
      <c r="R1160" t="s">
        <v>8337</v>
      </c>
      <c r="S1160" s="19">
        <f t="shared" si="83"/>
        <v>41951.891759259262</v>
      </c>
      <c r="T1160" s="19">
        <f t="shared" si="84"/>
        <v>41981.891759259262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9">
        <f t="shared" si="81"/>
        <v>0</v>
      </c>
      <c r="O1161" s="7">
        <f t="shared" si="82"/>
        <v>0</v>
      </c>
      <c r="P1161" t="s">
        <v>8284</v>
      </c>
      <c r="Q1161" t="s">
        <v>8336</v>
      </c>
      <c r="R1161" t="s">
        <v>8337</v>
      </c>
      <c r="S1161" s="19">
        <f t="shared" si="83"/>
        <v>42154.526446759264</v>
      </c>
      <c r="T1161" s="19">
        <f t="shared" si="84"/>
        <v>42185.456250000003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9">
        <f t="shared" si="81"/>
        <v>3.85E-2</v>
      </c>
      <c r="O1162" s="7">
        <f t="shared" si="82"/>
        <v>60.789473684210527</v>
      </c>
      <c r="P1162" t="s">
        <v>8284</v>
      </c>
      <c r="Q1162" t="s">
        <v>8336</v>
      </c>
      <c r="R1162" t="s">
        <v>8337</v>
      </c>
      <c r="S1162" s="19">
        <f t="shared" si="83"/>
        <v>42060.954930555556</v>
      </c>
      <c r="T1162" s="19">
        <f t="shared" si="84"/>
        <v>42090.913263888891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9">
        <f t="shared" ref="N1163:N1226" si="85">E1163/D1163</f>
        <v>0</v>
      </c>
      <c r="O1163" s="7">
        <f t="shared" si="82"/>
        <v>0</v>
      </c>
      <c r="P1163" t="s">
        <v>8284</v>
      </c>
      <c r="Q1163" t="s">
        <v>8336</v>
      </c>
      <c r="R1163" t="s">
        <v>8337</v>
      </c>
      <c r="S1163" s="19">
        <f t="shared" si="83"/>
        <v>42122.429502314815</v>
      </c>
      <c r="T1163" s="19">
        <f t="shared" si="84"/>
        <v>42143.429502314815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9">
        <f t="shared" si="85"/>
        <v>5.8333333333333338E-4</v>
      </c>
      <c r="O1164" s="7">
        <f t="shared" si="82"/>
        <v>17.5</v>
      </c>
      <c r="P1164" t="s">
        <v>8284</v>
      </c>
      <c r="Q1164" t="s">
        <v>8336</v>
      </c>
      <c r="R1164" t="s">
        <v>8337</v>
      </c>
      <c r="S1164" s="19">
        <f t="shared" si="83"/>
        <v>41876.483611111114</v>
      </c>
      <c r="T1164" s="19">
        <f t="shared" si="84"/>
        <v>41907.483611111114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9">
        <f t="shared" si="85"/>
        <v>0</v>
      </c>
      <c r="O1165" s="7">
        <f t="shared" si="82"/>
        <v>0</v>
      </c>
      <c r="P1165" t="s">
        <v>8284</v>
      </c>
      <c r="Q1165" t="s">
        <v>8336</v>
      </c>
      <c r="R1165" t="s">
        <v>8337</v>
      </c>
      <c r="S1165" s="19">
        <f t="shared" si="83"/>
        <v>41830.523611111115</v>
      </c>
      <c r="T1165" s="19">
        <f t="shared" si="84"/>
        <v>41860.523611111115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9">
        <f t="shared" si="85"/>
        <v>0</v>
      </c>
      <c r="O1166" s="7">
        <f t="shared" si="82"/>
        <v>0</v>
      </c>
      <c r="P1166" t="s">
        <v>8284</v>
      </c>
      <c r="Q1166" t="s">
        <v>8336</v>
      </c>
      <c r="R1166" t="s">
        <v>8337</v>
      </c>
      <c r="S1166" s="19">
        <f t="shared" si="83"/>
        <v>42509.524328703708</v>
      </c>
      <c r="T1166" s="19">
        <f t="shared" si="84"/>
        <v>42539.524328703708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9">
        <f t="shared" si="85"/>
        <v>0.20705000000000001</v>
      </c>
      <c r="O1167" s="7">
        <f t="shared" si="82"/>
        <v>82.82</v>
      </c>
      <c r="P1167" t="s">
        <v>8284</v>
      </c>
      <c r="Q1167" t="s">
        <v>8336</v>
      </c>
      <c r="R1167" t="s">
        <v>8337</v>
      </c>
      <c r="S1167" s="19">
        <f t="shared" si="83"/>
        <v>41792.014467592599</v>
      </c>
      <c r="T1167" s="19">
        <f t="shared" si="84"/>
        <v>41826.014467592599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9">
        <f t="shared" si="85"/>
        <v>0.19139999999999999</v>
      </c>
      <c r="O1168" s="7">
        <f t="shared" si="82"/>
        <v>358.875</v>
      </c>
      <c r="P1168" t="s">
        <v>8284</v>
      </c>
      <c r="Q1168" t="s">
        <v>8336</v>
      </c>
      <c r="R1168" t="s">
        <v>8337</v>
      </c>
      <c r="S1168" s="19">
        <f t="shared" si="83"/>
        <v>42150.285439814819</v>
      </c>
      <c r="T1168" s="19">
        <f t="shared" si="84"/>
        <v>42180.966666666674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9">
        <f t="shared" si="85"/>
        <v>1.6316666666666667E-2</v>
      </c>
      <c r="O1169" s="7">
        <f t="shared" si="82"/>
        <v>61.1875</v>
      </c>
      <c r="P1169" t="s">
        <v>8284</v>
      </c>
      <c r="Q1169" t="s">
        <v>8336</v>
      </c>
      <c r="R1169" t="s">
        <v>8337</v>
      </c>
      <c r="S1169" s="19">
        <f t="shared" si="83"/>
        <v>41863.534895833334</v>
      </c>
      <c r="T1169" s="19">
        <f t="shared" si="84"/>
        <v>41894.534895833334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9">
        <f t="shared" si="85"/>
        <v>5.6666666666666664E-2</v>
      </c>
      <c r="O1170" s="7">
        <f t="shared" si="82"/>
        <v>340</v>
      </c>
      <c r="P1170" t="s">
        <v>8284</v>
      </c>
      <c r="Q1170" t="s">
        <v>8336</v>
      </c>
      <c r="R1170" t="s">
        <v>8337</v>
      </c>
      <c r="S1170" s="19">
        <f t="shared" si="83"/>
        <v>42604.853993055556</v>
      </c>
      <c r="T1170" s="19">
        <f t="shared" si="84"/>
        <v>42634.853993055556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9">
        <f t="shared" si="85"/>
        <v>1.6999999999999999E-3</v>
      </c>
      <c r="O1171" s="7">
        <f t="shared" si="82"/>
        <v>5.666666666666667</v>
      </c>
      <c r="P1171" t="s">
        <v>8284</v>
      </c>
      <c r="Q1171" t="s">
        <v>8336</v>
      </c>
      <c r="R1171" t="s">
        <v>8337</v>
      </c>
      <c r="S1171" s="19">
        <f t="shared" si="83"/>
        <v>42027.153738425928</v>
      </c>
      <c r="T1171" s="19">
        <f t="shared" si="84"/>
        <v>42057.153738425928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9">
        <f t="shared" si="85"/>
        <v>4.0000000000000001E-3</v>
      </c>
      <c r="O1172" s="7">
        <f t="shared" si="82"/>
        <v>50</v>
      </c>
      <c r="P1172" t="s">
        <v>8284</v>
      </c>
      <c r="Q1172" t="s">
        <v>8336</v>
      </c>
      <c r="R1172" t="s">
        <v>8337</v>
      </c>
      <c r="S1172" s="19">
        <f t="shared" si="83"/>
        <v>42124.693182870375</v>
      </c>
      <c r="T1172" s="19">
        <f t="shared" si="84"/>
        <v>42154.693182870375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9">
        <f t="shared" si="85"/>
        <v>1E-3</v>
      </c>
      <c r="O1173" s="7">
        <f t="shared" si="82"/>
        <v>25</v>
      </c>
      <c r="P1173" t="s">
        <v>8284</v>
      </c>
      <c r="Q1173" t="s">
        <v>8336</v>
      </c>
      <c r="R1173" t="s">
        <v>8337</v>
      </c>
      <c r="S1173" s="19">
        <f t="shared" si="83"/>
        <v>41938.604710648149</v>
      </c>
      <c r="T1173" s="19">
        <f t="shared" si="84"/>
        <v>41956.646377314813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9">
        <f t="shared" si="85"/>
        <v>0</v>
      </c>
      <c r="O1174" s="7">
        <f t="shared" si="82"/>
        <v>0</v>
      </c>
      <c r="P1174" t="s">
        <v>8284</v>
      </c>
      <c r="Q1174" t="s">
        <v>8336</v>
      </c>
      <c r="R1174" t="s">
        <v>8337</v>
      </c>
      <c r="S1174" s="19">
        <f t="shared" si="83"/>
        <v>41841.482314814813</v>
      </c>
      <c r="T1174" s="19">
        <f t="shared" si="84"/>
        <v>41871.482314814813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9">
        <f t="shared" si="85"/>
        <v>2.4000000000000001E-4</v>
      </c>
      <c r="O1175" s="7">
        <f t="shared" si="82"/>
        <v>30</v>
      </c>
      <c r="P1175" t="s">
        <v>8284</v>
      </c>
      <c r="Q1175" t="s">
        <v>8336</v>
      </c>
      <c r="R1175" t="s">
        <v>8337</v>
      </c>
      <c r="S1175" s="19">
        <f t="shared" si="83"/>
        <v>42183.985844907409</v>
      </c>
      <c r="T1175" s="19">
        <f t="shared" si="84"/>
        <v>42218.985844907409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9">
        <f t="shared" si="85"/>
        <v>5.906666666666667E-2</v>
      </c>
      <c r="O1176" s="7">
        <f t="shared" si="82"/>
        <v>46.631578947368418</v>
      </c>
      <c r="P1176" t="s">
        <v>8284</v>
      </c>
      <c r="Q1176" t="s">
        <v>8336</v>
      </c>
      <c r="R1176" t="s">
        <v>8337</v>
      </c>
      <c r="S1176" s="19">
        <f t="shared" si="83"/>
        <v>42468.641747685193</v>
      </c>
      <c r="T1176" s="19">
        <f t="shared" si="84"/>
        <v>42498.641747685193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9">
        <f t="shared" si="85"/>
        <v>2.9250000000000002E-2</v>
      </c>
      <c r="O1177" s="7">
        <f t="shared" si="82"/>
        <v>65</v>
      </c>
      <c r="P1177" t="s">
        <v>8284</v>
      </c>
      <c r="Q1177" t="s">
        <v>8336</v>
      </c>
      <c r="R1177" t="s">
        <v>8337</v>
      </c>
      <c r="S1177" s="19">
        <f t="shared" si="83"/>
        <v>42170.528460648151</v>
      </c>
      <c r="T1177" s="19">
        <f t="shared" si="84"/>
        <v>42200.528460648151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9">
        <f t="shared" si="85"/>
        <v>5.7142857142857142E-5</v>
      </c>
      <c r="O1178" s="7">
        <f t="shared" si="82"/>
        <v>10</v>
      </c>
      <c r="P1178" t="s">
        <v>8284</v>
      </c>
      <c r="Q1178" t="s">
        <v>8336</v>
      </c>
      <c r="R1178" t="s">
        <v>8337</v>
      </c>
      <c r="S1178" s="19">
        <f t="shared" si="83"/>
        <v>42745.819652777776</v>
      </c>
      <c r="T1178" s="19">
        <f t="shared" si="84"/>
        <v>42800.341666666674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9">
        <f t="shared" si="85"/>
        <v>0</v>
      </c>
      <c r="O1179" s="7">
        <f t="shared" si="82"/>
        <v>0</v>
      </c>
      <c r="P1179" t="s">
        <v>8284</v>
      </c>
      <c r="Q1179" t="s">
        <v>8336</v>
      </c>
      <c r="R1179" t="s">
        <v>8337</v>
      </c>
      <c r="S1179" s="19">
        <f t="shared" si="83"/>
        <v>41897.460833333338</v>
      </c>
      <c r="T1179" s="19">
        <f t="shared" si="84"/>
        <v>41927.460833333338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9">
        <f t="shared" si="85"/>
        <v>6.666666666666667E-5</v>
      </c>
      <c r="O1180" s="7">
        <f t="shared" si="82"/>
        <v>5</v>
      </c>
      <c r="P1180" t="s">
        <v>8284</v>
      </c>
      <c r="Q1180" t="s">
        <v>8336</v>
      </c>
      <c r="R1180" t="s">
        <v>8337</v>
      </c>
      <c r="S1180" s="19">
        <f t="shared" si="83"/>
        <v>41837.705694444448</v>
      </c>
      <c r="T1180" s="19">
        <f t="shared" si="84"/>
        <v>41867.705694444448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9">
        <f t="shared" si="85"/>
        <v>5.3333333333333337E-2</v>
      </c>
      <c r="O1181" s="7">
        <f t="shared" si="82"/>
        <v>640</v>
      </c>
      <c r="P1181" t="s">
        <v>8284</v>
      </c>
      <c r="Q1181" t="s">
        <v>8336</v>
      </c>
      <c r="R1181" t="s">
        <v>8337</v>
      </c>
      <c r="S1181" s="19">
        <f t="shared" si="83"/>
        <v>42275.520219907412</v>
      </c>
      <c r="T1181" s="19">
        <f t="shared" si="84"/>
        <v>42305.520219907412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9">
        <f t="shared" si="85"/>
        <v>0.11749999999999999</v>
      </c>
      <c r="O1182" s="7">
        <f t="shared" si="82"/>
        <v>69.117647058823536</v>
      </c>
      <c r="P1182" t="s">
        <v>8284</v>
      </c>
      <c r="Q1182" t="s">
        <v>8336</v>
      </c>
      <c r="R1182" t="s">
        <v>8337</v>
      </c>
      <c r="S1182" s="19">
        <f t="shared" si="83"/>
        <v>41781.606875000005</v>
      </c>
      <c r="T1182" s="19">
        <f t="shared" si="84"/>
        <v>41818.606875000005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9">
        <f t="shared" si="85"/>
        <v>8.0000000000000007E-5</v>
      </c>
      <c r="O1183" s="7">
        <f t="shared" si="82"/>
        <v>1.3333333333333333</v>
      </c>
      <c r="P1183" t="s">
        <v>8284</v>
      </c>
      <c r="Q1183" t="s">
        <v>8336</v>
      </c>
      <c r="R1183" t="s">
        <v>8337</v>
      </c>
      <c r="S1183" s="19">
        <f t="shared" si="83"/>
        <v>42034.139363425929</v>
      </c>
      <c r="T1183" s="19">
        <f t="shared" si="84"/>
        <v>42064.139363425929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9">
        <f t="shared" si="85"/>
        <v>4.2000000000000003E-2</v>
      </c>
      <c r="O1184" s="7">
        <f t="shared" si="82"/>
        <v>10.5</v>
      </c>
      <c r="P1184" t="s">
        <v>8284</v>
      </c>
      <c r="Q1184" t="s">
        <v>8336</v>
      </c>
      <c r="R1184" t="s">
        <v>8337</v>
      </c>
      <c r="S1184" s="19">
        <f t="shared" si="83"/>
        <v>42728.62740740741</v>
      </c>
      <c r="T1184" s="19">
        <f t="shared" si="84"/>
        <v>42747.495833333334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9">
        <f t="shared" si="85"/>
        <v>0.04</v>
      </c>
      <c r="O1185" s="7">
        <f t="shared" si="82"/>
        <v>33.333333333333336</v>
      </c>
      <c r="P1185" t="s">
        <v>8284</v>
      </c>
      <c r="Q1185" t="s">
        <v>8336</v>
      </c>
      <c r="R1185" t="s">
        <v>8337</v>
      </c>
      <c r="S1185" s="19">
        <f t="shared" si="83"/>
        <v>42656.661377314813</v>
      </c>
      <c r="T1185" s="19">
        <f t="shared" si="84"/>
        <v>42675.965972222228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9">
        <f t="shared" si="85"/>
        <v>1.0493636363636363</v>
      </c>
      <c r="O1186" s="7">
        <f t="shared" si="82"/>
        <v>61.562666666666665</v>
      </c>
      <c r="P1186" t="s">
        <v>8285</v>
      </c>
      <c r="Q1186" t="s">
        <v>8338</v>
      </c>
      <c r="R1186" t="s">
        <v>8339</v>
      </c>
      <c r="S1186" s="19">
        <f t="shared" si="83"/>
        <v>42741.399664351855</v>
      </c>
      <c r="T1186" s="19">
        <f t="shared" si="84"/>
        <v>42772.399664351855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9">
        <f t="shared" si="85"/>
        <v>1.0544</v>
      </c>
      <c r="O1187" s="7">
        <f t="shared" si="82"/>
        <v>118.73873873873873</v>
      </c>
      <c r="P1187" t="s">
        <v>8285</v>
      </c>
      <c r="Q1187" t="s">
        <v>8338</v>
      </c>
      <c r="R1187" t="s">
        <v>8339</v>
      </c>
      <c r="S1187" s="19">
        <f t="shared" si="83"/>
        <v>42130.66515046297</v>
      </c>
      <c r="T1187" s="19">
        <f t="shared" si="84"/>
        <v>42162.966666666674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9">
        <f t="shared" si="85"/>
        <v>1.0673333333333332</v>
      </c>
      <c r="O1188" s="7">
        <f t="shared" si="82"/>
        <v>65.081300813008127</v>
      </c>
      <c r="P1188" t="s">
        <v>8285</v>
      </c>
      <c r="Q1188" t="s">
        <v>8338</v>
      </c>
      <c r="R1188" t="s">
        <v>8339</v>
      </c>
      <c r="S1188" s="19">
        <f t="shared" si="83"/>
        <v>42123.663368055553</v>
      </c>
      <c r="T1188" s="19">
        <f t="shared" si="84"/>
        <v>42156.745833333334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9">
        <f t="shared" si="85"/>
        <v>1.0412571428571429</v>
      </c>
      <c r="O1189" s="7">
        <f t="shared" si="82"/>
        <v>130.15714285714284</v>
      </c>
      <c r="P1189" t="s">
        <v>8285</v>
      </c>
      <c r="Q1189" t="s">
        <v>8338</v>
      </c>
      <c r="R1189" t="s">
        <v>8339</v>
      </c>
      <c r="S1189" s="19">
        <f t="shared" si="83"/>
        <v>42109.69494212963</v>
      </c>
      <c r="T1189" s="19">
        <f t="shared" si="84"/>
        <v>42141.55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9">
        <f t="shared" si="85"/>
        <v>1.6054999999999999</v>
      </c>
      <c r="O1190" s="7">
        <f t="shared" si="82"/>
        <v>37.776470588235291</v>
      </c>
      <c r="P1190" t="s">
        <v>8285</v>
      </c>
      <c r="Q1190" t="s">
        <v>8338</v>
      </c>
      <c r="R1190" t="s">
        <v>8339</v>
      </c>
      <c r="S1190" s="19">
        <f t="shared" si="83"/>
        <v>42711.500694444447</v>
      </c>
      <c r="T1190" s="19">
        <f t="shared" si="84"/>
        <v>42732.500694444447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9">
        <f t="shared" si="85"/>
        <v>1.0777777777777777</v>
      </c>
      <c r="O1191" s="7">
        <f t="shared" si="82"/>
        <v>112.79069767441861</v>
      </c>
      <c r="P1191" t="s">
        <v>8285</v>
      </c>
      <c r="Q1191" t="s">
        <v>8338</v>
      </c>
      <c r="R1191" t="s">
        <v>8339</v>
      </c>
      <c r="S1191" s="19">
        <f t="shared" si="83"/>
        <v>42529.779108796298</v>
      </c>
      <c r="T1191" s="19">
        <f t="shared" si="84"/>
        <v>42550.779108796298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9">
        <f t="shared" si="85"/>
        <v>1.35</v>
      </c>
      <c r="O1192" s="7">
        <f t="shared" si="82"/>
        <v>51.92307692307692</v>
      </c>
      <c r="P1192" t="s">
        <v>8285</v>
      </c>
      <c r="Q1192" t="s">
        <v>8338</v>
      </c>
      <c r="R1192" t="s">
        <v>8339</v>
      </c>
      <c r="S1192" s="19">
        <f t="shared" si="83"/>
        <v>41852.465798611112</v>
      </c>
      <c r="T1192" s="19">
        <f t="shared" si="84"/>
        <v>41882.465798611112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9">
        <f t="shared" si="85"/>
        <v>1.0907407407407408</v>
      </c>
      <c r="O1193" s="7">
        <f t="shared" si="82"/>
        <v>89.242424242424249</v>
      </c>
      <c r="P1193" t="s">
        <v>8285</v>
      </c>
      <c r="Q1193" t="s">
        <v>8338</v>
      </c>
      <c r="R1193" t="s">
        <v>8339</v>
      </c>
      <c r="S1193" s="19">
        <f t="shared" si="83"/>
        <v>42419.403703703705</v>
      </c>
      <c r="T1193" s="19">
        <f t="shared" si="84"/>
        <v>42449.362037037041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9">
        <f t="shared" si="85"/>
        <v>2.9</v>
      </c>
      <c r="O1194" s="7">
        <f t="shared" si="82"/>
        <v>19.333333333333332</v>
      </c>
      <c r="P1194" t="s">
        <v>8285</v>
      </c>
      <c r="Q1194" t="s">
        <v>8338</v>
      </c>
      <c r="R1194" t="s">
        <v>8339</v>
      </c>
      <c r="S1194" s="19">
        <f t="shared" si="83"/>
        <v>42747.306689814817</v>
      </c>
      <c r="T1194" s="19">
        <f t="shared" si="84"/>
        <v>42777.306689814817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9">
        <f t="shared" si="85"/>
        <v>1.0395714285714286</v>
      </c>
      <c r="O1195" s="7">
        <f t="shared" si="82"/>
        <v>79.967032967032964</v>
      </c>
      <c r="P1195" t="s">
        <v>8285</v>
      </c>
      <c r="Q1195" t="s">
        <v>8338</v>
      </c>
      <c r="R1195" t="s">
        <v>8339</v>
      </c>
      <c r="S1195" s="19">
        <f t="shared" si="83"/>
        <v>42409.57607638889</v>
      </c>
      <c r="T1195" s="19">
        <f t="shared" si="84"/>
        <v>42469.534409722226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9">
        <f t="shared" si="85"/>
        <v>3.2223999999999999</v>
      </c>
      <c r="O1196" s="7">
        <f t="shared" si="82"/>
        <v>56.414565826330531</v>
      </c>
      <c r="P1196" t="s">
        <v>8285</v>
      </c>
      <c r="Q1196" t="s">
        <v>8338</v>
      </c>
      <c r="R1196" t="s">
        <v>8339</v>
      </c>
      <c r="S1196" s="19">
        <f t="shared" si="83"/>
        <v>42072.288182870368</v>
      </c>
      <c r="T1196" s="19">
        <f t="shared" si="84"/>
        <v>42102.288182870368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9">
        <f t="shared" si="85"/>
        <v>1.35</v>
      </c>
      <c r="O1197" s="7">
        <f t="shared" si="82"/>
        <v>79.411764705882348</v>
      </c>
      <c r="P1197" t="s">
        <v>8285</v>
      </c>
      <c r="Q1197" t="s">
        <v>8338</v>
      </c>
      <c r="R1197" t="s">
        <v>8339</v>
      </c>
      <c r="S1197" s="19">
        <f t="shared" si="83"/>
        <v>42298.147835648153</v>
      </c>
      <c r="T1197" s="19">
        <f t="shared" si="84"/>
        <v>42358.175000000003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9">
        <f t="shared" si="85"/>
        <v>2.6991034482758622</v>
      </c>
      <c r="O1198" s="7">
        <f t="shared" si="82"/>
        <v>76.439453125</v>
      </c>
      <c r="P1198" t="s">
        <v>8285</v>
      </c>
      <c r="Q1198" t="s">
        <v>8338</v>
      </c>
      <c r="R1198" t="s">
        <v>8339</v>
      </c>
      <c r="S1198" s="19">
        <f t="shared" si="83"/>
        <v>42326.618738425925</v>
      </c>
      <c r="T1198" s="19">
        <f t="shared" si="84"/>
        <v>42356.618738425925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9">
        <f t="shared" si="85"/>
        <v>2.5329333333333333</v>
      </c>
      <c r="O1199" s="7">
        <f t="shared" si="82"/>
        <v>121</v>
      </c>
      <c r="P1199" t="s">
        <v>8285</v>
      </c>
      <c r="Q1199" t="s">
        <v>8338</v>
      </c>
      <c r="R1199" t="s">
        <v>8339</v>
      </c>
      <c r="S1199" s="19">
        <f t="shared" si="83"/>
        <v>42503.464745370373</v>
      </c>
      <c r="T1199" s="19">
        <f t="shared" si="84"/>
        <v>42534.049305555556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9">
        <f t="shared" si="85"/>
        <v>2.6059999999999999</v>
      </c>
      <c r="O1200" s="7">
        <f t="shared" si="82"/>
        <v>54.616766467065865</v>
      </c>
      <c r="P1200" t="s">
        <v>8285</v>
      </c>
      <c r="Q1200" t="s">
        <v>8338</v>
      </c>
      <c r="R1200" t="s">
        <v>8339</v>
      </c>
      <c r="S1200" s="19">
        <f t="shared" si="83"/>
        <v>42333.419050925928</v>
      </c>
      <c r="T1200" s="19">
        <f t="shared" si="84"/>
        <v>42368.925000000003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9">
        <f t="shared" si="85"/>
        <v>1.0131677953348381</v>
      </c>
      <c r="O1201" s="7">
        <f t="shared" si="82"/>
        <v>299.22222222222223</v>
      </c>
      <c r="P1201" t="s">
        <v>8285</v>
      </c>
      <c r="Q1201" t="s">
        <v>8338</v>
      </c>
      <c r="R1201" t="s">
        <v>8339</v>
      </c>
      <c r="S1201" s="19">
        <f t="shared" si="83"/>
        <v>42161.570833333331</v>
      </c>
      <c r="T1201" s="19">
        <f t="shared" si="84"/>
        <v>42193.570833333331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9">
        <f t="shared" si="85"/>
        <v>1.2560416666666667</v>
      </c>
      <c r="O1202" s="7">
        <f t="shared" si="82"/>
        <v>58.533980582524272</v>
      </c>
      <c r="P1202" t="s">
        <v>8285</v>
      </c>
      <c r="Q1202" t="s">
        <v>8338</v>
      </c>
      <c r="R1202" t="s">
        <v>8339</v>
      </c>
      <c r="S1202" s="19">
        <f t="shared" si="83"/>
        <v>42089.277500000004</v>
      </c>
      <c r="T1202" s="19">
        <f t="shared" si="84"/>
        <v>42110.277500000004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9">
        <f t="shared" si="85"/>
        <v>1.0243783333333334</v>
      </c>
      <c r="O1203" s="7">
        <f t="shared" si="82"/>
        <v>55.371801801801809</v>
      </c>
      <c r="P1203" t="s">
        <v>8285</v>
      </c>
      <c r="Q1203" t="s">
        <v>8338</v>
      </c>
      <c r="R1203" t="s">
        <v>8339</v>
      </c>
      <c r="S1203" s="19">
        <f t="shared" si="83"/>
        <v>42536.407013888893</v>
      </c>
      <c r="T1203" s="19">
        <f t="shared" si="84"/>
        <v>42566.407013888893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9">
        <f t="shared" si="85"/>
        <v>1.99244</v>
      </c>
      <c r="O1204" s="7">
        <f t="shared" si="82"/>
        <v>183.80442804428046</v>
      </c>
      <c r="P1204" t="s">
        <v>8285</v>
      </c>
      <c r="Q1204" t="s">
        <v>8338</v>
      </c>
      <c r="R1204" t="s">
        <v>8339</v>
      </c>
      <c r="S1204" s="19">
        <f t="shared" si="83"/>
        <v>42152.088819444449</v>
      </c>
      <c r="T1204" s="19">
        <f t="shared" si="84"/>
        <v>42182.088819444449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9">
        <f t="shared" si="85"/>
        <v>1.0245398773006136</v>
      </c>
      <c r="O1205" s="7">
        <f t="shared" si="82"/>
        <v>165.34653465346534</v>
      </c>
      <c r="P1205" t="s">
        <v>8285</v>
      </c>
      <c r="Q1205" t="s">
        <v>8338</v>
      </c>
      <c r="R1205" t="s">
        <v>8339</v>
      </c>
      <c r="S1205" s="19">
        <f t="shared" si="83"/>
        <v>42125.414895833339</v>
      </c>
      <c r="T1205" s="19">
        <f t="shared" si="84"/>
        <v>42155.414895833339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9">
        <f t="shared" si="85"/>
        <v>1.0294615384615384</v>
      </c>
      <c r="O1206" s="7">
        <f t="shared" si="82"/>
        <v>234.78947368421052</v>
      </c>
      <c r="P1206" t="s">
        <v>8285</v>
      </c>
      <c r="Q1206" t="s">
        <v>8338</v>
      </c>
      <c r="R1206" t="s">
        <v>8339</v>
      </c>
      <c r="S1206" s="19">
        <f t="shared" si="83"/>
        <v>42297.548067129632</v>
      </c>
      <c r="T1206" s="19">
        <f t="shared" si="84"/>
        <v>42342.008333333331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9">
        <f t="shared" si="85"/>
        <v>1.0086153846153847</v>
      </c>
      <c r="O1207" s="7">
        <f t="shared" si="82"/>
        <v>211.48387096774192</v>
      </c>
      <c r="P1207" t="s">
        <v>8285</v>
      </c>
      <c r="Q1207" t="s">
        <v>8338</v>
      </c>
      <c r="R1207" t="s">
        <v>8339</v>
      </c>
      <c r="S1207" s="19">
        <f t="shared" si="83"/>
        <v>42138.306377314817</v>
      </c>
      <c r="T1207" s="19">
        <f t="shared" si="84"/>
        <v>42168.306377314817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9">
        <f t="shared" si="85"/>
        <v>1.1499999999999999</v>
      </c>
      <c r="O1208" s="7">
        <f t="shared" si="82"/>
        <v>32.34375</v>
      </c>
      <c r="P1208" t="s">
        <v>8285</v>
      </c>
      <c r="Q1208" t="s">
        <v>8338</v>
      </c>
      <c r="R1208" t="s">
        <v>8339</v>
      </c>
      <c r="S1208" s="19">
        <f t="shared" si="83"/>
        <v>42772.57607638889</v>
      </c>
      <c r="T1208" s="19">
        <f t="shared" si="84"/>
        <v>42805.361805555556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9">
        <f t="shared" si="85"/>
        <v>1.0416766467065868</v>
      </c>
      <c r="O1209" s="7">
        <f t="shared" si="82"/>
        <v>123.37588652482269</v>
      </c>
      <c r="P1209" t="s">
        <v>8285</v>
      </c>
      <c r="Q1209" t="s">
        <v>8338</v>
      </c>
      <c r="R1209" t="s">
        <v>8339</v>
      </c>
      <c r="S1209" s="19">
        <f t="shared" si="83"/>
        <v>42430.230243055557</v>
      </c>
      <c r="T1209" s="19">
        <f t="shared" si="84"/>
        <v>42460.216666666674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9">
        <f t="shared" si="85"/>
        <v>1.5529999999999999</v>
      </c>
      <c r="O1210" s="7">
        <f t="shared" si="82"/>
        <v>207.06666666666666</v>
      </c>
      <c r="P1210" t="s">
        <v>8285</v>
      </c>
      <c r="Q1210" t="s">
        <v>8338</v>
      </c>
      <c r="R1210" t="s">
        <v>8339</v>
      </c>
      <c r="S1210" s="19">
        <f t="shared" si="83"/>
        <v>42423.509074074078</v>
      </c>
      <c r="T1210" s="19">
        <f t="shared" si="84"/>
        <v>42453.467407407414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9">
        <f t="shared" si="85"/>
        <v>1.06</v>
      </c>
      <c r="O1211" s="7">
        <f t="shared" si="82"/>
        <v>138.2608695652174</v>
      </c>
      <c r="P1211" t="s">
        <v>8285</v>
      </c>
      <c r="Q1211" t="s">
        <v>8338</v>
      </c>
      <c r="R1211" t="s">
        <v>8339</v>
      </c>
      <c r="S1211" s="19">
        <f t="shared" si="83"/>
        <v>42761.64612268519</v>
      </c>
      <c r="T1211" s="19">
        <f t="shared" si="84"/>
        <v>42791.64612268519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9">
        <f t="shared" si="85"/>
        <v>2.5431499999999998</v>
      </c>
      <c r="O1212" s="7">
        <f t="shared" si="82"/>
        <v>493.81553398058253</v>
      </c>
      <c r="P1212" t="s">
        <v>8285</v>
      </c>
      <c r="Q1212" t="s">
        <v>8338</v>
      </c>
      <c r="R1212" t="s">
        <v>8339</v>
      </c>
      <c r="S1212" s="19">
        <f t="shared" si="83"/>
        <v>42132.741805555561</v>
      </c>
      <c r="T1212" s="19">
        <f t="shared" si="84"/>
        <v>42155.675000000003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9">
        <f t="shared" si="85"/>
        <v>1.0109999999999999</v>
      </c>
      <c r="O1213" s="7">
        <f t="shared" si="82"/>
        <v>168.5</v>
      </c>
      <c r="P1213" t="s">
        <v>8285</v>
      </c>
      <c r="Q1213" t="s">
        <v>8338</v>
      </c>
      <c r="R1213" t="s">
        <v>8339</v>
      </c>
      <c r="S1213" s="19">
        <f t="shared" si="83"/>
        <v>42515.666446759264</v>
      </c>
      <c r="T1213" s="19">
        <f t="shared" si="84"/>
        <v>42530.666446759264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9">
        <f t="shared" si="85"/>
        <v>1.2904</v>
      </c>
      <c r="O1214" s="7">
        <f t="shared" si="82"/>
        <v>38.867469879518069</v>
      </c>
      <c r="P1214" t="s">
        <v>8285</v>
      </c>
      <c r="Q1214" t="s">
        <v>8338</v>
      </c>
      <c r="R1214" t="s">
        <v>8339</v>
      </c>
      <c r="S1214" s="19">
        <f t="shared" si="83"/>
        <v>42318.750173611115</v>
      </c>
      <c r="T1214" s="19">
        <f t="shared" si="84"/>
        <v>42334.841666666674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9">
        <f t="shared" si="85"/>
        <v>1.0223076923076924</v>
      </c>
      <c r="O1215" s="7">
        <f t="shared" si="82"/>
        <v>61.527777777777779</v>
      </c>
      <c r="P1215" t="s">
        <v>8285</v>
      </c>
      <c r="Q1215" t="s">
        <v>8338</v>
      </c>
      <c r="R1215" t="s">
        <v>8339</v>
      </c>
      <c r="S1215" s="19">
        <f t="shared" si="83"/>
        <v>42731.555787037039</v>
      </c>
      <c r="T1215" s="19">
        <f t="shared" si="84"/>
        <v>42766.555787037039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9">
        <f t="shared" si="85"/>
        <v>1.3180000000000001</v>
      </c>
      <c r="O1216" s="7">
        <f t="shared" si="82"/>
        <v>105.44</v>
      </c>
      <c r="P1216" t="s">
        <v>8285</v>
      </c>
      <c r="Q1216" t="s">
        <v>8338</v>
      </c>
      <c r="R1216" t="s">
        <v>8339</v>
      </c>
      <c r="S1216" s="19">
        <f t="shared" si="83"/>
        <v>42104.640335648146</v>
      </c>
      <c r="T1216" s="19">
        <f t="shared" si="84"/>
        <v>42164.640335648146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9">
        <f t="shared" si="85"/>
        <v>7.8608020000000005</v>
      </c>
      <c r="O1217" s="7">
        <f t="shared" si="82"/>
        <v>71.592003642987251</v>
      </c>
      <c r="P1217" t="s">
        <v>8285</v>
      </c>
      <c r="Q1217" t="s">
        <v>8338</v>
      </c>
      <c r="R1217" t="s">
        <v>8339</v>
      </c>
      <c r="S1217" s="19">
        <f t="shared" si="83"/>
        <v>41759.723101851851</v>
      </c>
      <c r="T1217" s="19">
        <f t="shared" si="84"/>
        <v>41789.723101851851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9">
        <f t="shared" si="85"/>
        <v>1.4570000000000001</v>
      </c>
      <c r="O1218" s="7">
        <f t="shared" si="82"/>
        <v>91.882882882882882</v>
      </c>
      <c r="P1218" t="s">
        <v>8285</v>
      </c>
      <c r="Q1218" t="s">
        <v>8338</v>
      </c>
      <c r="R1218" t="s">
        <v>8339</v>
      </c>
      <c r="S1218" s="19">
        <f t="shared" si="83"/>
        <v>42247.416400462971</v>
      </c>
      <c r="T1218" s="19">
        <f t="shared" si="84"/>
        <v>42279.760416666672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9">
        <f t="shared" si="85"/>
        <v>1.026</v>
      </c>
      <c r="O1219" s="7">
        <f t="shared" ref="O1219:O1282" si="86">IF(L1219=0,0,E1219/L1219)</f>
        <v>148.57377049180329</v>
      </c>
      <c r="P1219" t="s">
        <v>8285</v>
      </c>
      <c r="Q1219" t="s">
        <v>8338</v>
      </c>
      <c r="R1219" t="s">
        <v>8339</v>
      </c>
      <c r="S1219" s="19">
        <f t="shared" ref="S1219:S1282" si="87">(J1219/86400)+25569+(-5/25)</f>
        <v>42535.609490740739</v>
      </c>
      <c r="T1219" s="19">
        <f t="shared" ref="T1219:T1282" si="88">(I1219/86400)+25569+(-5/25)</f>
        <v>42565.609490740739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9">
        <f t="shared" si="85"/>
        <v>1.7227777777777777</v>
      </c>
      <c r="O1220" s="7">
        <f t="shared" si="86"/>
        <v>174.2134831460674</v>
      </c>
      <c r="P1220" t="s">
        <v>8285</v>
      </c>
      <c r="Q1220" t="s">
        <v>8338</v>
      </c>
      <c r="R1220" t="s">
        <v>8339</v>
      </c>
      <c r="S1220" s="19">
        <f t="shared" si="87"/>
        <v>42278.462037037039</v>
      </c>
      <c r="T1220" s="19">
        <f t="shared" si="88"/>
        <v>42308.925000000003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9">
        <f t="shared" si="85"/>
        <v>1.5916819571865444</v>
      </c>
      <c r="O1221" s="7">
        <f t="shared" si="86"/>
        <v>102.86166007905139</v>
      </c>
      <c r="P1221" t="s">
        <v>8285</v>
      </c>
      <c r="Q1221" t="s">
        <v>8338</v>
      </c>
      <c r="R1221" t="s">
        <v>8339</v>
      </c>
      <c r="S1221" s="19">
        <f t="shared" si="87"/>
        <v>42633.261956018527</v>
      </c>
      <c r="T1221" s="19">
        <f t="shared" si="88"/>
        <v>42663.261956018527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9">
        <f t="shared" si="85"/>
        <v>1.0376666666666667</v>
      </c>
      <c r="O1222" s="7">
        <f t="shared" si="86"/>
        <v>111.17857142857143</v>
      </c>
      <c r="P1222" t="s">
        <v>8285</v>
      </c>
      <c r="Q1222" t="s">
        <v>8338</v>
      </c>
      <c r="R1222" t="s">
        <v>8339</v>
      </c>
      <c r="S1222" s="19">
        <f t="shared" si="87"/>
        <v>42211.428611111114</v>
      </c>
      <c r="T1222" s="19">
        <f t="shared" si="88"/>
        <v>42241.428611111114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9">
        <f t="shared" si="85"/>
        <v>1.1140954545454547</v>
      </c>
      <c r="O1223" s="7">
        <f t="shared" si="86"/>
        <v>23.796213592233013</v>
      </c>
      <c r="P1223" t="s">
        <v>8285</v>
      </c>
      <c r="Q1223" t="s">
        <v>8338</v>
      </c>
      <c r="R1223" t="s">
        <v>8339</v>
      </c>
      <c r="S1223" s="19">
        <f t="shared" si="87"/>
        <v>42680.275555555563</v>
      </c>
      <c r="T1223" s="19">
        <f t="shared" si="88"/>
        <v>42707.8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9">
        <f t="shared" si="85"/>
        <v>2.80375</v>
      </c>
      <c r="O1224" s="7">
        <f t="shared" si="86"/>
        <v>81.268115942028984</v>
      </c>
      <c r="P1224" t="s">
        <v>8285</v>
      </c>
      <c r="Q1224" t="s">
        <v>8338</v>
      </c>
      <c r="R1224" t="s">
        <v>8339</v>
      </c>
      <c r="S1224" s="19">
        <f t="shared" si="87"/>
        <v>42430.520451388889</v>
      </c>
      <c r="T1224" s="19">
        <f t="shared" si="88"/>
        <v>42460.966666666674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9">
        <f t="shared" si="85"/>
        <v>1.1210606060606061</v>
      </c>
      <c r="O1225" s="7">
        <f t="shared" si="86"/>
        <v>116.21465968586388</v>
      </c>
      <c r="P1225" t="s">
        <v>8285</v>
      </c>
      <c r="Q1225" t="s">
        <v>8338</v>
      </c>
      <c r="R1225" t="s">
        <v>8339</v>
      </c>
      <c r="S1225" s="19">
        <f t="shared" si="87"/>
        <v>42653.977187500001</v>
      </c>
      <c r="T1225" s="19">
        <f t="shared" si="88"/>
        <v>42684.018854166672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9">
        <f t="shared" si="85"/>
        <v>7.0666666666666669E-2</v>
      </c>
      <c r="O1226" s="7">
        <f t="shared" si="86"/>
        <v>58.888888888888886</v>
      </c>
      <c r="P1226" t="s">
        <v>8286</v>
      </c>
      <c r="Q1226" t="s">
        <v>8325</v>
      </c>
      <c r="R1226" t="s">
        <v>8340</v>
      </c>
      <c r="S1226" s="19">
        <f t="shared" si="87"/>
        <v>41736.349791666667</v>
      </c>
      <c r="T1226" s="19">
        <f t="shared" si="88"/>
        <v>41796.349791666667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9">
        <f t="shared" ref="N1227:N1290" si="89">E1227/D1227</f>
        <v>4.3999999999999997E-2</v>
      </c>
      <c r="O1227" s="7">
        <f t="shared" si="86"/>
        <v>44</v>
      </c>
      <c r="P1227" t="s">
        <v>8286</v>
      </c>
      <c r="Q1227" t="s">
        <v>8325</v>
      </c>
      <c r="R1227" t="s">
        <v>8340</v>
      </c>
      <c r="S1227" s="19">
        <f t="shared" si="87"/>
        <v>41509.705995370372</v>
      </c>
      <c r="T1227" s="19">
        <f t="shared" si="88"/>
        <v>41569.705995370372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9">
        <f t="shared" si="89"/>
        <v>3.8739999999999997E-2</v>
      </c>
      <c r="O1228" s="7">
        <f t="shared" si="86"/>
        <v>48.424999999999997</v>
      </c>
      <c r="P1228" t="s">
        <v>8286</v>
      </c>
      <c r="Q1228" t="s">
        <v>8325</v>
      </c>
      <c r="R1228" t="s">
        <v>8340</v>
      </c>
      <c r="S1228" s="19">
        <f t="shared" si="87"/>
        <v>41715.674780092595</v>
      </c>
      <c r="T1228" s="19">
        <f t="shared" si="88"/>
        <v>41749.841666666667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9">
        <f t="shared" si="89"/>
        <v>0</v>
      </c>
      <c r="O1229" s="7">
        <f t="shared" si="86"/>
        <v>0</v>
      </c>
      <c r="P1229" t="s">
        <v>8286</v>
      </c>
      <c r="Q1229" t="s">
        <v>8325</v>
      </c>
      <c r="R1229" t="s">
        <v>8340</v>
      </c>
      <c r="S1229" s="19">
        <f t="shared" si="87"/>
        <v>41827.719166666669</v>
      </c>
      <c r="T1229" s="19">
        <f t="shared" si="88"/>
        <v>41858.091666666667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9">
        <f t="shared" si="89"/>
        <v>0.29299999999999998</v>
      </c>
      <c r="O1230" s="7">
        <f t="shared" si="86"/>
        <v>61.041666666666664</v>
      </c>
      <c r="P1230" t="s">
        <v>8286</v>
      </c>
      <c r="Q1230" t="s">
        <v>8325</v>
      </c>
      <c r="R1230" t="s">
        <v>8340</v>
      </c>
      <c r="S1230" s="19">
        <f t="shared" si="87"/>
        <v>40754.52925925926</v>
      </c>
      <c r="T1230" s="19">
        <f t="shared" si="88"/>
        <v>40814.52925925926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9">
        <f t="shared" si="89"/>
        <v>9.0909090909090905E-3</v>
      </c>
      <c r="O1231" s="7">
        <f t="shared" si="86"/>
        <v>25</v>
      </c>
      <c r="P1231" t="s">
        <v>8286</v>
      </c>
      <c r="Q1231" t="s">
        <v>8325</v>
      </c>
      <c r="R1231" t="s">
        <v>8340</v>
      </c>
      <c r="S1231" s="19">
        <f t="shared" si="87"/>
        <v>40985.25980324074</v>
      </c>
      <c r="T1231" s="19">
        <f t="shared" si="88"/>
        <v>41015.466666666667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9">
        <f t="shared" si="89"/>
        <v>0</v>
      </c>
      <c r="O1232" s="7">
        <f t="shared" si="86"/>
        <v>0</v>
      </c>
      <c r="P1232" t="s">
        <v>8286</v>
      </c>
      <c r="Q1232" t="s">
        <v>8325</v>
      </c>
      <c r="R1232" t="s">
        <v>8340</v>
      </c>
      <c r="S1232" s="19">
        <f t="shared" si="87"/>
        <v>40568.772569444445</v>
      </c>
      <c r="T1232" s="19">
        <f t="shared" si="88"/>
        <v>40598.772569444445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9">
        <f t="shared" si="89"/>
        <v>0</v>
      </c>
      <c r="O1233" s="7">
        <f t="shared" si="86"/>
        <v>0</v>
      </c>
      <c r="P1233" t="s">
        <v>8286</v>
      </c>
      <c r="Q1233" t="s">
        <v>8325</v>
      </c>
      <c r="R1233" t="s">
        <v>8340</v>
      </c>
      <c r="S1233" s="19">
        <f t="shared" si="87"/>
        <v>42193.741759259261</v>
      </c>
      <c r="T1233" s="19">
        <f t="shared" si="88"/>
        <v>42243.841666666674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9">
        <f t="shared" si="89"/>
        <v>8.0000000000000002E-3</v>
      </c>
      <c r="O1234" s="7">
        <f t="shared" si="86"/>
        <v>40</v>
      </c>
      <c r="P1234" t="s">
        <v>8286</v>
      </c>
      <c r="Q1234" t="s">
        <v>8325</v>
      </c>
      <c r="R1234" t="s">
        <v>8340</v>
      </c>
      <c r="S1234" s="19">
        <f t="shared" si="87"/>
        <v>41506.648032407407</v>
      </c>
      <c r="T1234" s="19">
        <f t="shared" si="88"/>
        <v>41553.648032407407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9">
        <f t="shared" si="89"/>
        <v>0.11600000000000001</v>
      </c>
      <c r="O1235" s="7">
        <f t="shared" si="86"/>
        <v>19.333333333333332</v>
      </c>
      <c r="P1235" t="s">
        <v>8286</v>
      </c>
      <c r="Q1235" t="s">
        <v>8325</v>
      </c>
      <c r="R1235" t="s">
        <v>8340</v>
      </c>
      <c r="S1235" s="19">
        <f t="shared" si="87"/>
        <v>40939.748773148152</v>
      </c>
      <c r="T1235" s="19">
        <f t="shared" si="88"/>
        <v>40960.748773148152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9">
        <f t="shared" si="89"/>
        <v>0</v>
      </c>
      <c r="O1236" s="7">
        <f t="shared" si="86"/>
        <v>0</v>
      </c>
      <c r="P1236" t="s">
        <v>8286</v>
      </c>
      <c r="Q1236" t="s">
        <v>8325</v>
      </c>
      <c r="R1236" t="s">
        <v>8340</v>
      </c>
      <c r="S1236" s="19">
        <f t="shared" si="87"/>
        <v>42007.588680555564</v>
      </c>
      <c r="T1236" s="19">
        <f t="shared" si="88"/>
        <v>42037.588680555564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9">
        <f t="shared" si="89"/>
        <v>2.787363950092912E-2</v>
      </c>
      <c r="O1237" s="7">
        <f t="shared" si="86"/>
        <v>35</v>
      </c>
      <c r="P1237" t="s">
        <v>8286</v>
      </c>
      <c r="Q1237" t="s">
        <v>8325</v>
      </c>
      <c r="R1237" t="s">
        <v>8340</v>
      </c>
      <c r="S1237" s="19">
        <f t="shared" si="87"/>
        <v>41582.935405092598</v>
      </c>
      <c r="T1237" s="19">
        <f t="shared" si="88"/>
        <v>41622.935405092598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9">
        <f t="shared" si="89"/>
        <v>0</v>
      </c>
      <c r="O1238" s="7">
        <f t="shared" si="86"/>
        <v>0</v>
      </c>
      <c r="P1238" t="s">
        <v>8286</v>
      </c>
      <c r="Q1238" t="s">
        <v>8325</v>
      </c>
      <c r="R1238" t="s">
        <v>8340</v>
      </c>
      <c r="S1238" s="19">
        <f t="shared" si="87"/>
        <v>41110.480138888888</v>
      </c>
      <c r="T1238" s="19">
        <f t="shared" si="88"/>
        <v>41118.466666666667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9">
        <f t="shared" si="89"/>
        <v>0</v>
      </c>
      <c r="O1239" s="7">
        <f t="shared" si="86"/>
        <v>0</v>
      </c>
      <c r="P1239" t="s">
        <v>8286</v>
      </c>
      <c r="Q1239" t="s">
        <v>8325</v>
      </c>
      <c r="R1239" t="s">
        <v>8340</v>
      </c>
      <c r="S1239" s="19">
        <f t="shared" si="87"/>
        <v>41125.083159722228</v>
      </c>
      <c r="T1239" s="19">
        <f t="shared" si="88"/>
        <v>41145.083159722228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9">
        <f t="shared" si="89"/>
        <v>0.17799999999999999</v>
      </c>
      <c r="O1240" s="7">
        <f t="shared" si="86"/>
        <v>59.333333333333336</v>
      </c>
      <c r="P1240" t="s">
        <v>8286</v>
      </c>
      <c r="Q1240" t="s">
        <v>8325</v>
      </c>
      <c r="R1240" t="s">
        <v>8340</v>
      </c>
      <c r="S1240" s="19">
        <f t="shared" si="87"/>
        <v>40731.410370370373</v>
      </c>
      <c r="T1240" s="19">
        <f t="shared" si="88"/>
        <v>40761.410370370373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9">
        <f t="shared" si="89"/>
        <v>0</v>
      </c>
      <c r="O1241" s="7">
        <f t="shared" si="86"/>
        <v>0</v>
      </c>
      <c r="P1241" t="s">
        <v>8286</v>
      </c>
      <c r="Q1241" t="s">
        <v>8325</v>
      </c>
      <c r="R1241" t="s">
        <v>8340</v>
      </c>
      <c r="S1241" s="19">
        <f t="shared" si="87"/>
        <v>40883.76258101852</v>
      </c>
      <c r="T1241" s="19">
        <f t="shared" si="88"/>
        <v>40913.76258101852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9">
        <f t="shared" si="89"/>
        <v>3.0124999999999999E-2</v>
      </c>
      <c r="O1242" s="7">
        <f t="shared" si="86"/>
        <v>30.125</v>
      </c>
      <c r="P1242" t="s">
        <v>8286</v>
      </c>
      <c r="Q1242" t="s">
        <v>8325</v>
      </c>
      <c r="R1242" t="s">
        <v>8340</v>
      </c>
      <c r="S1242" s="19">
        <f t="shared" si="87"/>
        <v>41408.840011574081</v>
      </c>
      <c r="T1242" s="19">
        <f t="shared" si="88"/>
        <v>41467.710416666669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9">
        <f t="shared" si="89"/>
        <v>0.50739999999999996</v>
      </c>
      <c r="O1243" s="7">
        <f t="shared" si="86"/>
        <v>74.617647058823536</v>
      </c>
      <c r="P1243" t="s">
        <v>8286</v>
      </c>
      <c r="Q1243" t="s">
        <v>8325</v>
      </c>
      <c r="R1243" t="s">
        <v>8340</v>
      </c>
      <c r="S1243" s="19">
        <f t="shared" si="87"/>
        <v>41923.637731481482</v>
      </c>
      <c r="T1243" s="19">
        <f t="shared" si="88"/>
        <v>41946.049305555556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9">
        <f t="shared" si="89"/>
        <v>5.4884742041712408E-3</v>
      </c>
      <c r="O1244" s="7">
        <f t="shared" si="86"/>
        <v>5</v>
      </c>
      <c r="P1244" t="s">
        <v>8286</v>
      </c>
      <c r="Q1244" t="s">
        <v>8325</v>
      </c>
      <c r="R1244" t="s">
        <v>8340</v>
      </c>
      <c r="S1244" s="19">
        <f t="shared" si="87"/>
        <v>40781.965532407412</v>
      </c>
      <c r="T1244" s="19">
        <f t="shared" si="88"/>
        <v>40797.354166666672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9">
        <f t="shared" si="89"/>
        <v>0.14091666666666666</v>
      </c>
      <c r="O1245" s="7">
        <f t="shared" si="86"/>
        <v>44.5</v>
      </c>
      <c r="P1245" t="s">
        <v>8286</v>
      </c>
      <c r="Q1245" t="s">
        <v>8325</v>
      </c>
      <c r="R1245" t="s">
        <v>8340</v>
      </c>
      <c r="S1245" s="19">
        <f t="shared" si="87"/>
        <v>40671.679293981484</v>
      </c>
      <c r="T1245" s="19">
        <f t="shared" si="88"/>
        <v>40732.675000000003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9">
        <f t="shared" si="89"/>
        <v>1.038</v>
      </c>
      <c r="O1246" s="7">
        <f t="shared" si="86"/>
        <v>46.133333333333333</v>
      </c>
      <c r="P1246" t="s">
        <v>8276</v>
      </c>
      <c r="Q1246" t="s">
        <v>8325</v>
      </c>
      <c r="R1246" t="s">
        <v>8326</v>
      </c>
      <c r="S1246" s="19">
        <f t="shared" si="87"/>
        <v>41355.625497685192</v>
      </c>
      <c r="T1246" s="19">
        <f t="shared" si="88"/>
        <v>41386.675000000003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9">
        <f t="shared" si="89"/>
        <v>1.2024999999999999</v>
      </c>
      <c r="O1247" s="7">
        <f t="shared" si="86"/>
        <v>141.47058823529412</v>
      </c>
      <c r="P1247" t="s">
        <v>8276</v>
      </c>
      <c r="Q1247" t="s">
        <v>8325</v>
      </c>
      <c r="R1247" t="s">
        <v>8326</v>
      </c>
      <c r="S1247" s="19">
        <f t="shared" si="87"/>
        <v>41774.399930555563</v>
      </c>
      <c r="T1247" s="19">
        <f t="shared" si="88"/>
        <v>41804.399930555563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9">
        <f t="shared" si="89"/>
        <v>1.17</v>
      </c>
      <c r="O1248" s="7">
        <f t="shared" si="86"/>
        <v>75.483870967741936</v>
      </c>
      <c r="P1248" t="s">
        <v>8276</v>
      </c>
      <c r="Q1248" t="s">
        <v>8325</v>
      </c>
      <c r="R1248" t="s">
        <v>8326</v>
      </c>
      <c r="S1248" s="19">
        <f t="shared" si="87"/>
        <v>40837.843391203707</v>
      </c>
      <c r="T1248" s="19">
        <f t="shared" si="88"/>
        <v>40882.885057870371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9">
        <f t="shared" si="89"/>
        <v>1.2214285714285715</v>
      </c>
      <c r="O1249" s="7">
        <f t="shared" si="86"/>
        <v>85.5</v>
      </c>
      <c r="P1249" t="s">
        <v>8276</v>
      </c>
      <c r="Q1249" t="s">
        <v>8325</v>
      </c>
      <c r="R1249" t="s">
        <v>8326</v>
      </c>
      <c r="S1249" s="19">
        <f t="shared" si="87"/>
        <v>41370.092303240745</v>
      </c>
      <c r="T1249" s="19">
        <f t="shared" si="88"/>
        <v>41400.092303240745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9">
        <f t="shared" si="89"/>
        <v>1.5164</v>
      </c>
      <c r="O1250" s="7">
        <f t="shared" si="86"/>
        <v>64.254237288135599</v>
      </c>
      <c r="P1250" t="s">
        <v>8276</v>
      </c>
      <c r="Q1250" t="s">
        <v>8325</v>
      </c>
      <c r="R1250" t="s">
        <v>8326</v>
      </c>
      <c r="S1250" s="19">
        <f t="shared" si="87"/>
        <v>41767.456863425927</v>
      </c>
      <c r="T1250" s="19">
        <f t="shared" si="88"/>
        <v>41803.090972222228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9">
        <f t="shared" si="89"/>
        <v>1.0444</v>
      </c>
      <c r="O1251" s="7">
        <f t="shared" si="86"/>
        <v>64.46913580246914</v>
      </c>
      <c r="P1251" t="s">
        <v>8276</v>
      </c>
      <c r="Q1251" t="s">
        <v>8325</v>
      </c>
      <c r="R1251" t="s">
        <v>8326</v>
      </c>
      <c r="S1251" s="19">
        <f t="shared" si="87"/>
        <v>41067.540868055556</v>
      </c>
      <c r="T1251" s="19">
        <f t="shared" si="88"/>
        <v>41097.540868055556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9">
        <f t="shared" si="89"/>
        <v>2.0015333333333332</v>
      </c>
      <c r="O1252" s="7">
        <f t="shared" si="86"/>
        <v>118.2007874015748</v>
      </c>
      <c r="P1252" t="s">
        <v>8276</v>
      </c>
      <c r="Q1252" t="s">
        <v>8325</v>
      </c>
      <c r="R1252" t="s">
        <v>8326</v>
      </c>
      <c r="S1252" s="19">
        <f t="shared" si="87"/>
        <v>41843.442719907413</v>
      </c>
      <c r="T1252" s="19">
        <f t="shared" si="88"/>
        <v>41888.442719907413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9">
        <f t="shared" si="89"/>
        <v>1.018</v>
      </c>
      <c r="O1253" s="7">
        <f t="shared" si="86"/>
        <v>82.540540540540547</v>
      </c>
      <c r="P1253" t="s">
        <v>8276</v>
      </c>
      <c r="Q1253" t="s">
        <v>8325</v>
      </c>
      <c r="R1253" t="s">
        <v>8326</v>
      </c>
      <c r="S1253" s="19">
        <f t="shared" si="87"/>
        <v>40751.614432870374</v>
      </c>
      <c r="T1253" s="19">
        <f t="shared" si="88"/>
        <v>40811.614432870374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9">
        <f t="shared" si="89"/>
        <v>1.3765714285714286</v>
      </c>
      <c r="O1254" s="7">
        <f t="shared" si="86"/>
        <v>34.170212765957444</v>
      </c>
      <c r="P1254" t="s">
        <v>8276</v>
      </c>
      <c r="Q1254" t="s">
        <v>8325</v>
      </c>
      <c r="R1254" t="s">
        <v>8326</v>
      </c>
      <c r="S1254" s="19">
        <f t="shared" si="87"/>
        <v>41543.78806712963</v>
      </c>
      <c r="T1254" s="19">
        <f t="shared" si="88"/>
        <v>41571.78806712963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9">
        <f t="shared" si="89"/>
        <v>3038.3319999999999</v>
      </c>
      <c r="O1255" s="7">
        <f t="shared" si="86"/>
        <v>42.73322081575246</v>
      </c>
      <c r="P1255" t="s">
        <v>8276</v>
      </c>
      <c r="Q1255" t="s">
        <v>8325</v>
      </c>
      <c r="R1255" t="s">
        <v>8326</v>
      </c>
      <c r="S1255" s="19">
        <f t="shared" si="87"/>
        <v>41855.583645833336</v>
      </c>
      <c r="T1255" s="19">
        <f t="shared" si="88"/>
        <v>41885.583645833336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9">
        <f t="shared" si="89"/>
        <v>1.9885074626865671</v>
      </c>
      <c r="O1256" s="7">
        <f t="shared" si="86"/>
        <v>94.489361702127653</v>
      </c>
      <c r="P1256" t="s">
        <v>8276</v>
      </c>
      <c r="Q1256" t="s">
        <v>8325</v>
      </c>
      <c r="R1256" t="s">
        <v>8326</v>
      </c>
      <c r="S1256" s="19">
        <f t="shared" si="87"/>
        <v>40487.421365740745</v>
      </c>
      <c r="T1256" s="19">
        <f t="shared" si="88"/>
        <v>40544.007638888892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9">
        <f t="shared" si="89"/>
        <v>2.0236666666666667</v>
      </c>
      <c r="O1257" s="7">
        <f t="shared" si="86"/>
        <v>55.697247706422019</v>
      </c>
      <c r="P1257" t="s">
        <v>8276</v>
      </c>
      <c r="Q1257" t="s">
        <v>8325</v>
      </c>
      <c r="R1257" t="s">
        <v>8326</v>
      </c>
      <c r="S1257" s="19">
        <f t="shared" si="87"/>
        <v>41579.645509259266</v>
      </c>
      <c r="T1257" s="19">
        <f t="shared" si="88"/>
        <v>41609.68717592593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9">
        <f t="shared" si="89"/>
        <v>1.1796376666666666</v>
      </c>
      <c r="O1258" s="7">
        <f t="shared" si="86"/>
        <v>98.030831024930734</v>
      </c>
      <c r="P1258" t="s">
        <v>8276</v>
      </c>
      <c r="Q1258" t="s">
        <v>8325</v>
      </c>
      <c r="R1258" t="s">
        <v>8326</v>
      </c>
      <c r="S1258" s="19">
        <f t="shared" si="87"/>
        <v>40921.719340277778</v>
      </c>
      <c r="T1258" s="19">
        <f t="shared" si="88"/>
        <v>40951.719340277778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9">
        <f t="shared" si="89"/>
        <v>2.9472727272727273</v>
      </c>
      <c r="O1259" s="7">
        <f t="shared" si="86"/>
        <v>92.102272727272734</v>
      </c>
      <c r="P1259" t="s">
        <v>8276</v>
      </c>
      <c r="Q1259" t="s">
        <v>8325</v>
      </c>
      <c r="R1259" t="s">
        <v>8326</v>
      </c>
      <c r="S1259" s="19">
        <f t="shared" si="87"/>
        <v>40586.88553240741</v>
      </c>
      <c r="T1259" s="19">
        <f t="shared" si="88"/>
        <v>40635.843865740746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9">
        <f t="shared" si="89"/>
        <v>2.1314633333333335</v>
      </c>
      <c r="O1260" s="7">
        <f t="shared" si="86"/>
        <v>38.175462686567165</v>
      </c>
      <c r="P1260" t="s">
        <v>8276</v>
      </c>
      <c r="Q1260" t="s">
        <v>8325</v>
      </c>
      <c r="R1260" t="s">
        <v>8326</v>
      </c>
      <c r="S1260" s="19">
        <f t="shared" si="87"/>
        <v>41487.411250000005</v>
      </c>
      <c r="T1260" s="19">
        <f t="shared" si="88"/>
        <v>41517.411250000005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9">
        <f t="shared" si="89"/>
        <v>1.0424</v>
      </c>
      <c r="O1261" s="7">
        <f t="shared" si="86"/>
        <v>27.145833333333332</v>
      </c>
      <c r="P1261" t="s">
        <v>8276</v>
      </c>
      <c r="Q1261" t="s">
        <v>8325</v>
      </c>
      <c r="R1261" t="s">
        <v>8326</v>
      </c>
      <c r="S1261" s="19">
        <f t="shared" si="87"/>
        <v>41766.770648148151</v>
      </c>
      <c r="T1261" s="19">
        <f t="shared" si="88"/>
        <v>41798.965972222228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9">
        <f t="shared" si="89"/>
        <v>1.1366666666666667</v>
      </c>
      <c r="O1262" s="7">
        <f t="shared" si="86"/>
        <v>50.689189189189186</v>
      </c>
      <c r="P1262" t="s">
        <v>8276</v>
      </c>
      <c r="Q1262" t="s">
        <v>8325</v>
      </c>
      <c r="R1262" t="s">
        <v>8326</v>
      </c>
      <c r="S1262" s="19">
        <f t="shared" si="87"/>
        <v>41666.642824074079</v>
      </c>
      <c r="T1262" s="19">
        <f t="shared" si="88"/>
        <v>41696.642824074079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9">
        <f t="shared" si="89"/>
        <v>1.0125</v>
      </c>
      <c r="O1263" s="7">
        <f t="shared" si="86"/>
        <v>38.942307692307693</v>
      </c>
      <c r="P1263" t="s">
        <v>8276</v>
      </c>
      <c r="Q1263" t="s">
        <v>8325</v>
      </c>
      <c r="R1263" t="s">
        <v>8326</v>
      </c>
      <c r="S1263" s="19">
        <f t="shared" si="87"/>
        <v>41638.142905092594</v>
      </c>
      <c r="T1263" s="19">
        <f t="shared" si="88"/>
        <v>41668.142905092594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9">
        <f t="shared" si="89"/>
        <v>1.2541538461538462</v>
      </c>
      <c r="O1264" s="7">
        <f t="shared" si="86"/>
        <v>77.638095238095232</v>
      </c>
      <c r="P1264" t="s">
        <v>8276</v>
      </c>
      <c r="Q1264" t="s">
        <v>8325</v>
      </c>
      <c r="R1264" t="s">
        <v>8326</v>
      </c>
      <c r="S1264" s="19">
        <f t="shared" si="87"/>
        <v>41656.562638888892</v>
      </c>
      <c r="T1264" s="19">
        <f t="shared" si="88"/>
        <v>41686.562638888892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9">
        <f t="shared" si="89"/>
        <v>1.19</v>
      </c>
      <c r="O1265" s="7">
        <f t="shared" si="86"/>
        <v>43.536585365853661</v>
      </c>
      <c r="P1265" t="s">
        <v>8276</v>
      </c>
      <c r="Q1265" t="s">
        <v>8325</v>
      </c>
      <c r="R1265" t="s">
        <v>8326</v>
      </c>
      <c r="S1265" s="19">
        <f t="shared" si="87"/>
        <v>41691.884143518524</v>
      </c>
      <c r="T1265" s="19">
        <f t="shared" si="88"/>
        <v>41726.841666666667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9">
        <f t="shared" si="89"/>
        <v>1.6646153846153846</v>
      </c>
      <c r="O1266" s="7">
        <f t="shared" si="86"/>
        <v>31.823529411764707</v>
      </c>
      <c r="P1266" t="s">
        <v>8276</v>
      </c>
      <c r="Q1266" t="s">
        <v>8325</v>
      </c>
      <c r="R1266" t="s">
        <v>8326</v>
      </c>
      <c r="S1266" s="19">
        <f t="shared" si="87"/>
        <v>41547.462997685187</v>
      </c>
      <c r="T1266" s="19">
        <f t="shared" si="88"/>
        <v>41576.462997685187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9">
        <f t="shared" si="89"/>
        <v>1.1914771428571429</v>
      </c>
      <c r="O1267" s="7">
        <f t="shared" si="86"/>
        <v>63.184393939393942</v>
      </c>
      <c r="P1267" t="s">
        <v>8276</v>
      </c>
      <c r="Q1267" t="s">
        <v>8325</v>
      </c>
      <c r="R1267" t="s">
        <v>8326</v>
      </c>
      <c r="S1267" s="19">
        <f t="shared" si="87"/>
        <v>40465.455266203702</v>
      </c>
      <c r="T1267" s="19">
        <f t="shared" si="88"/>
        <v>40512.455266203702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9">
        <f t="shared" si="89"/>
        <v>1.0047368421052632</v>
      </c>
      <c r="O1268" s="7">
        <f t="shared" si="86"/>
        <v>190.9</v>
      </c>
      <c r="P1268" t="s">
        <v>8276</v>
      </c>
      <c r="Q1268" t="s">
        <v>8325</v>
      </c>
      <c r="R1268" t="s">
        <v>8326</v>
      </c>
      <c r="S1268" s="19">
        <f t="shared" si="87"/>
        <v>41620.676678240743</v>
      </c>
      <c r="T1268" s="19">
        <f t="shared" si="88"/>
        <v>41650.676678240743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9">
        <f t="shared" si="89"/>
        <v>1.018</v>
      </c>
      <c r="O1269" s="7">
        <f t="shared" si="86"/>
        <v>140.85534591194968</v>
      </c>
      <c r="P1269" t="s">
        <v>8276</v>
      </c>
      <c r="Q1269" t="s">
        <v>8325</v>
      </c>
      <c r="R1269" t="s">
        <v>8326</v>
      </c>
      <c r="S1269" s="19">
        <f t="shared" si="87"/>
        <v>41449.385162037041</v>
      </c>
      <c r="T1269" s="19">
        <f t="shared" si="88"/>
        <v>41479.385162037041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9">
        <f t="shared" si="89"/>
        <v>1.1666666666666667</v>
      </c>
      <c r="O1270" s="7">
        <f t="shared" si="86"/>
        <v>76.92307692307692</v>
      </c>
      <c r="P1270" t="s">
        <v>8276</v>
      </c>
      <c r="Q1270" t="s">
        <v>8325</v>
      </c>
      <c r="R1270" t="s">
        <v>8326</v>
      </c>
      <c r="S1270" s="19">
        <f t="shared" si="87"/>
        <v>41507.645451388889</v>
      </c>
      <c r="T1270" s="19">
        <f t="shared" si="88"/>
        <v>41537.645451388889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9">
        <f t="shared" si="89"/>
        <v>1.0864893617021276</v>
      </c>
      <c r="O1271" s="7">
        <f t="shared" si="86"/>
        <v>99.15533980582525</v>
      </c>
      <c r="P1271" t="s">
        <v>8276</v>
      </c>
      <c r="Q1271" t="s">
        <v>8325</v>
      </c>
      <c r="R1271" t="s">
        <v>8326</v>
      </c>
      <c r="S1271" s="19">
        <f t="shared" si="87"/>
        <v>42445.623055555559</v>
      </c>
      <c r="T1271" s="19">
        <f t="shared" si="88"/>
        <v>42475.8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9">
        <f t="shared" si="89"/>
        <v>1.1472</v>
      </c>
      <c r="O1272" s="7">
        <f t="shared" si="86"/>
        <v>67.881656804733723</v>
      </c>
      <c r="P1272" t="s">
        <v>8276</v>
      </c>
      <c r="Q1272" t="s">
        <v>8325</v>
      </c>
      <c r="R1272" t="s">
        <v>8326</v>
      </c>
      <c r="S1272" s="19">
        <f t="shared" si="87"/>
        <v>40933.656967592593</v>
      </c>
      <c r="T1272" s="19">
        <f t="shared" si="88"/>
        <v>40993.615300925929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9">
        <f t="shared" si="89"/>
        <v>1.018</v>
      </c>
      <c r="O1273" s="7">
        <f t="shared" si="86"/>
        <v>246.29032258064515</v>
      </c>
      <c r="P1273" t="s">
        <v>8276</v>
      </c>
      <c r="Q1273" t="s">
        <v>8325</v>
      </c>
      <c r="R1273" t="s">
        <v>8326</v>
      </c>
      <c r="S1273" s="19">
        <f t="shared" si="87"/>
        <v>41561.483553240745</v>
      </c>
      <c r="T1273" s="19">
        <f t="shared" si="88"/>
        <v>41591.525219907409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9">
        <f t="shared" si="89"/>
        <v>1.06</v>
      </c>
      <c r="O1274" s="7">
        <f t="shared" si="86"/>
        <v>189.28571428571428</v>
      </c>
      <c r="P1274" t="s">
        <v>8276</v>
      </c>
      <c r="Q1274" t="s">
        <v>8325</v>
      </c>
      <c r="R1274" t="s">
        <v>8326</v>
      </c>
      <c r="S1274" s="19">
        <f t="shared" si="87"/>
        <v>40274.545127314821</v>
      </c>
      <c r="T1274" s="19">
        <f t="shared" si="88"/>
        <v>40343.966666666667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9">
        <f t="shared" si="89"/>
        <v>1.0349999999999999</v>
      </c>
      <c r="O1275" s="7">
        <f t="shared" si="86"/>
        <v>76.666666666666671</v>
      </c>
      <c r="P1275" t="s">
        <v>8276</v>
      </c>
      <c r="Q1275" t="s">
        <v>8325</v>
      </c>
      <c r="R1275" t="s">
        <v>8326</v>
      </c>
      <c r="S1275" s="19">
        <f t="shared" si="87"/>
        <v>41852.530219907407</v>
      </c>
      <c r="T1275" s="19">
        <f t="shared" si="88"/>
        <v>41882.530219907407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9">
        <f t="shared" si="89"/>
        <v>1.5497535999999998</v>
      </c>
      <c r="O1276" s="7">
        <f t="shared" si="86"/>
        <v>82.963254817987149</v>
      </c>
      <c r="P1276" t="s">
        <v>8276</v>
      </c>
      <c r="Q1276" t="s">
        <v>8325</v>
      </c>
      <c r="R1276" t="s">
        <v>8326</v>
      </c>
      <c r="S1276" s="19">
        <f t="shared" si="87"/>
        <v>41116.490104166667</v>
      </c>
      <c r="T1276" s="19">
        <f t="shared" si="88"/>
        <v>41151.490104166667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9">
        <f t="shared" si="89"/>
        <v>1.6214066666666667</v>
      </c>
      <c r="O1277" s="7">
        <f t="shared" si="86"/>
        <v>62.522107969151669</v>
      </c>
      <c r="P1277" t="s">
        <v>8276</v>
      </c>
      <c r="Q1277" t="s">
        <v>8325</v>
      </c>
      <c r="R1277" t="s">
        <v>8326</v>
      </c>
      <c r="S1277" s="19">
        <f t="shared" si="87"/>
        <v>41458.667905092596</v>
      </c>
      <c r="T1277" s="19">
        <f t="shared" si="88"/>
        <v>41493.667905092596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9">
        <f t="shared" si="89"/>
        <v>1.0442100000000001</v>
      </c>
      <c r="O1278" s="7">
        <f t="shared" si="86"/>
        <v>46.06808823529412</v>
      </c>
      <c r="P1278" t="s">
        <v>8276</v>
      </c>
      <c r="Q1278" t="s">
        <v>8325</v>
      </c>
      <c r="R1278" t="s">
        <v>8326</v>
      </c>
      <c r="S1278" s="19">
        <f t="shared" si="87"/>
        <v>40007.504247685189</v>
      </c>
      <c r="T1278" s="19">
        <f t="shared" si="88"/>
        <v>40056.966666666667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9">
        <f t="shared" si="89"/>
        <v>1.0612433333333333</v>
      </c>
      <c r="O1279" s="7">
        <f t="shared" si="86"/>
        <v>38.543946731234868</v>
      </c>
      <c r="P1279" t="s">
        <v>8276</v>
      </c>
      <c r="Q1279" t="s">
        <v>8325</v>
      </c>
      <c r="R1279" t="s">
        <v>8326</v>
      </c>
      <c r="S1279" s="19">
        <f t="shared" si="87"/>
        <v>41121.361886574079</v>
      </c>
      <c r="T1279" s="19">
        <f t="shared" si="88"/>
        <v>41156.361886574079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9">
        <f t="shared" si="89"/>
        <v>1.5493846153846154</v>
      </c>
      <c r="O1280" s="7">
        <f t="shared" si="86"/>
        <v>53.005263157894738</v>
      </c>
      <c r="P1280" t="s">
        <v>8276</v>
      </c>
      <c r="Q1280" t="s">
        <v>8325</v>
      </c>
      <c r="R1280" t="s">
        <v>8326</v>
      </c>
      <c r="S1280" s="19">
        <f t="shared" si="87"/>
        <v>41786.355162037042</v>
      </c>
      <c r="T1280" s="19">
        <f t="shared" si="88"/>
        <v>41814.883333333339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9">
        <f t="shared" si="89"/>
        <v>1.1077157238734421</v>
      </c>
      <c r="O1281" s="7">
        <f t="shared" si="86"/>
        <v>73.355396825396824</v>
      </c>
      <c r="P1281" t="s">
        <v>8276</v>
      </c>
      <c r="Q1281" t="s">
        <v>8325</v>
      </c>
      <c r="R1281" t="s">
        <v>8326</v>
      </c>
      <c r="S1281" s="19">
        <f t="shared" si="87"/>
        <v>41681.899189814816</v>
      </c>
      <c r="T1281" s="19">
        <f t="shared" si="88"/>
        <v>41721.857523148152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9">
        <f t="shared" si="89"/>
        <v>1.1091186666666666</v>
      </c>
      <c r="O1282" s="7">
        <f t="shared" si="86"/>
        <v>127.97523076923076</v>
      </c>
      <c r="P1282" t="s">
        <v>8276</v>
      </c>
      <c r="Q1282" t="s">
        <v>8325</v>
      </c>
      <c r="R1282" t="s">
        <v>8326</v>
      </c>
      <c r="S1282" s="19">
        <f t="shared" si="87"/>
        <v>40513.557569444449</v>
      </c>
      <c r="T1282" s="19">
        <f t="shared" si="88"/>
        <v>40603.557569444449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9">
        <f t="shared" si="89"/>
        <v>1.1071428571428572</v>
      </c>
      <c r="O1283" s="7">
        <f t="shared" ref="O1283:O1346" si="90">IF(L1283=0,0,E1283/L1283)</f>
        <v>104.72972972972973</v>
      </c>
      <c r="P1283" t="s">
        <v>8276</v>
      </c>
      <c r="Q1283" t="s">
        <v>8325</v>
      </c>
      <c r="R1283" t="s">
        <v>8326</v>
      </c>
      <c r="S1283" s="19">
        <f t="shared" ref="S1283:S1346" si="91">(J1283/86400)+25569+(-5/25)</f>
        <v>41463.543472222227</v>
      </c>
      <c r="T1283" s="19">
        <f t="shared" ref="T1283:T1346" si="92">(I1283/86400)+25569+(-5/25)</f>
        <v>41483.543472222227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9">
        <f t="shared" si="89"/>
        <v>1.2361333333333333</v>
      </c>
      <c r="O1284" s="7">
        <f t="shared" si="90"/>
        <v>67.671532846715323</v>
      </c>
      <c r="P1284" t="s">
        <v>8276</v>
      </c>
      <c r="Q1284" t="s">
        <v>8325</v>
      </c>
      <c r="R1284" t="s">
        <v>8326</v>
      </c>
      <c r="S1284" s="19">
        <f t="shared" si="91"/>
        <v>41586.275173611109</v>
      </c>
      <c r="T1284" s="19">
        <f t="shared" si="92"/>
        <v>41617.007638888892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9">
        <f t="shared" si="89"/>
        <v>2.1105</v>
      </c>
      <c r="O1285" s="7">
        <f t="shared" si="90"/>
        <v>95.931818181818187</v>
      </c>
      <c r="P1285" t="s">
        <v>8276</v>
      </c>
      <c r="Q1285" t="s">
        <v>8325</v>
      </c>
      <c r="R1285" t="s">
        <v>8326</v>
      </c>
      <c r="S1285" s="19">
        <f t="shared" si="91"/>
        <v>41320.517465277779</v>
      </c>
      <c r="T1285" s="19">
        <f t="shared" si="92"/>
        <v>41343.966666666667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9">
        <f t="shared" si="89"/>
        <v>1.01</v>
      </c>
      <c r="O1286" s="7">
        <f t="shared" si="90"/>
        <v>65.161290322580641</v>
      </c>
      <c r="P1286" t="s">
        <v>8271</v>
      </c>
      <c r="Q1286" t="s">
        <v>8317</v>
      </c>
      <c r="R1286" t="s">
        <v>8318</v>
      </c>
      <c r="S1286" s="19">
        <f t="shared" si="91"/>
        <v>42712.034745370373</v>
      </c>
      <c r="T1286" s="19">
        <f t="shared" si="92"/>
        <v>42735.507638888892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9">
        <f t="shared" si="89"/>
        <v>1.0165</v>
      </c>
      <c r="O1287" s="7">
        <f t="shared" si="90"/>
        <v>32.269841269841272</v>
      </c>
      <c r="P1287" t="s">
        <v>8271</v>
      </c>
      <c r="Q1287" t="s">
        <v>8317</v>
      </c>
      <c r="R1287" t="s">
        <v>8318</v>
      </c>
      <c r="S1287" s="19">
        <f t="shared" si="91"/>
        <v>42160.383043981485</v>
      </c>
      <c r="T1287" s="19">
        <f t="shared" si="92"/>
        <v>42175.383043981485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9">
        <f t="shared" si="89"/>
        <v>1.0833333333333333</v>
      </c>
      <c r="O1288" s="7">
        <f t="shared" si="90"/>
        <v>81.25</v>
      </c>
      <c r="P1288" t="s">
        <v>8271</v>
      </c>
      <c r="Q1288" t="s">
        <v>8317</v>
      </c>
      <c r="R1288" t="s">
        <v>8318</v>
      </c>
      <c r="S1288" s="19">
        <f t="shared" si="91"/>
        <v>42039.184571759266</v>
      </c>
      <c r="T1288" s="19">
        <f t="shared" si="92"/>
        <v>42052.383333333331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9">
        <f t="shared" si="89"/>
        <v>2.42</v>
      </c>
      <c r="O1289" s="7">
        <f t="shared" si="90"/>
        <v>24.2</v>
      </c>
      <c r="P1289" t="s">
        <v>8271</v>
      </c>
      <c r="Q1289" t="s">
        <v>8317</v>
      </c>
      <c r="R1289" t="s">
        <v>8318</v>
      </c>
      <c r="S1289" s="19">
        <f t="shared" si="91"/>
        <v>42107.421018518522</v>
      </c>
      <c r="T1289" s="19">
        <f t="shared" si="92"/>
        <v>42167.421018518522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9">
        <f t="shared" si="89"/>
        <v>1.0044999999999999</v>
      </c>
      <c r="O1290" s="7">
        <f t="shared" si="90"/>
        <v>65.868852459016395</v>
      </c>
      <c r="P1290" t="s">
        <v>8271</v>
      </c>
      <c r="Q1290" t="s">
        <v>8317</v>
      </c>
      <c r="R1290" t="s">
        <v>8318</v>
      </c>
      <c r="S1290" s="19">
        <f t="shared" si="91"/>
        <v>42560.954664351855</v>
      </c>
      <c r="T1290" s="19">
        <f t="shared" si="92"/>
        <v>42591.966666666674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9">
        <f t="shared" ref="N1291:N1354" si="93">E1291/D1291</f>
        <v>1.2506666666666666</v>
      </c>
      <c r="O1291" s="7">
        <f t="shared" si="90"/>
        <v>36.07692307692308</v>
      </c>
      <c r="P1291" t="s">
        <v>8271</v>
      </c>
      <c r="Q1291" t="s">
        <v>8317</v>
      </c>
      <c r="R1291" t="s">
        <v>8318</v>
      </c>
      <c r="S1291" s="19">
        <f t="shared" si="91"/>
        <v>42708.934780092597</v>
      </c>
      <c r="T1291" s="19">
        <f t="shared" si="92"/>
        <v>42738.934780092597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9">
        <f t="shared" si="93"/>
        <v>1.0857142857142856</v>
      </c>
      <c r="O1292" s="7">
        <f t="shared" si="90"/>
        <v>44.186046511627907</v>
      </c>
      <c r="P1292" t="s">
        <v>8271</v>
      </c>
      <c r="Q1292" t="s">
        <v>8317</v>
      </c>
      <c r="R1292" t="s">
        <v>8318</v>
      </c>
      <c r="S1292" s="19">
        <f t="shared" si="91"/>
        <v>42086.414942129632</v>
      </c>
      <c r="T1292" s="19">
        <f t="shared" si="92"/>
        <v>42117.090972222228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9">
        <f t="shared" si="93"/>
        <v>1.4570000000000001</v>
      </c>
      <c r="O1293" s="7">
        <f t="shared" si="90"/>
        <v>104.07142857142857</v>
      </c>
      <c r="P1293" t="s">
        <v>8271</v>
      </c>
      <c r="Q1293" t="s">
        <v>8317</v>
      </c>
      <c r="R1293" t="s">
        <v>8318</v>
      </c>
      <c r="S1293" s="19">
        <f t="shared" si="91"/>
        <v>42064.452673611115</v>
      </c>
      <c r="T1293" s="19">
        <f t="shared" si="92"/>
        <v>42101.091666666674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9">
        <f t="shared" si="93"/>
        <v>1.1000000000000001</v>
      </c>
      <c r="O1294" s="7">
        <f t="shared" si="90"/>
        <v>35.96153846153846</v>
      </c>
      <c r="P1294" t="s">
        <v>8271</v>
      </c>
      <c r="Q1294" t="s">
        <v>8317</v>
      </c>
      <c r="R1294" t="s">
        <v>8318</v>
      </c>
      <c r="S1294" s="19">
        <f t="shared" si="91"/>
        <v>42256.56421296297</v>
      </c>
      <c r="T1294" s="19">
        <f t="shared" si="92"/>
        <v>42283.757638888892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9">
        <f t="shared" si="93"/>
        <v>1.0223333333333333</v>
      </c>
      <c r="O1295" s="7">
        <f t="shared" si="90"/>
        <v>127.79166666666667</v>
      </c>
      <c r="P1295" t="s">
        <v>8271</v>
      </c>
      <c r="Q1295" t="s">
        <v>8317</v>
      </c>
      <c r="R1295" t="s">
        <v>8318</v>
      </c>
      <c r="S1295" s="19">
        <f t="shared" si="91"/>
        <v>42292.501053240747</v>
      </c>
      <c r="T1295" s="19">
        <f t="shared" si="92"/>
        <v>42322.542719907411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9">
        <f t="shared" si="93"/>
        <v>1.22</v>
      </c>
      <c r="O1296" s="7">
        <f t="shared" si="90"/>
        <v>27.727272727272727</v>
      </c>
      <c r="P1296" t="s">
        <v>8271</v>
      </c>
      <c r="Q1296" t="s">
        <v>8317</v>
      </c>
      <c r="R1296" t="s">
        <v>8318</v>
      </c>
      <c r="S1296" s="19">
        <f t="shared" si="91"/>
        <v>42278.253668981488</v>
      </c>
      <c r="T1296" s="19">
        <f t="shared" si="92"/>
        <v>42296.258333333331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9">
        <f t="shared" si="93"/>
        <v>1.0196000000000001</v>
      </c>
      <c r="O1297" s="7">
        <f t="shared" si="90"/>
        <v>39.828125</v>
      </c>
      <c r="P1297" t="s">
        <v>8271</v>
      </c>
      <c r="Q1297" t="s">
        <v>8317</v>
      </c>
      <c r="R1297" t="s">
        <v>8318</v>
      </c>
      <c r="S1297" s="19">
        <f t="shared" si="91"/>
        <v>42184.372881944451</v>
      </c>
      <c r="T1297" s="19">
        <f t="shared" si="92"/>
        <v>42214.508333333331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9">
        <f t="shared" si="93"/>
        <v>1.411764705882353</v>
      </c>
      <c r="O1298" s="7">
        <f t="shared" si="90"/>
        <v>52.173913043478258</v>
      </c>
      <c r="P1298" t="s">
        <v>8271</v>
      </c>
      <c r="Q1298" t="s">
        <v>8317</v>
      </c>
      <c r="R1298" t="s">
        <v>8318</v>
      </c>
      <c r="S1298" s="19">
        <f t="shared" si="91"/>
        <v>42422.85061342593</v>
      </c>
      <c r="T1298" s="19">
        <f t="shared" si="92"/>
        <v>42442.808946759265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9">
        <f t="shared" si="93"/>
        <v>1.0952500000000001</v>
      </c>
      <c r="O1299" s="7">
        <f t="shared" si="90"/>
        <v>92.037815126050418</v>
      </c>
      <c r="P1299" t="s">
        <v>8271</v>
      </c>
      <c r="Q1299" t="s">
        <v>8317</v>
      </c>
      <c r="R1299" t="s">
        <v>8318</v>
      </c>
      <c r="S1299" s="19">
        <f t="shared" si="91"/>
        <v>42461.547199074077</v>
      </c>
      <c r="T1299" s="19">
        <f t="shared" si="92"/>
        <v>42491.547199074077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9">
        <f t="shared" si="93"/>
        <v>1.0465</v>
      </c>
      <c r="O1300" s="7">
        <f t="shared" si="90"/>
        <v>63.424242424242422</v>
      </c>
      <c r="P1300" t="s">
        <v>8271</v>
      </c>
      <c r="Q1300" t="s">
        <v>8317</v>
      </c>
      <c r="R1300" t="s">
        <v>8318</v>
      </c>
      <c r="S1300" s="19">
        <f t="shared" si="91"/>
        <v>42458.480925925927</v>
      </c>
      <c r="T1300" s="19">
        <f t="shared" si="92"/>
        <v>42488.480925925927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9">
        <f t="shared" si="93"/>
        <v>1.24</v>
      </c>
      <c r="O1301" s="7">
        <f t="shared" si="90"/>
        <v>135.625</v>
      </c>
      <c r="P1301" t="s">
        <v>8271</v>
      </c>
      <c r="Q1301" t="s">
        <v>8317</v>
      </c>
      <c r="R1301" t="s">
        <v>8318</v>
      </c>
      <c r="S1301" s="19">
        <f t="shared" si="91"/>
        <v>42169.614340277782</v>
      </c>
      <c r="T1301" s="19">
        <f t="shared" si="92"/>
        <v>42199.614340277782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9">
        <f t="shared" si="93"/>
        <v>1.35</v>
      </c>
      <c r="O1302" s="7">
        <f t="shared" si="90"/>
        <v>168.75</v>
      </c>
      <c r="P1302" t="s">
        <v>8271</v>
      </c>
      <c r="Q1302" t="s">
        <v>8317</v>
      </c>
      <c r="R1302" t="s">
        <v>8318</v>
      </c>
      <c r="S1302" s="19">
        <f t="shared" si="91"/>
        <v>42483.475208333337</v>
      </c>
      <c r="T1302" s="19">
        <f t="shared" si="92"/>
        <v>42522.589583333334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9">
        <f t="shared" si="93"/>
        <v>1.0275000000000001</v>
      </c>
      <c r="O1303" s="7">
        <f t="shared" si="90"/>
        <v>70.862068965517238</v>
      </c>
      <c r="P1303" t="s">
        <v>8271</v>
      </c>
      <c r="Q1303" t="s">
        <v>8317</v>
      </c>
      <c r="R1303" t="s">
        <v>8318</v>
      </c>
      <c r="S1303" s="19">
        <f t="shared" si="91"/>
        <v>42195.549745370372</v>
      </c>
      <c r="T1303" s="19">
        <f t="shared" si="92"/>
        <v>42205.925000000003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9">
        <f t="shared" si="93"/>
        <v>1</v>
      </c>
      <c r="O1304" s="7">
        <f t="shared" si="90"/>
        <v>50</v>
      </c>
      <c r="P1304" t="s">
        <v>8271</v>
      </c>
      <c r="Q1304" t="s">
        <v>8317</v>
      </c>
      <c r="R1304" t="s">
        <v>8318</v>
      </c>
      <c r="S1304" s="19">
        <f t="shared" si="91"/>
        <v>42674.857997685191</v>
      </c>
      <c r="T1304" s="19">
        <f t="shared" si="92"/>
        <v>42704.899664351855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9">
        <f t="shared" si="93"/>
        <v>1.3026085714285716</v>
      </c>
      <c r="O1305" s="7">
        <f t="shared" si="90"/>
        <v>42.214166666666671</v>
      </c>
      <c r="P1305" t="s">
        <v>8271</v>
      </c>
      <c r="Q1305" t="s">
        <v>8317</v>
      </c>
      <c r="R1305" t="s">
        <v>8318</v>
      </c>
      <c r="S1305" s="19">
        <f t="shared" si="91"/>
        <v>42566.241203703707</v>
      </c>
      <c r="T1305" s="19">
        <f t="shared" si="92"/>
        <v>42582.258333333331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9">
        <f t="shared" si="93"/>
        <v>0.39627499999999999</v>
      </c>
      <c r="O1306" s="7">
        <f t="shared" si="90"/>
        <v>152.41346153846155</v>
      </c>
      <c r="P1306" t="s">
        <v>8273</v>
      </c>
      <c r="Q1306" t="s">
        <v>8319</v>
      </c>
      <c r="R1306" t="s">
        <v>8321</v>
      </c>
      <c r="S1306" s="19">
        <f t="shared" si="91"/>
        <v>42746.994502314818</v>
      </c>
      <c r="T1306" s="19">
        <f t="shared" si="92"/>
        <v>42806.952835648146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9">
        <f t="shared" si="93"/>
        <v>0.25976666666666665</v>
      </c>
      <c r="O1307" s="7">
        <f t="shared" si="90"/>
        <v>90.616279069767444</v>
      </c>
      <c r="P1307" t="s">
        <v>8273</v>
      </c>
      <c r="Q1307" t="s">
        <v>8319</v>
      </c>
      <c r="R1307" t="s">
        <v>8321</v>
      </c>
      <c r="S1307" s="19">
        <f t="shared" si="91"/>
        <v>42543.465601851858</v>
      </c>
      <c r="T1307" s="19">
        <f t="shared" si="92"/>
        <v>42572.529166666674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9">
        <f t="shared" si="93"/>
        <v>0.65246363636363636</v>
      </c>
      <c r="O1308" s="7">
        <f t="shared" si="90"/>
        <v>201.60393258426967</v>
      </c>
      <c r="P1308" t="s">
        <v>8273</v>
      </c>
      <c r="Q1308" t="s">
        <v>8319</v>
      </c>
      <c r="R1308" t="s">
        <v>8321</v>
      </c>
      <c r="S1308" s="19">
        <f t="shared" si="91"/>
        <v>41947.257569444446</v>
      </c>
      <c r="T1308" s="19">
        <f t="shared" si="92"/>
        <v>41977.257569444446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9">
        <f t="shared" si="93"/>
        <v>0.11514000000000001</v>
      </c>
      <c r="O1309" s="7">
        <f t="shared" si="90"/>
        <v>127.93333333333334</v>
      </c>
      <c r="P1309" t="s">
        <v>8273</v>
      </c>
      <c r="Q1309" t="s">
        <v>8319</v>
      </c>
      <c r="R1309" t="s">
        <v>8321</v>
      </c>
      <c r="S1309" s="19">
        <f t="shared" si="91"/>
        <v>42387.303229166675</v>
      </c>
      <c r="T1309" s="19">
        <f t="shared" si="92"/>
        <v>42417.303229166675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9">
        <f t="shared" si="93"/>
        <v>0.11360000000000001</v>
      </c>
      <c r="O1310" s="7">
        <f t="shared" si="90"/>
        <v>29.894736842105264</v>
      </c>
      <c r="P1310" t="s">
        <v>8273</v>
      </c>
      <c r="Q1310" t="s">
        <v>8319</v>
      </c>
      <c r="R1310" t="s">
        <v>8321</v>
      </c>
      <c r="S1310" s="19">
        <f t="shared" si="91"/>
        <v>42611.413564814822</v>
      </c>
      <c r="T1310" s="19">
        <f t="shared" si="92"/>
        <v>42651.413564814822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9">
        <f t="shared" si="93"/>
        <v>1.1199130434782609</v>
      </c>
      <c r="O1311" s="7">
        <f t="shared" si="90"/>
        <v>367.97142857142859</v>
      </c>
      <c r="P1311" t="s">
        <v>8273</v>
      </c>
      <c r="Q1311" t="s">
        <v>8319</v>
      </c>
      <c r="R1311" t="s">
        <v>8321</v>
      </c>
      <c r="S1311" s="19">
        <f t="shared" si="91"/>
        <v>42257.682731481487</v>
      </c>
      <c r="T1311" s="19">
        <f t="shared" si="92"/>
        <v>42292.682731481487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9">
        <f t="shared" si="93"/>
        <v>0.155</v>
      </c>
      <c r="O1312" s="7">
        <f t="shared" si="90"/>
        <v>129.16666666666666</v>
      </c>
      <c r="P1312" t="s">
        <v>8273</v>
      </c>
      <c r="Q1312" t="s">
        <v>8319</v>
      </c>
      <c r="R1312" t="s">
        <v>8321</v>
      </c>
      <c r="S1312" s="19">
        <f t="shared" si="91"/>
        <v>42556.467245370368</v>
      </c>
      <c r="T1312" s="19">
        <f t="shared" si="92"/>
        <v>42601.467245370368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9">
        <f t="shared" si="93"/>
        <v>0.32028000000000001</v>
      </c>
      <c r="O1313" s="7">
        <f t="shared" si="90"/>
        <v>800.7</v>
      </c>
      <c r="P1313" t="s">
        <v>8273</v>
      </c>
      <c r="Q1313" t="s">
        <v>8319</v>
      </c>
      <c r="R1313" t="s">
        <v>8321</v>
      </c>
      <c r="S1313" s="19">
        <f t="shared" si="91"/>
        <v>42669.602303240739</v>
      </c>
      <c r="T1313" s="19">
        <f t="shared" si="92"/>
        <v>42704.643969907411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9">
        <f t="shared" si="93"/>
        <v>6.0869565217391303E-3</v>
      </c>
      <c r="O1314" s="7">
        <f t="shared" si="90"/>
        <v>28</v>
      </c>
      <c r="P1314" t="s">
        <v>8273</v>
      </c>
      <c r="Q1314" t="s">
        <v>8319</v>
      </c>
      <c r="R1314" t="s">
        <v>8321</v>
      </c>
      <c r="S1314" s="19">
        <f t="shared" si="91"/>
        <v>42082.502800925926</v>
      </c>
      <c r="T1314" s="19">
        <f t="shared" si="92"/>
        <v>42112.502800925926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9">
        <f t="shared" si="93"/>
        <v>0.31114999999999998</v>
      </c>
      <c r="O1315" s="7">
        <f t="shared" si="90"/>
        <v>102.01639344262296</v>
      </c>
      <c r="P1315" t="s">
        <v>8273</v>
      </c>
      <c r="Q1315" t="s">
        <v>8319</v>
      </c>
      <c r="R1315" t="s">
        <v>8321</v>
      </c>
      <c r="S1315" s="19">
        <f t="shared" si="91"/>
        <v>42402.509652777779</v>
      </c>
      <c r="T1315" s="19">
        <f t="shared" si="92"/>
        <v>42432.509652777779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9">
        <f t="shared" si="93"/>
        <v>1.1266666666666666E-2</v>
      </c>
      <c r="O1316" s="7">
        <f t="shared" si="90"/>
        <v>184.36363636363637</v>
      </c>
      <c r="P1316" t="s">
        <v>8273</v>
      </c>
      <c r="Q1316" t="s">
        <v>8319</v>
      </c>
      <c r="R1316" t="s">
        <v>8321</v>
      </c>
      <c r="S1316" s="19">
        <f t="shared" si="91"/>
        <v>42604.469675925924</v>
      </c>
      <c r="T1316" s="19">
        <f t="shared" si="92"/>
        <v>42664.469675925924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9">
        <f t="shared" si="93"/>
        <v>0.40404000000000001</v>
      </c>
      <c r="O1317" s="7">
        <f t="shared" si="90"/>
        <v>162.91935483870967</v>
      </c>
      <c r="P1317" t="s">
        <v>8273</v>
      </c>
      <c r="Q1317" t="s">
        <v>8319</v>
      </c>
      <c r="R1317" t="s">
        <v>8321</v>
      </c>
      <c r="S1317" s="19">
        <f t="shared" si="91"/>
        <v>42278.29824074074</v>
      </c>
      <c r="T1317" s="19">
        <f t="shared" si="92"/>
        <v>42313.841666666674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9">
        <f t="shared" si="93"/>
        <v>1.3333333333333333E-5</v>
      </c>
      <c r="O1318" s="7">
        <f t="shared" si="90"/>
        <v>1</v>
      </c>
      <c r="P1318" t="s">
        <v>8273</v>
      </c>
      <c r="Q1318" t="s">
        <v>8319</v>
      </c>
      <c r="R1318" t="s">
        <v>8321</v>
      </c>
      <c r="S1318" s="19">
        <f t="shared" si="91"/>
        <v>42393.761909722227</v>
      </c>
      <c r="T1318" s="19">
        <f t="shared" si="92"/>
        <v>42428.761909722227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9">
        <f t="shared" si="93"/>
        <v>5.7334999999999997E-2</v>
      </c>
      <c r="O1319" s="7">
        <f t="shared" si="90"/>
        <v>603.52631578947364</v>
      </c>
      <c r="P1319" t="s">
        <v>8273</v>
      </c>
      <c r="Q1319" t="s">
        <v>8319</v>
      </c>
      <c r="R1319" t="s">
        <v>8321</v>
      </c>
      <c r="S1319" s="19">
        <f t="shared" si="91"/>
        <v>42520.035486111112</v>
      </c>
      <c r="T1319" s="19">
        <f t="shared" si="92"/>
        <v>42572.383333333331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9">
        <f t="shared" si="93"/>
        <v>0.15325</v>
      </c>
      <c r="O1320" s="7">
        <f t="shared" si="90"/>
        <v>45.407407407407405</v>
      </c>
      <c r="P1320" t="s">
        <v>8273</v>
      </c>
      <c r="Q1320" t="s">
        <v>8319</v>
      </c>
      <c r="R1320" t="s">
        <v>8321</v>
      </c>
      <c r="S1320" s="19">
        <f t="shared" si="91"/>
        <v>41984.843657407415</v>
      </c>
      <c r="T1320" s="19">
        <f t="shared" si="92"/>
        <v>42014.843657407415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9">
        <f t="shared" si="93"/>
        <v>0.15103448275862069</v>
      </c>
      <c r="O1321" s="7">
        <f t="shared" si="90"/>
        <v>97.333333333333329</v>
      </c>
      <c r="P1321" t="s">
        <v>8273</v>
      </c>
      <c r="Q1321" t="s">
        <v>8319</v>
      </c>
      <c r="R1321" t="s">
        <v>8321</v>
      </c>
      <c r="S1321" s="19">
        <f t="shared" si="91"/>
        <v>41816.61209490741</v>
      </c>
      <c r="T1321" s="19">
        <f t="shared" si="92"/>
        <v>41831.466666666667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9">
        <f t="shared" si="93"/>
        <v>5.0299999999999997E-3</v>
      </c>
      <c r="O1322" s="7">
        <f t="shared" si="90"/>
        <v>167.66666666666666</v>
      </c>
      <c r="P1322" t="s">
        <v>8273</v>
      </c>
      <c r="Q1322" t="s">
        <v>8319</v>
      </c>
      <c r="R1322" t="s">
        <v>8321</v>
      </c>
      <c r="S1322" s="19">
        <f t="shared" si="91"/>
        <v>42705.490347222221</v>
      </c>
      <c r="T1322" s="19">
        <f t="shared" si="92"/>
        <v>42734.758333333331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9">
        <f t="shared" si="93"/>
        <v>1.3028138528138528E-2</v>
      </c>
      <c r="O1323" s="7">
        <f t="shared" si="90"/>
        <v>859.85714285714289</v>
      </c>
      <c r="P1323" t="s">
        <v>8273</v>
      </c>
      <c r="Q1323" t="s">
        <v>8319</v>
      </c>
      <c r="R1323" t="s">
        <v>8321</v>
      </c>
      <c r="S1323" s="19">
        <f t="shared" si="91"/>
        <v>42697.549270833333</v>
      </c>
      <c r="T1323" s="19">
        <f t="shared" si="92"/>
        <v>42727.549270833333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9">
        <f t="shared" si="93"/>
        <v>3.0285714285714286E-3</v>
      </c>
      <c r="O1324" s="7">
        <f t="shared" si="90"/>
        <v>26.5</v>
      </c>
      <c r="P1324" t="s">
        <v>8273</v>
      </c>
      <c r="Q1324" t="s">
        <v>8319</v>
      </c>
      <c r="R1324" t="s">
        <v>8321</v>
      </c>
      <c r="S1324" s="19">
        <f t="shared" si="91"/>
        <v>42115.456539351857</v>
      </c>
      <c r="T1324" s="19">
        <f t="shared" si="92"/>
        <v>42145.456539351857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9">
        <f t="shared" si="93"/>
        <v>8.8800000000000004E-2</v>
      </c>
      <c r="O1325" s="7">
        <f t="shared" si="90"/>
        <v>30.272727272727273</v>
      </c>
      <c r="P1325" t="s">
        <v>8273</v>
      </c>
      <c r="Q1325" t="s">
        <v>8319</v>
      </c>
      <c r="R1325" t="s">
        <v>8321</v>
      </c>
      <c r="S1325" s="19">
        <f t="shared" si="91"/>
        <v>42451.498449074075</v>
      </c>
      <c r="T1325" s="19">
        <f t="shared" si="92"/>
        <v>42486.088194444448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9">
        <f t="shared" si="93"/>
        <v>9.8400000000000001E-2</v>
      </c>
      <c r="O1326" s="7">
        <f t="shared" si="90"/>
        <v>54.666666666666664</v>
      </c>
      <c r="P1326" t="s">
        <v>8273</v>
      </c>
      <c r="Q1326" t="s">
        <v>8319</v>
      </c>
      <c r="R1326" t="s">
        <v>8321</v>
      </c>
      <c r="S1326" s="19">
        <f t="shared" si="91"/>
        <v>42626.433703703704</v>
      </c>
      <c r="T1326" s="19">
        <f t="shared" si="92"/>
        <v>42656.433703703704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9">
        <f t="shared" si="93"/>
        <v>2.4299999999999999E-2</v>
      </c>
      <c r="O1327" s="7">
        <f t="shared" si="90"/>
        <v>60.75</v>
      </c>
      <c r="P1327" t="s">
        <v>8273</v>
      </c>
      <c r="Q1327" t="s">
        <v>8319</v>
      </c>
      <c r="R1327" t="s">
        <v>8321</v>
      </c>
      <c r="S1327" s="19">
        <f t="shared" si="91"/>
        <v>42703.886053240742</v>
      </c>
      <c r="T1327" s="19">
        <f t="shared" si="92"/>
        <v>42733.886053240742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9">
        <f t="shared" si="93"/>
        <v>1.1299999999999999E-2</v>
      </c>
      <c r="O1328" s="7">
        <f t="shared" si="90"/>
        <v>102.72727272727273</v>
      </c>
      <c r="P1328" t="s">
        <v>8273</v>
      </c>
      <c r="Q1328" t="s">
        <v>8319</v>
      </c>
      <c r="R1328" t="s">
        <v>8321</v>
      </c>
      <c r="S1328" s="19">
        <f t="shared" si="91"/>
        <v>41974.591990740744</v>
      </c>
      <c r="T1328" s="19">
        <f t="shared" si="92"/>
        <v>42019.591990740744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9">
        <f t="shared" si="93"/>
        <v>3.5520833333333335E-2</v>
      </c>
      <c r="O1329" s="7">
        <f t="shared" si="90"/>
        <v>41.585365853658537</v>
      </c>
      <c r="P1329" t="s">
        <v>8273</v>
      </c>
      <c r="Q1329" t="s">
        <v>8319</v>
      </c>
      <c r="R1329" t="s">
        <v>8321</v>
      </c>
      <c r="S1329" s="19">
        <f t="shared" si="91"/>
        <v>42123.47864583334</v>
      </c>
      <c r="T1329" s="19">
        <f t="shared" si="92"/>
        <v>42153.47864583334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9">
        <f t="shared" si="93"/>
        <v>2.3306666666666667E-2</v>
      </c>
      <c r="O1330" s="7">
        <f t="shared" si="90"/>
        <v>116.53333333333333</v>
      </c>
      <c r="P1330" t="s">
        <v>8273</v>
      </c>
      <c r="Q1330" t="s">
        <v>8319</v>
      </c>
      <c r="R1330" t="s">
        <v>8321</v>
      </c>
      <c r="S1330" s="19">
        <f t="shared" si="91"/>
        <v>42612.442754629636</v>
      </c>
      <c r="T1330" s="19">
        <f t="shared" si="92"/>
        <v>42657.442754629636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9">
        <f t="shared" si="93"/>
        <v>8.1600000000000006E-3</v>
      </c>
      <c r="O1331" s="7">
        <f t="shared" si="90"/>
        <v>45.333333333333336</v>
      </c>
      <c r="P1331" t="s">
        <v>8273</v>
      </c>
      <c r="Q1331" t="s">
        <v>8319</v>
      </c>
      <c r="R1331" t="s">
        <v>8321</v>
      </c>
      <c r="S1331" s="19">
        <f t="shared" si="91"/>
        <v>41935.021585648152</v>
      </c>
      <c r="T1331" s="19">
        <f t="shared" si="92"/>
        <v>41975.063252314816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9">
        <f t="shared" si="93"/>
        <v>0.22494285714285714</v>
      </c>
      <c r="O1332" s="7">
        <f t="shared" si="90"/>
        <v>157.46</v>
      </c>
      <c r="P1332" t="s">
        <v>8273</v>
      </c>
      <c r="Q1332" t="s">
        <v>8319</v>
      </c>
      <c r="R1332" t="s">
        <v>8321</v>
      </c>
      <c r="S1332" s="19">
        <f t="shared" si="91"/>
        <v>42522.076724537037</v>
      </c>
      <c r="T1332" s="19">
        <f t="shared" si="92"/>
        <v>42552.966666666674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9">
        <f t="shared" si="93"/>
        <v>1.3668E-2</v>
      </c>
      <c r="O1333" s="7">
        <f t="shared" si="90"/>
        <v>100.5</v>
      </c>
      <c r="P1333" t="s">
        <v>8273</v>
      </c>
      <c r="Q1333" t="s">
        <v>8319</v>
      </c>
      <c r="R1333" t="s">
        <v>8321</v>
      </c>
      <c r="S1333" s="19">
        <f t="shared" si="91"/>
        <v>42569.304097222222</v>
      </c>
      <c r="T1333" s="19">
        <f t="shared" si="92"/>
        <v>42599.304097222222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9">
        <f t="shared" si="93"/>
        <v>0</v>
      </c>
      <c r="O1334" s="7">
        <f t="shared" si="90"/>
        <v>0</v>
      </c>
      <c r="P1334" t="s">
        <v>8273</v>
      </c>
      <c r="Q1334" t="s">
        <v>8319</v>
      </c>
      <c r="R1334" t="s">
        <v>8321</v>
      </c>
      <c r="S1334" s="19">
        <f t="shared" si="91"/>
        <v>42731.860277777785</v>
      </c>
      <c r="T1334" s="19">
        <f t="shared" si="92"/>
        <v>42761.860277777785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9">
        <f t="shared" si="93"/>
        <v>0</v>
      </c>
      <c r="O1335" s="7">
        <f t="shared" si="90"/>
        <v>0</v>
      </c>
      <c r="P1335" t="s">
        <v>8273</v>
      </c>
      <c r="Q1335" t="s">
        <v>8319</v>
      </c>
      <c r="R1335" t="s">
        <v>8321</v>
      </c>
      <c r="S1335" s="19">
        <f t="shared" si="91"/>
        <v>41805.906770833339</v>
      </c>
      <c r="T1335" s="19">
        <f t="shared" si="92"/>
        <v>41835.906770833339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9">
        <f t="shared" si="93"/>
        <v>0.10754135338345865</v>
      </c>
      <c r="O1336" s="7">
        <f t="shared" si="90"/>
        <v>51.822463768115945</v>
      </c>
      <c r="P1336" t="s">
        <v>8273</v>
      </c>
      <c r="Q1336" t="s">
        <v>8319</v>
      </c>
      <c r="R1336" t="s">
        <v>8321</v>
      </c>
      <c r="S1336" s="19">
        <f t="shared" si="91"/>
        <v>42410.574155092596</v>
      </c>
      <c r="T1336" s="19">
        <f t="shared" si="92"/>
        <v>42440.574155092596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9">
        <f t="shared" si="93"/>
        <v>0.1976</v>
      </c>
      <c r="O1337" s="7">
        <f t="shared" si="90"/>
        <v>308.75</v>
      </c>
      <c r="P1337" t="s">
        <v>8273</v>
      </c>
      <c r="Q1337" t="s">
        <v>8319</v>
      </c>
      <c r="R1337" t="s">
        <v>8321</v>
      </c>
      <c r="S1337" s="19">
        <f t="shared" si="91"/>
        <v>42313.73636574074</v>
      </c>
      <c r="T1337" s="19">
        <f t="shared" si="92"/>
        <v>42343.73636574074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9">
        <f t="shared" si="93"/>
        <v>0.84946999999999995</v>
      </c>
      <c r="O1338" s="7">
        <f t="shared" si="90"/>
        <v>379.22767857142856</v>
      </c>
      <c r="P1338" t="s">
        <v>8273</v>
      </c>
      <c r="Q1338" t="s">
        <v>8319</v>
      </c>
      <c r="R1338" t="s">
        <v>8321</v>
      </c>
      <c r="S1338" s="19">
        <f t="shared" si="91"/>
        <v>41955.663750000007</v>
      </c>
      <c r="T1338" s="19">
        <f t="shared" si="92"/>
        <v>41990.663750000007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9">
        <f t="shared" si="93"/>
        <v>0.49381999999999998</v>
      </c>
      <c r="O1339" s="7">
        <f t="shared" si="90"/>
        <v>176.36428571428573</v>
      </c>
      <c r="P1339" t="s">
        <v>8273</v>
      </c>
      <c r="Q1339" t="s">
        <v>8319</v>
      </c>
      <c r="R1339" t="s">
        <v>8321</v>
      </c>
      <c r="S1339" s="19">
        <f t="shared" si="91"/>
        <v>42767.377303240748</v>
      </c>
      <c r="T1339" s="19">
        <f t="shared" si="92"/>
        <v>42797.377303240748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9">
        <f t="shared" si="93"/>
        <v>3.3033333333333331E-2</v>
      </c>
      <c r="O1340" s="7">
        <f t="shared" si="90"/>
        <v>66.066666666666663</v>
      </c>
      <c r="P1340" t="s">
        <v>8273</v>
      </c>
      <c r="Q1340" t="s">
        <v>8319</v>
      </c>
      <c r="R1340" t="s">
        <v>8321</v>
      </c>
      <c r="S1340" s="19">
        <f t="shared" si="91"/>
        <v>42188.603622685187</v>
      </c>
      <c r="T1340" s="19">
        <f t="shared" si="92"/>
        <v>42218.603622685187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9">
        <f t="shared" si="93"/>
        <v>6.6339999999999996E-2</v>
      </c>
      <c r="O1341" s="7">
        <f t="shared" si="90"/>
        <v>89.648648648648646</v>
      </c>
      <c r="P1341" t="s">
        <v>8273</v>
      </c>
      <c r="Q1341" t="s">
        <v>8319</v>
      </c>
      <c r="R1341" t="s">
        <v>8321</v>
      </c>
      <c r="S1341" s="19">
        <f t="shared" si="91"/>
        <v>41936.447164351855</v>
      </c>
      <c r="T1341" s="19">
        <f t="shared" si="92"/>
        <v>41981.48883101852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9">
        <f t="shared" si="93"/>
        <v>0</v>
      </c>
      <c r="O1342" s="7">
        <f t="shared" si="90"/>
        <v>0</v>
      </c>
      <c r="P1342" t="s">
        <v>8273</v>
      </c>
      <c r="Q1342" t="s">
        <v>8319</v>
      </c>
      <c r="R1342" t="s">
        <v>8321</v>
      </c>
      <c r="S1342" s="19">
        <f t="shared" si="91"/>
        <v>41836.395520833335</v>
      </c>
      <c r="T1342" s="19">
        <f t="shared" si="92"/>
        <v>41866.395520833335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9">
        <f t="shared" si="93"/>
        <v>0.7036</v>
      </c>
      <c r="O1343" s="7">
        <f t="shared" si="90"/>
        <v>382.39130434782606</v>
      </c>
      <c r="P1343" t="s">
        <v>8273</v>
      </c>
      <c r="Q1343" t="s">
        <v>8319</v>
      </c>
      <c r="R1343" t="s">
        <v>8321</v>
      </c>
      <c r="S1343" s="19">
        <f t="shared" si="91"/>
        <v>42612.424039351856</v>
      </c>
      <c r="T1343" s="19">
        <f t="shared" si="92"/>
        <v>42644.424039351856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9">
        <f t="shared" si="93"/>
        <v>2E-3</v>
      </c>
      <c r="O1344" s="7">
        <f t="shared" si="90"/>
        <v>100</v>
      </c>
      <c r="P1344" t="s">
        <v>8273</v>
      </c>
      <c r="Q1344" t="s">
        <v>8319</v>
      </c>
      <c r="R1344" t="s">
        <v>8321</v>
      </c>
      <c r="S1344" s="19">
        <f t="shared" si="91"/>
        <v>42172.616423611114</v>
      </c>
      <c r="T1344" s="19">
        <f t="shared" si="92"/>
        <v>42202.616423611114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9">
        <f t="shared" si="93"/>
        <v>1.02298</v>
      </c>
      <c r="O1345" s="7">
        <f t="shared" si="90"/>
        <v>158.35603715170279</v>
      </c>
      <c r="P1345" t="s">
        <v>8273</v>
      </c>
      <c r="Q1345" t="s">
        <v>8319</v>
      </c>
      <c r="R1345" t="s">
        <v>8321</v>
      </c>
      <c r="S1345" s="19">
        <f t="shared" si="91"/>
        <v>42542.326423611114</v>
      </c>
      <c r="T1345" s="19">
        <f t="shared" si="92"/>
        <v>42600.965972222228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9">
        <f t="shared" si="93"/>
        <v>3.7773333333333334</v>
      </c>
      <c r="O1346" s="7">
        <f t="shared" si="90"/>
        <v>40.762589928057551</v>
      </c>
      <c r="P1346" t="s">
        <v>8274</v>
      </c>
      <c r="Q1346" t="s">
        <v>8322</v>
      </c>
      <c r="R1346" t="s">
        <v>8323</v>
      </c>
      <c r="S1346" s="19">
        <f t="shared" si="91"/>
        <v>42522.589803240742</v>
      </c>
      <c r="T1346" s="19">
        <f t="shared" si="92"/>
        <v>42551.589803240742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9">
        <f t="shared" si="93"/>
        <v>1.25</v>
      </c>
      <c r="O1347" s="7">
        <f t="shared" ref="O1347:O1410" si="94">IF(L1347=0,0,E1347/L1347)</f>
        <v>53.571428571428569</v>
      </c>
      <c r="P1347" t="s">
        <v>8274</v>
      </c>
      <c r="Q1347" t="s">
        <v>8322</v>
      </c>
      <c r="R1347" t="s">
        <v>8323</v>
      </c>
      <c r="S1347" s="19">
        <f t="shared" ref="S1347:S1410" si="95">(J1347/86400)+25569+(-5/25)</f>
        <v>41799.614340277782</v>
      </c>
      <c r="T1347" s="19">
        <f t="shared" ref="T1347:T1410" si="96">(I1347/86400)+25569+(-5/25)</f>
        <v>41834.614340277782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9">
        <f t="shared" si="93"/>
        <v>1.473265306122449</v>
      </c>
      <c r="O1348" s="7">
        <f t="shared" si="94"/>
        <v>48.449664429530202</v>
      </c>
      <c r="P1348" t="s">
        <v>8274</v>
      </c>
      <c r="Q1348" t="s">
        <v>8322</v>
      </c>
      <c r="R1348" t="s">
        <v>8323</v>
      </c>
      <c r="S1348" s="19">
        <f t="shared" si="95"/>
        <v>41421.875821759262</v>
      </c>
      <c r="T1348" s="19">
        <f t="shared" si="96"/>
        <v>41451.875821759262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9">
        <f t="shared" si="93"/>
        <v>1.022</v>
      </c>
      <c r="O1349" s="7">
        <f t="shared" si="94"/>
        <v>82.41935483870968</v>
      </c>
      <c r="P1349" t="s">
        <v>8274</v>
      </c>
      <c r="Q1349" t="s">
        <v>8322</v>
      </c>
      <c r="R1349" t="s">
        <v>8323</v>
      </c>
      <c r="S1349" s="19">
        <f t="shared" si="95"/>
        <v>42040.438020833331</v>
      </c>
      <c r="T1349" s="19">
        <f t="shared" si="96"/>
        <v>42070.438020833331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9">
        <f t="shared" si="93"/>
        <v>1.018723404255319</v>
      </c>
      <c r="O1350" s="7">
        <f t="shared" si="94"/>
        <v>230.19230769230768</v>
      </c>
      <c r="P1350" t="s">
        <v>8274</v>
      </c>
      <c r="Q1350" t="s">
        <v>8322</v>
      </c>
      <c r="R1350" t="s">
        <v>8323</v>
      </c>
      <c r="S1350" s="19">
        <f t="shared" si="95"/>
        <v>41963.306168981486</v>
      </c>
      <c r="T1350" s="19">
        <f t="shared" si="96"/>
        <v>41991.306168981486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9">
        <f t="shared" si="93"/>
        <v>2.0419999999999998</v>
      </c>
      <c r="O1351" s="7">
        <f t="shared" si="94"/>
        <v>59.360465116279073</v>
      </c>
      <c r="P1351" t="s">
        <v>8274</v>
      </c>
      <c r="Q1351" t="s">
        <v>8322</v>
      </c>
      <c r="R1351" t="s">
        <v>8323</v>
      </c>
      <c r="S1351" s="19">
        <f t="shared" si="95"/>
        <v>42317.132581018523</v>
      </c>
      <c r="T1351" s="19">
        <f t="shared" si="96"/>
        <v>42354.090972222228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9">
        <f t="shared" si="93"/>
        <v>1.0405</v>
      </c>
      <c r="O1352" s="7">
        <f t="shared" si="94"/>
        <v>66.698717948717942</v>
      </c>
      <c r="P1352" t="s">
        <v>8274</v>
      </c>
      <c r="Q1352" t="s">
        <v>8322</v>
      </c>
      <c r="R1352" t="s">
        <v>8323</v>
      </c>
      <c r="S1352" s="19">
        <f t="shared" si="95"/>
        <v>42333.813125000001</v>
      </c>
      <c r="T1352" s="19">
        <f t="shared" si="96"/>
        <v>42363.813125000001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9">
        <f t="shared" si="93"/>
        <v>1.0126500000000001</v>
      </c>
      <c r="O1353" s="7">
        <f t="shared" si="94"/>
        <v>168.77500000000001</v>
      </c>
      <c r="P1353" t="s">
        <v>8274</v>
      </c>
      <c r="Q1353" t="s">
        <v>8322</v>
      </c>
      <c r="R1353" t="s">
        <v>8323</v>
      </c>
      <c r="S1353" s="19">
        <f t="shared" si="95"/>
        <v>42382.540092592593</v>
      </c>
      <c r="T1353" s="19">
        <f t="shared" si="96"/>
        <v>42412.540092592593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9">
        <f t="shared" si="93"/>
        <v>1.3613999999999999</v>
      </c>
      <c r="O1354" s="7">
        <f t="shared" si="94"/>
        <v>59.973568281938327</v>
      </c>
      <c r="P1354" t="s">
        <v>8274</v>
      </c>
      <c r="Q1354" t="s">
        <v>8322</v>
      </c>
      <c r="R1354" t="s">
        <v>8323</v>
      </c>
      <c r="S1354" s="19">
        <f t="shared" si="95"/>
        <v>42200.378310185188</v>
      </c>
      <c r="T1354" s="19">
        <f t="shared" si="96"/>
        <v>42251.965972222228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9">
        <f t="shared" ref="N1355:N1413" si="97">E1355/D1355</f>
        <v>1.3360000000000001</v>
      </c>
      <c r="O1355" s="7">
        <f t="shared" si="94"/>
        <v>31.80952380952381</v>
      </c>
      <c r="P1355" t="s">
        <v>8274</v>
      </c>
      <c r="Q1355" t="s">
        <v>8322</v>
      </c>
      <c r="R1355" t="s">
        <v>8323</v>
      </c>
      <c r="S1355" s="19">
        <f t="shared" si="95"/>
        <v>41308.917916666673</v>
      </c>
      <c r="T1355" s="19">
        <f t="shared" si="96"/>
        <v>41343.800000000003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9">
        <f t="shared" si="97"/>
        <v>1.3025</v>
      </c>
      <c r="O1356" s="7">
        <f t="shared" si="94"/>
        <v>24.421875</v>
      </c>
      <c r="P1356" t="s">
        <v>8274</v>
      </c>
      <c r="Q1356" t="s">
        <v>8322</v>
      </c>
      <c r="R1356" t="s">
        <v>8323</v>
      </c>
      <c r="S1356" s="19">
        <f t="shared" si="95"/>
        <v>42502.607627314821</v>
      </c>
      <c r="T1356" s="19">
        <f t="shared" si="96"/>
        <v>42532.607627314821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9">
        <f t="shared" si="97"/>
        <v>1.2267999999999999</v>
      </c>
      <c r="O1357" s="7">
        <f t="shared" si="94"/>
        <v>25.347107438016529</v>
      </c>
      <c r="P1357" t="s">
        <v>8274</v>
      </c>
      <c r="Q1357" t="s">
        <v>8322</v>
      </c>
      <c r="R1357" t="s">
        <v>8323</v>
      </c>
      <c r="S1357" s="19">
        <f t="shared" si="95"/>
        <v>41213.0546875</v>
      </c>
      <c r="T1357" s="19">
        <f t="shared" si="96"/>
        <v>41243.216666666667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9">
        <f t="shared" si="97"/>
        <v>1.8281058823529412</v>
      </c>
      <c r="O1358" s="7">
        <f t="shared" si="94"/>
        <v>71.443218390804603</v>
      </c>
      <c r="P1358" t="s">
        <v>8274</v>
      </c>
      <c r="Q1358" t="s">
        <v>8322</v>
      </c>
      <c r="R1358" t="s">
        <v>8323</v>
      </c>
      <c r="S1358" s="19">
        <f t="shared" si="95"/>
        <v>41429.838888888888</v>
      </c>
      <c r="T1358" s="19">
        <f t="shared" si="96"/>
        <v>41459.838888888888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9">
        <f t="shared" si="97"/>
        <v>1.2529999999999999</v>
      </c>
      <c r="O1359" s="7">
        <f t="shared" si="94"/>
        <v>38.553846153846152</v>
      </c>
      <c r="P1359" t="s">
        <v>8274</v>
      </c>
      <c r="Q1359" t="s">
        <v>8322</v>
      </c>
      <c r="R1359" t="s">
        <v>8323</v>
      </c>
      <c r="S1359" s="19">
        <f t="shared" si="95"/>
        <v>41304.762233796297</v>
      </c>
      <c r="T1359" s="19">
        <f t="shared" si="96"/>
        <v>41334.049305555556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9">
        <f t="shared" si="97"/>
        <v>1.1166666666666667</v>
      </c>
      <c r="O1360" s="7">
        <f t="shared" si="94"/>
        <v>68.367346938775512</v>
      </c>
      <c r="P1360" t="s">
        <v>8274</v>
      </c>
      <c r="Q1360" t="s">
        <v>8322</v>
      </c>
      <c r="R1360" t="s">
        <v>8323</v>
      </c>
      <c r="S1360" s="19">
        <f t="shared" si="95"/>
        <v>40689.370868055557</v>
      </c>
      <c r="T1360" s="19">
        <f t="shared" si="96"/>
        <v>40719.370868055557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9">
        <f t="shared" si="97"/>
        <v>1.1575757575757575</v>
      </c>
      <c r="O1361" s="7">
        <f t="shared" si="94"/>
        <v>40.210526315789473</v>
      </c>
      <c r="P1361" t="s">
        <v>8274</v>
      </c>
      <c r="Q1361" t="s">
        <v>8322</v>
      </c>
      <c r="R1361" t="s">
        <v>8323</v>
      </c>
      <c r="S1361" s="19">
        <f t="shared" si="95"/>
        <v>40668.614699074074</v>
      </c>
      <c r="T1361" s="19">
        <f t="shared" si="96"/>
        <v>40730.614699074074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9">
        <f t="shared" si="97"/>
        <v>1.732</v>
      </c>
      <c r="O1362" s="7">
        <f t="shared" si="94"/>
        <v>32.074074074074076</v>
      </c>
      <c r="P1362" t="s">
        <v>8274</v>
      </c>
      <c r="Q1362" t="s">
        <v>8322</v>
      </c>
      <c r="R1362" t="s">
        <v>8323</v>
      </c>
      <c r="S1362" s="19">
        <f t="shared" si="95"/>
        <v>41095.700694444444</v>
      </c>
      <c r="T1362" s="19">
        <f t="shared" si="96"/>
        <v>41123.700694444444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9">
        <f t="shared" si="97"/>
        <v>1.2598333333333334</v>
      </c>
      <c r="O1363" s="7">
        <f t="shared" si="94"/>
        <v>28.632575757575758</v>
      </c>
      <c r="P1363" t="s">
        <v>8274</v>
      </c>
      <c r="Q1363" t="s">
        <v>8322</v>
      </c>
      <c r="R1363" t="s">
        <v>8323</v>
      </c>
      <c r="S1363" s="19">
        <f t="shared" si="95"/>
        <v>41781.517268518524</v>
      </c>
      <c r="T1363" s="19">
        <f t="shared" si="96"/>
        <v>41811.517268518524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9">
        <f t="shared" si="97"/>
        <v>1.091</v>
      </c>
      <c r="O1364" s="7">
        <f t="shared" si="94"/>
        <v>43.64</v>
      </c>
      <c r="P1364" t="s">
        <v>8274</v>
      </c>
      <c r="Q1364" t="s">
        <v>8322</v>
      </c>
      <c r="R1364" t="s">
        <v>8323</v>
      </c>
      <c r="S1364" s="19">
        <f t="shared" si="95"/>
        <v>41464.734386574077</v>
      </c>
      <c r="T1364" s="19">
        <f t="shared" si="96"/>
        <v>41524.734386574077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9">
        <f t="shared" si="97"/>
        <v>1</v>
      </c>
      <c r="O1365" s="7">
        <f t="shared" si="94"/>
        <v>40</v>
      </c>
      <c r="P1365" t="s">
        <v>8274</v>
      </c>
      <c r="Q1365" t="s">
        <v>8322</v>
      </c>
      <c r="R1365" t="s">
        <v>8323</v>
      </c>
      <c r="S1365" s="19">
        <f t="shared" si="95"/>
        <v>42396.644062500003</v>
      </c>
      <c r="T1365" s="19">
        <f t="shared" si="96"/>
        <v>42415.132638888892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9">
        <f t="shared" si="97"/>
        <v>1.1864285714285714</v>
      </c>
      <c r="O1366" s="7">
        <f t="shared" si="94"/>
        <v>346.04166666666669</v>
      </c>
      <c r="P1366" t="s">
        <v>8276</v>
      </c>
      <c r="Q1366" t="s">
        <v>8325</v>
      </c>
      <c r="R1366" t="s">
        <v>8326</v>
      </c>
      <c r="S1366" s="19">
        <f t="shared" si="95"/>
        <v>41951.495671296303</v>
      </c>
      <c r="T1366" s="19">
        <f t="shared" si="96"/>
        <v>42011.495671296303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9">
        <f t="shared" si="97"/>
        <v>1.0026666666666666</v>
      </c>
      <c r="O1367" s="7">
        <f t="shared" si="94"/>
        <v>81.739130434782609</v>
      </c>
      <c r="P1367" t="s">
        <v>8276</v>
      </c>
      <c r="Q1367" t="s">
        <v>8325</v>
      </c>
      <c r="R1367" t="s">
        <v>8326</v>
      </c>
      <c r="S1367" s="19">
        <f t="shared" si="95"/>
        <v>42049.53324074074</v>
      </c>
      <c r="T1367" s="19">
        <f t="shared" si="96"/>
        <v>42079.491574074076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9">
        <f t="shared" si="97"/>
        <v>1.2648920000000001</v>
      </c>
      <c r="O1368" s="7">
        <f t="shared" si="94"/>
        <v>64.535306122448986</v>
      </c>
      <c r="P1368" t="s">
        <v>8276</v>
      </c>
      <c r="Q1368" t="s">
        <v>8325</v>
      </c>
      <c r="R1368" t="s">
        <v>8326</v>
      </c>
      <c r="S1368" s="19">
        <f t="shared" si="95"/>
        <v>41924.796099537038</v>
      </c>
      <c r="T1368" s="19">
        <f t="shared" si="96"/>
        <v>41969.837766203709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9">
        <f t="shared" si="97"/>
        <v>1.1426000000000001</v>
      </c>
      <c r="O1369" s="7">
        <f t="shared" si="94"/>
        <v>63.477777777777774</v>
      </c>
      <c r="P1369" t="s">
        <v>8276</v>
      </c>
      <c r="Q1369" t="s">
        <v>8325</v>
      </c>
      <c r="R1369" t="s">
        <v>8326</v>
      </c>
      <c r="S1369" s="19">
        <f t="shared" si="95"/>
        <v>42291.802893518521</v>
      </c>
      <c r="T1369" s="19">
        <f t="shared" si="96"/>
        <v>42321.844560185185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9">
        <f t="shared" si="97"/>
        <v>1.107</v>
      </c>
      <c r="O1370" s="7">
        <f t="shared" si="94"/>
        <v>63.620689655172413</v>
      </c>
      <c r="P1370" t="s">
        <v>8276</v>
      </c>
      <c r="Q1370" t="s">
        <v>8325</v>
      </c>
      <c r="R1370" t="s">
        <v>8326</v>
      </c>
      <c r="S1370" s="19">
        <f t="shared" si="95"/>
        <v>42145.990902777776</v>
      </c>
      <c r="T1370" s="19">
        <f t="shared" si="96"/>
        <v>42169.990902777776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9">
        <f t="shared" si="97"/>
        <v>1.0534805315203954</v>
      </c>
      <c r="O1371" s="7">
        <f t="shared" si="94"/>
        <v>83.967068965517228</v>
      </c>
      <c r="P1371" t="s">
        <v>8276</v>
      </c>
      <c r="Q1371" t="s">
        <v>8325</v>
      </c>
      <c r="R1371" t="s">
        <v>8326</v>
      </c>
      <c r="S1371" s="19">
        <f t="shared" si="95"/>
        <v>41710.394282407411</v>
      </c>
      <c r="T1371" s="19">
        <f t="shared" si="96"/>
        <v>41740.394282407411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9">
        <f t="shared" si="97"/>
        <v>1.0366666666666666</v>
      </c>
      <c r="O1372" s="7">
        <f t="shared" si="94"/>
        <v>77.75</v>
      </c>
      <c r="P1372" t="s">
        <v>8276</v>
      </c>
      <c r="Q1372" t="s">
        <v>8325</v>
      </c>
      <c r="R1372" t="s">
        <v>8326</v>
      </c>
      <c r="S1372" s="19">
        <f t="shared" si="95"/>
        <v>41547.803356481483</v>
      </c>
      <c r="T1372" s="19">
        <f t="shared" si="96"/>
        <v>41562.803356481483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9">
        <f t="shared" si="97"/>
        <v>1.0708672667523933</v>
      </c>
      <c r="O1373" s="7">
        <f t="shared" si="94"/>
        <v>107.07142857142857</v>
      </c>
      <c r="P1373" t="s">
        <v>8276</v>
      </c>
      <c r="Q1373" t="s">
        <v>8325</v>
      </c>
      <c r="R1373" t="s">
        <v>8326</v>
      </c>
      <c r="S1373" s="19">
        <f t="shared" si="95"/>
        <v>42101.558587962965</v>
      </c>
      <c r="T1373" s="19">
        <f t="shared" si="96"/>
        <v>42131.558587962965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9">
        <f t="shared" si="97"/>
        <v>1.24</v>
      </c>
      <c r="O1374" s="7">
        <f t="shared" si="94"/>
        <v>38.75</v>
      </c>
      <c r="P1374" t="s">
        <v>8276</v>
      </c>
      <c r="Q1374" t="s">
        <v>8325</v>
      </c>
      <c r="R1374" t="s">
        <v>8326</v>
      </c>
      <c r="S1374" s="19">
        <f t="shared" si="95"/>
        <v>41072.539953703708</v>
      </c>
      <c r="T1374" s="19">
        <f t="shared" si="96"/>
        <v>41102.539953703708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9">
        <f t="shared" si="97"/>
        <v>1.0501</v>
      </c>
      <c r="O1375" s="7">
        <f t="shared" si="94"/>
        <v>201.94230769230768</v>
      </c>
      <c r="P1375" t="s">
        <v>8276</v>
      </c>
      <c r="Q1375" t="s">
        <v>8325</v>
      </c>
      <c r="R1375" t="s">
        <v>8326</v>
      </c>
      <c r="S1375" s="19">
        <f t="shared" si="95"/>
        <v>42704.751770833333</v>
      </c>
      <c r="T1375" s="19">
        <f t="shared" si="96"/>
        <v>42734.751770833333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9">
        <f t="shared" si="97"/>
        <v>1.8946666666666667</v>
      </c>
      <c r="O1376" s="7">
        <f t="shared" si="94"/>
        <v>43.060606060606062</v>
      </c>
      <c r="P1376" t="s">
        <v>8276</v>
      </c>
      <c r="Q1376" t="s">
        <v>8325</v>
      </c>
      <c r="R1376" t="s">
        <v>8326</v>
      </c>
      <c r="S1376" s="19">
        <f t="shared" si="95"/>
        <v>42423.961898148147</v>
      </c>
      <c r="T1376" s="19">
        <f t="shared" si="96"/>
        <v>42453.920231481483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9">
        <f t="shared" si="97"/>
        <v>1.7132499999999999</v>
      </c>
      <c r="O1377" s="7">
        <f t="shared" si="94"/>
        <v>62.871559633027523</v>
      </c>
      <c r="P1377" t="s">
        <v>8276</v>
      </c>
      <c r="Q1377" t="s">
        <v>8325</v>
      </c>
      <c r="R1377" t="s">
        <v>8326</v>
      </c>
      <c r="S1377" s="19">
        <f t="shared" si="95"/>
        <v>42719.86619212963</v>
      </c>
      <c r="T1377" s="19">
        <f t="shared" si="96"/>
        <v>42749.86619212963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9">
        <f t="shared" si="97"/>
        <v>2.5248648648648651</v>
      </c>
      <c r="O1378" s="7">
        <f t="shared" si="94"/>
        <v>55.607142857142854</v>
      </c>
      <c r="P1378" t="s">
        <v>8276</v>
      </c>
      <c r="Q1378" t="s">
        <v>8325</v>
      </c>
      <c r="R1378" t="s">
        <v>8326</v>
      </c>
      <c r="S1378" s="19">
        <f t="shared" si="95"/>
        <v>42677.469050925924</v>
      </c>
      <c r="T1378" s="19">
        <f t="shared" si="96"/>
        <v>42707.510717592595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9">
        <f t="shared" si="97"/>
        <v>1.1615384615384616</v>
      </c>
      <c r="O1379" s="7">
        <f t="shared" si="94"/>
        <v>48.70967741935484</v>
      </c>
      <c r="P1379" t="s">
        <v>8276</v>
      </c>
      <c r="Q1379" t="s">
        <v>8325</v>
      </c>
      <c r="R1379" t="s">
        <v>8326</v>
      </c>
      <c r="S1379" s="19">
        <f t="shared" si="95"/>
        <v>42747.019560185188</v>
      </c>
      <c r="T1379" s="19">
        <f t="shared" si="96"/>
        <v>42768.974305555559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9">
        <f t="shared" si="97"/>
        <v>2.0335000000000001</v>
      </c>
      <c r="O1380" s="7">
        <f t="shared" si="94"/>
        <v>30.578947368421051</v>
      </c>
      <c r="P1380" t="s">
        <v>8276</v>
      </c>
      <c r="Q1380" t="s">
        <v>8325</v>
      </c>
      <c r="R1380" t="s">
        <v>8326</v>
      </c>
      <c r="S1380" s="19">
        <f t="shared" si="95"/>
        <v>42568.559375000004</v>
      </c>
      <c r="T1380" s="19">
        <f t="shared" si="96"/>
        <v>42583.559375000004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9">
        <f t="shared" si="97"/>
        <v>1.1160000000000001</v>
      </c>
      <c r="O1381" s="7">
        <f t="shared" si="94"/>
        <v>73.907284768211923</v>
      </c>
      <c r="P1381" t="s">
        <v>8276</v>
      </c>
      <c r="Q1381" t="s">
        <v>8325</v>
      </c>
      <c r="R1381" t="s">
        <v>8326</v>
      </c>
      <c r="S1381" s="19">
        <f t="shared" si="95"/>
        <v>42130.291620370372</v>
      </c>
      <c r="T1381" s="19">
        <f t="shared" si="96"/>
        <v>42160.291620370372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9">
        <f t="shared" si="97"/>
        <v>4.24</v>
      </c>
      <c r="O1382" s="7">
        <f t="shared" si="94"/>
        <v>21.2</v>
      </c>
      <c r="P1382" t="s">
        <v>8276</v>
      </c>
      <c r="Q1382" t="s">
        <v>8325</v>
      </c>
      <c r="R1382" t="s">
        <v>8326</v>
      </c>
      <c r="S1382" s="19">
        <f t="shared" si="95"/>
        <v>42141.562800925924</v>
      </c>
      <c r="T1382" s="19">
        <f t="shared" si="96"/>
        <v>42163.883333333331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9">
        <f t="shared" si="97"/>
        <v>1.071</v>
      </c>
      <c r="O1383" s="7">
        <f t="shared" si="94"/>
        <v>73.356164383561648</v>
      </c>
      <c r="P1383" t="s">
        <v>8276</v>
      </c>
      <c r="Q1383" t="s">
        <v>8325</v>
      </c>
      <c r="R1383" t="s">
        <v>8326</v>
      </c>
      <c r="S1383" s="19">
        <f t="shared" si="95"/>
        <v>42703.014409722222</v>
      </c>
      <c r="T1383" s="19">
        <f t="shared" si="96"/>
        <v>42733.014409722222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9">
        <f t="shared" si="97"/>
        <v>1.043625</v>
      </c>
      <c r="O1384" s="7">
        <f t="shared" si="94"/>
        <v>56.412162162162161</v>
      </c>
      <c r="P1384" t="s">
        <v>8276</v>
      </c>
      <c r="Q1384" t="s">
        <v>8325</v>
      </c>
      <c r="R1384" t="s">
        <v>8326</v>
      </c>
      <c r="S1384" s="19">
        <f t="shared" si="95"/>
        <v>41370.600185185191</v>
      </c>
      <c r="T1384" s="19">
        <f t="shared" si="96"/>
        <v>41400.600185185191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9">
        <f t="shared" si="97"/>
        <v>2.124090909090909</v>
      </c>
      <c r="O1385" s="7">
        <f t="shared" si="94"/>
        <v>50.247311827956992</v>
      </c>
      <c r="P1385" t="s">
        <v>8276</v>
      </c>
      <c r="Q1385" t="s">
        <v>8325</v>
      </c>
      <c r="R1385" t="s">
        <v>8326</v>
      </c>
      <c r="S1385" s="19">
        <f t="shared" si="95"/>
        <v>42706.874976851854</v>
      </c>
      <c r="T1385" s="19">
        <f t="shared" si="96"/>
        <v>42726.874976851854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9">
        <f t="shared" si="97"/>
        <v>1.2408571428571429</v>
      </c>
      <c r="O1386" s="7">
        <f t="shared" si="94"/>
        <v>68.936507936507937</v>
      </c>
      <c r="P1386" t="s">
        <v>8276</v>
      </c>
      <c r="Q1386" t="s">
        <v>8325</v>
      </c>
      <c r="R1386" t="s">
        <v>8326</v>
      </c>
      <c r="S1386" s="19">
        <f t="shared" si="95"/>
        <v>42160.535208333335</v>
      </c>
      <c r="T1386" s="19">
        <f t="shared" si="96"/>
        <v>42190.535208333335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9">
        <f t="shared" si="97"/>
        <v>1.10406125</v>
      </c>
      <c r="O1387" s="7">
        <f t="shared" si="94"/>
        <v>65.914104477611943</v>
      </c>
      <c r="P1387" t="s">
        <v>8276</v>
      </c>
      <c r="Q1387" t="s">
        <v>8325</v>
      </c>
      <c r="R1387" t="s">
        <v>8326</v>
      </c>
      <c r="S1387" s="19">
        <f t="shared" si="95"/>
        <v>42433.488900462966</v>
      </c>
      <c r="T1387" s="19">
        <f t="shared" si="96"/>
        <v>42489.307638888888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9">
        <f t="shared" si="97"/>
        <v>2.1875</v>
      </c>
      <c r="O1388" s="7">
        <f t="shared" si="94"/>
        <v>62.5</v>
      </c>
      <c r="P1388" t="s">
        <v>8276</v>
      </c>
      <c r="Q1388" t="s">
        <v>8325</v>
      </c>
      <c r="R1388" t="s">
        <v>8326</v>
      </c>
      <c r="S1388" s="19">
        <f t="shared" si="95"/>
        <v>42184.446863425925</v>
      </c>
      <c r="T1388" s="19">
        <f t="shared" si="96"/>
        <v>42214.446863425925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9">
        <f t="shared" si="97"/>
        <v>1.36625</v>
      </c>
      <c r="O1389" s="7">
        <f t="shared" si="94"/>
        <v>70.064102564102569</v>
      </c>
      <c r="P1389" t="s">
        <v>8276</v>
      </c>
      <c r="Q1389" t="s">
        <v>8325</v>
      </c>
      <c r="R1389" t="s">
        <v>8326</v>
      </c>
      <c r="S1389" s="19">
        <f t="shared" si="95"/>
        <v>42126.721238425933</v>
      </c>
      <c r="T1389" s="19">
        <f t="shared" si="96"/>
        <v>42157.987500000003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9">
        <f t="shared" si="97"/>
        <v>1.348074</v>
      </c>
      <c r="O1390" s="7">
        <f t="shared" si="94"/>
        <v>60.181874999999998</v>
      </c>
      <c r="P1390" t="s">
        <v>8276</v>
      </c>
      <c r="Q1390" t="s">
        <v>8325</v>
      </c>
      <c r="R1390" t="s">
        <v>8326</v>
      </c>
      <c r="S1390" s="19">
        <f t="shared" si="95"/>
        <v>42634.4147800926</v>
      </c>
      <c r="T1390" s="19">
        <f t="shared" si="96"/>
        <v>42660.476388888892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9">
        <f t="shared" si="97"/>
        <v>1.454</v>
      </c>
      <c r="O1391" s="7">
        <f t="shared" si="94"/>
        <v>21.382352941176471</v>
      </c>
      <c r="P1391" t="s">
        <v>8276</v>
      </c>
      <c r="Q1391" t="s">
        <v>8325</v>
      </c>
      <c r="R1391" t="s">
        <v>8326</v>
      </c>
      <c r="S1391" s="19">
        <f t="shared" si="95"/>
        <v>42565.2809837963</v>
      </c>
      <c r="T1391" s="19">
        <f t="shared" si="96"/>
        <v>42595.2809837963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9">
        <f t="shared" si="97"/>
        <v>1.0910714285714285</v>
      </c>
      <c r="O1392" s="7">
        <f t="shared" si="94"/>
        <v>160.78947368421052</v>
      </c>
      <c r="P1392" t="s">
        <v>8276</v>
      </c>
      <c r="Q1392" t="s">
        <v>8325</v>
      </c>
      <c r="R1392" t="s">
        <v>8326</v>
      </c>
      <c r="S1392" s="19">
        <f t="shared" si="95"/>
        <v>42087.603310185194</v>
      </c>
      <c r="T1392" s="19">
        <f t="shared" si="96"/>
        <v>42121.51666666667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9">
        <f t="shared" si="97"/>
        <v>1.1020000000000001</v>
      </c>
      <c r="O1393" s="7">
        <f t="shared" si="94"/>
        <v>42.384615384615387</v>
      </c>
      <c r="P1393" t="s">
        <v>8276</v>
      </c>
      <c r="Q1393" t="s">
        <v>8325</v>
      </c>
      <c r="R1393" t="s">
        <v>8326</v>
      </c>
      <c r="S1393" s="19">
        <f t="shared" si="95"/>
        <v>42193.450671296298</v>
      </c>
      <c r="T1393" s="19">
        <f t="shared" si="96"/>
        <v>42238.007638888892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9">
        <f t="shared" si="97"/>
        <v>1.1364000000000001</v>
      </c>
      <c r="O1394" s="7">
        <f t="shared" si="94"/>
        <v>27.317307692307693</v>
      </c>
      <c r="P1394" t="s">
        <v>8276</v>
      </c>
      <c r="Q1394" t="s">
        <v>8325</v>
      </c>
      <c r="R1394" t="s">
        <v>8326</v>
      </c>
      <c r="S1394" s="19">
        <f t="shared" si="95"/>
        <v>42400.954930555556</v>
      </c>
      <c r="T1394" s="19">
        <f t="shared" si="96"/>
        <v>42431.954930555556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9">
        <f t="shared" si="97"/>
        <v>1.0235000000000001</v>
      </c>
      <c r="O1395" s="7">
        <f t="shared" si="94"/>
        <v>196.82692307692307</v>
      </c>
      <c r="P1395" t="s">
        <v>8276</v>
      </c>
      <c r="Q1395" t="s">
        <v>8325</v>
      </c>
      <c r="R1395" t="s">
        <v>8326</v>
      </c>
      <c r="S1395" s="19">
        <f t="shared" si="95"/>
        <v>42553.481979166667</v>
      </c>
      <c r="T1395" s="19">
        <f t="shared" si="96"/>
        <v>42583.481979166667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9">
        <f t="shared" si="97"/>
        <v>1.2213333333333334</v>
      </c>
      <c r="O1396" s="7">
        <f t="shared" si="94"/>
        <v>53.882352941176471</v>
      </c>
      <c r="P1396" t="s">
        <v>8276</v>
      </c>
      <c r="Q1396" t="s">
        <v>8325</v>
      </c>
      <c r="R1396" t="s">
        <v>8326</v>
      </c>
      <c r="S1396" s="19">
        <f t="shared" si="95"/>
        <v>42751.944976851853</v>
      </c>
      <c r="T1396" s="19">
        <f t="shared" si="96"/>
        <v>42794.925000000003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9">
        <f t="shared" si="97"/>
        <v>1.1188571428571428</v>
      </c>
      <c r="O1397" s="7">
        <f t="shared" si="94"/>
        <v>47.756097560975611</v>
      </c>
      <c r="P1397" t="s">
        <v>8276</v>
      </c>
      <c r="Q1397" t="s">
        <v>8325</v>
      </c>
      <c r="R1397" t="s">
        <v>8326</v>
      </c>
      <c r="S1397" s="19">
        <f t="shared" si="95"/>
        <v>42719.708344907413</v>
      </c>
      <c r="T1397" s="19">
        <f t="shared" si="96"/>
        <v>42749.708344907413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9">
        <f t="shared" si="97"/>
        <v>1.073</v>
      </c>
      <c r="O1398" s="7">
        <f t="shared" si="94"/>
        <v>88.191780821917803</v>
      </c>
      <c r="P1398" t="s">
        <v>8276</v>
      </c>
      <c r="Q1398" t="s">
        <v>8325</v>
      </c>
      <c r="R1398" t="s">
        <v>8326</v>
      </c>
      <c r="S1398" s="19">
        <f t="shared" si="95"/>
        <v>42018.798634259263</v>
      </c>
      <c r="T1398" s="19">
        <f t="shared" si="96"/>
        <v>42048.798634259263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9">
        <f t="shared" si="97"/>
        <v>1.1385000000000001</v>
      </c>
      <c r="O1399" s="7">
        <f t="shared" si="94"/>
        <v>72.056962025316452</v>
      </c>
      <c r="P1399" t="s">
        <v>8276</v>
      </c>
      <c r="Q1399" t="s">
        <v>8325</v>
      </c>
      <c r="R1399" t="s">
        <v>8326</v>
      </c>
      <c r="S1399" s="19">
        <f t="shared" si="95"/>
        <v>42640.717939814815</v>
      </c>
      <c r="T1399" s="19">
        <f t="shared" si="96"/>
        <v>42670.688194444447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9">
        <f t="shared" si="97"/>
        <v>1.0968181818181819</v>
      </c>
      <c r="O1400" s="7">
        <f t="shared" si="94"/>
        <v>74.246153846153845</v>
      </c>
      <c r="P1400" t="s">
        <v>8276</v>
      </c>
      <c r="Q1400" t="s">
        <v>8325</v>
      </c>
      <c r="R1400" t="s">
        <v>8326</v>
      </c>
      <c r="S1400" s="19">
        <f t="shared" si="95"/>
        <v>42526.67423611111</v>
      </c>
      <c r="T1400" s="19">
        <f t="shared" si="96"/>
        <v>42556.67423611111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9">
        <f t="shared" si="97"/>
        <v>1.2614444444444444</v>
      </c>
      <c r="O1401" s="7">
        <f t="shared" si="94"/>
        <v>61.701086956521742</v>
      </c>
      <c r="P1401" t="s">
        <v>8276</v>
      </c>
      <c r="Q1401" t="s">
        <v>8325</v>
      </c>
      <c r="R1401" t="s">
        <v>8326</v>
      </c>
      <c r="S1401" s="19">
        <f t="shared" si="95"/>
        <v>41888.80431712963</v>
      </c>
      <c r="T1401" s="19">
        <f t="shared" si="96"/>
        <v>41918.80431712963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9">
        <f t="shared" si="97"/>
        <v>1.6742857142857144</v>
      </c>
      <c r="O1402" s="7">
        <f t="shared" si="94"/>
        <v>17.235294117647058</v>
      </c>
      <c r="P1402" t="s">
        <v>8276</v>
      </c>
      <c r="Q1402" t="s">
        <v>8325</v>
      </c>
      <c r="R1402" t="s">
        <v>8326</v>
      </c>
      <c r="S1402" s="19">
        <f t="shared" si="95"/>
        <v>42498.141122685192</v>
      </c>
      <c r="T1402" s="19">
        <f t="shared" si="96"/>
        <v>42533.029166666674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9">
        <f t="shared" si="97"/>
        <v>4.9652000000000003</v>
      </c>
      <c r="O1403" s="7">
        <f t="shared" si="94"/>
        <v>51.720833333333331</v>
      </c>
      <c r="P1403" t="s">
        <v>8276</v>
      </c>
      <c r="Q1403" t="s">
        <v>8325</v>
      </c>
      <c r="R1403" t="s">
        <v>8326</v>
      </c>
      <c r="S1403" s="19">
        <f t="shared" si="95"/>
        <v>41399.796226851853</v>
      </c>
      <c r="T1403" s="19">
        <f t="shared" si="96"/>
        <v>41420.796226851853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9">
        <f t="shared" si="97"/>
        <v>1.0915999999999999</v>
      </c>
      <c r="O1404" s="7">
        <f t="shared" si="94"/>
        <v>24.150442477876105</v>
      </c>
      <c r="P1404" t="s">
        <v>8276</v>
      </c>
      <c r="Q1404" t="s">
        <v>8325</v>
      </c>
      <c r="R1404" t="s">
        <v>8326</v>
      </c>
      <c r="S1404" s="19">
        <f t="shared" si="95"/>
        <v>42064.853368055556</v>
      </c>
      <c r="T1404" s="19">
        <f t="shared" si="96"/>
        <v>42124.811701388891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9">
        <f t="shared" si="97"/>
        <v>1.0257499999999999</v>
      </c>
      <c r="O1405" s="7">
        <f t="shared" si="94"/>
        <v>62.166666666666664</v>
      </c>
      <c r="P1405" t="s">
        <v>8276</v>
      </c>
      <c r="Q1405" t="s">
        <v>8325</v>
      </c>
      <c r="R1405" t="s">
        <v>8326</v>
      </c>
      <c r="S1405" s="19">
        <f t="shared" si="95"/>
        <v>41450.862905092596</v>
      </c>
      <c r="T1405" s="19">
        <f t="shared" si="96"/>
        <v>41480.862905092596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9">
        <f t="shared" si="97"/>
        <v>1.6620689655172414E-2</v>
      </c>
      <c r="O1406" s="7">
        <f t="shared" si="94"/>
        <v>48.2</v>
      </c>
      <c r="P1406" t="s">
        <v>8287</v>
      </c>
      <c r="Q1406" t="s">
        <v>8322</v>
      </c>
      <c r="R1406" t="s">
        <v>8341</v>
      </c>
      <c r="S1406" s="19">
        <f t="shared" si="95"/>
        <v>42032.310243055559</v>
      </c>
      <c r="T1406" s="19">
        <f t="shared" si="96"/>
        <v>42057.310243055559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9">
        <f t="shared" si="97"/>
        <v>4.1999999999999997E-3</v>
      </c>
      <c r="O1407" s="7">
        <f t="shared" si="94"/>
        <v>6.1764705882352944</v>
      </c>
      <c r="P1407" t="s">
        <v>8287</v>
      </c>
      <c r="Q1407" t="s">
        <v>8322</v>
      </c>
      <c r="R1407" t="s">
        <v>8341</v>
      </c>
      <c r="S1407" s="19">
        <f t="shared" si="95"/>
        <v>41941.480567129634</v>
      </c>
      <c r="T1407" s="19">
        <f t="shared" si="96"/>
        <v>41971.522233796299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9">
        <f t="shared" si="97"/>
        <v>1.25E-3</v>
      </c>
      <c r="O1408" s="7">
        <f t="shared" si="94"/>
        <v>5</v>
      </c>
      <c r="P1408" t="s">
        <v>8287</v>
      </c>
      <c r="Q1408" t="s">
        <v>8322</v>
      </c>
      <c r="R1408" t="s">
        <v>8341</v>
      </c>
      <c r="S1408" s="19">
        <f t="shared" si="95"/>
        <v>42297.232951388891</v>
      </c>
      <c r="T1408" s="19">
        <f t="shared" si="96"/>
        <v>42350.216666666674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9">
        <f t="shared" si="97"/>
        <v>5.0000000000000001E-3</v>
      </c>
      <c r="O1409" s="7">
        <f t="shared" si="94"/>
        <v>7.5</v>
      </c>
      <c r="P1409" t="s">
        <v>8287</v>
      </c>
      <c r="Q1409" t="s">
        <v>8322</v>
      </c>
      <c r="R1409" t="s">
        <v>8341</v>
      </c>
      <c r="S1409" s="19">
        <f t="shared" si="95"/>
        <v>41838.336782407408</v>
      </c>
      <c r="T1409" s="19">
        <f t="shared" si="96"/>
        <v>41863.336782407408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9">
        <f t="shared" si="97"/>
        <v>7.1999999999999995E-2</v>
      </c>
      <c r="O1410" s="7">
        <f t="shared" si="94"/>
        <v>12</v>
      </c>
      <c r="P1410" t="s">
        <v>8287</v>
      </c>
      <c r="Q1410" t="s">
        <v>8322</v>
      </c>
      <c r="R1410" t="s">
        <v>8341</v>
      </c>
      <c r="S1410" s="19">
        <f t="shared" si="95"/>
        <v>42291.672175925924</v>
      </c>
      <c r="T1410" s="19">
        <f t="shared" si="96"/>
        <v>42321.713842592595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9">
        <f t="shared" si="97"/>
        <v>0</v>
      </c>
      <c r="O1411" s="7">
        <f t="shared" ref="O1411:O1474" si="98">IF(L1411=0,0,E1411/L1411)</f>
        <v>0</v>
      </c>
      <c r="P1411" t="s">
        <v>8287</v>
      </c>
      <c r="Q1411" t="s">
        <v>8322</v>
      </c>
      <c r="R1411" t="s">
        <v>8341</v>
      </c>
      <c r="S1411" s="19">
        <f t="shared" ref="S1411:S1474" si="99">(J1411/86400)+25569+(-5/25)</f>
        <v>41944.93350694445</v>
      </c>
      <c r="T1411" s="19">
        <f t="shared" ref="T1411:T1474" si="100">(I1411/86400)+25569+(-5/25)</f>
        <v>42004.975173611114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9">
        <f t="shared" si="97"/>
        <v>1.6666666666666666E-4</v>
      </c>
      <c r="O1412" s="7">
        <f t="shared" si="98"/>
        <v>1</v>
      </c>
      <c r="P1412" t="s">
        <v>8287</v>
      </c>
      <c r="Q1412" t="s">
        <v>8322</v>
      </c>
      <c r="R1412" t="s">
        <v>8341</v>
      </c>
      <c r="S1412" s="19">
        <f t="shared" si="99"/>
        <v>42479.118518518517</v>
      </c>
      <c r="T1412" s="19">
        <f t="shared" si="100"/>
        <v>42524.118518518517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9">
        <f t="shared" si="97"/>
        <v>2.3333333333333335E-3</v>
      </c>
      <c r="O1413" s="7">
        <f t="shared" si="98"/>
        <v>2.3333333333333335</v>
      </c>
      <c r="P1413" t="s">
        <v>8287</v>
      </c>
      <c r="Q1413" t="s">
        <v>8322</v>
      </c>
      <c r="R1413" t="s">
        <v>8341</v>
      </c>
      <c r="S1413" s="19">
        <f t="shared" si="99"/>
        <v>42012.859027777784</v>
      </c>
      <c r="T1413" s="19">
        <f t="shared" si="100"/>
        <v>42040.859027777784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9">
        <f>E1414/D1414</f>
        <v>4.5714285714285714E-2</v>
      </c>
      <c r="O1414" s="7">
        <f t="shared" si="98"/>
        <v>24.615384615384617</v>
      </c>
      <c r="P1414" t="s">
        <v>8287</v>
      </c>
      <c r="Q1414" t="s">
        <v>8322</v>
      </c>
      <c r="R1414" t="s">
        <v>8341</v>
      </c>
      <c r="S1414" s="19">
        <f t="shared" si="99"/>
        <v>41946.863645833335</v>
      </c>
      <c r="T1414" s="19">
        <f t="shared" si="100"/>
        <v>41976.863645833335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9">
        <f t="shared" ref="N1415:N1478" si="101">E1415/D1415</f>
        <v>0.05</v>
      </c>
      <c r="O1415" s="7">
        <f t="shared" si="98"/>
        <v>100</v>
      </c>
      <c r="P1415" t="s">
        <v>8287</v>
      </c>
      <c r="Q1415" t="s">
        <v>8322</v>
      </c>
      <c r="R1415" t="s">
        <v>8341</v>
      </c>
      <c r="S1415" s="19">
        <f t="shared" si="99"/>
        <v>42360.23715277778</v>
      </c>
      <c r="T1415" s="19">
        <f t="shared" si="100"/>
        <v>42420.23715277778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9">
        <f t="shared" si="101"/>
        <v>2E-3</v>
      </c>
      <c r="O1416" s="7">
        <f t="shared" si="98"/>
        <v>1</v>
      </c>
      <c r="P1416" t="s">
        <v>8287</v>
      </c>
      <c r="Q1416" t="s">
        <v>8322</v>
      </c>
      <c r="R1416" t="s">
        <v>8341</v>
      </c>
      <c r="S1416" s="19">
        <f t="shared" si="99"/>
        <v>42708.053090277783</v>
      </c>
      <c r="T1416" s="19">
        <f t="shared" si="100"/>
        <v>42738.053090277783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9">
        <f>E1417/D1417</f>
        <v>0.18181818181818182</v>
      </c>
      <c r="O1417" s="7">
        <f t="shared" si="98"/>
        <v>88.888888888888886</v>
      </c>
      <c r="P1417" t="s">
        <v>8287</v>
      </c>
      <c r="Q1417" t="s">
        <v>8322</v>
      </c>
      <c r="R1417" t="s">
        <v>8341</v>
      </c>
      <c r="S1417" s="19">
        <f t="shared" si="99"/>
        <v>42192.475821759261</v>
      </c>
      <c r="T1417" s="19">
        <f t="shared" si="100"/>
        <v>42232.475821759261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9">
        <f t="shared" si="101"/>
        <v>0</v>
      </c>
      <c r="O1418" s="7">
        <f t="shared" si="98"/>
        <v>0</v>
      </c>
      <c r="P1418" t="s">
        <v>8287</v>
      </c>
      <c r="Q1418" t="s">
        <v>8322</v>
      </c>
      <c r="R1418" t="s">
        <v>8341</v>
      </c>
      <c r="S1418" s="19">
        <f t="shared" si="99"/>
        <v>42299.726145833338</v>
      </c>
      <c r="T1418" s="19">
        <f t="shared" si="100"/>
        <v>42329.767812500002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9">
        <f t="shared" si="101"/>
        <v>1.2222222222222223E-2</v>
      </c>
      <c r="O1419" s="7">
        <f t="shared" si="98"/>
        <v>27.5</v>
      </c>
      <c r="P1419" t="s">
        <v>8287</v>
      </c>
      <c r="Q1419" t="s">
        <v>8322</v>
      </c>
      <c r="R1419" t="s">
        <v>8341</v>
      </c>
      <c r="S1419" s="19">
        <f t="shared" si="99"/>
        <v>42231.950162037043</v>
      </c>
      <c r="T1419" s="19">
        <f t="shared" si="100"/>
        <v>42262.265972222223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9">
        <f t="shared" si="101"/>
        <v>2E-3</v>
      </c>
      <c r="O1420" s="7">
        <f t="shared" si="98"/>
        <v>6</v>
      </c>
      <c r="P1420" t="s">
        <v>8287</v>
      </c>
      <c r="Q1420" t="s">
        <v>8322</v>
      </c>
      <c r="R1420" t="s">
        <v>8341</v>
      </c>
      <c r="S1420" s="19">
        <f t="shared" si="99"/>
        <v>42395.256412037037</v>
      </c>
      <c r="T1420" s="19">
        <f t="shared" si="100"/>
        <v>42425.256412037037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9">
        <f t="shared" si="101"/>
        <v>7.0634920634920634E-2</v>
      </c>
      <c r="O1421" s="7">
        <f t="shared" si="98"/>
        <v>44.5</v>
      </c>
      <c r="P1421" t="s">
        <v>8287</v>
      </c>
      <c r="Q1421" t="s">
        <v>8322</v>
      </c>
      <c r="R1421" t="s">
        <v>8341</v>
      </c>
      <c r="S1421" s="19">
        <f t="shared" si="99"/>
        <v>42622.256238425929</v>
      </c>
      <c r="T1421" s="19">
        <f t="shared" si="100"/>
        <v>42652.256238425929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9">
        <f t="shared" si="101"/>
        <v>2.7272727272727271E-2</v>
      </c>
      <c r="O1422" s="7">
        <f t="shared" si="98"/>
        <v>1</v>
      </c>
      <c r="P1422" t="s">
        <v>8287</v>
      </c>
      <c r="Q1422" t="s">
        <v>8322</v>
      </c>
      <c r="R1422" t="s">
        <v>8341</v>
      </c>
      <c r="S1422" s="19">
        <f t="shared" si="99"/>
        <v>42524.467662037045</v>
      </c>
      <c r="T1422" s="19">
        <f t="shared" si="100"/>
        <v>42549.467662037045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9">
        <f t="shared" si="101"/>
        <v>1E-3</v>
      </c>
      <c r="O1423" s="7">
        <f t="shared" si="98"/>
        <v>100</v>
      </c>
      <c r="P1423" t="s">
        <v>8287</v>
      </c>
      <c r="Q1423" t="s">
        <v>8322</v>
      </c>
      <c r="R1423" t="s">
        <v>8341</v>
      </c>
      <c r="S1423" s="19">
        <f t="shared" si="99"/>
        <v>42013.715613425928</v>
      </c>
      <c r="T1423" s="19">
        <f t="shared" si="100"/>
        <v>42043.715613425928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9">
        <f t="shared" si="101"/>
        <v>1.0399999999999999E-3</v>
      </c>
      <c r="O1424" s="7">
        <f t="shared" si="98"/>
        <v>13</v>
      </c>
      <c r="P1424" t="s">
        <v>8287</v>
      </c>
      <c r="Q1424" t="s">
        <v>8322</v>
      </c>
      <c r="R1424" t="s">
        <v>8341</v>
      </c>
      <c r="S1424" s="19">
        <f t="shared" si="99"/>
        <v>42604.039629629631</v>
      </c>
      <c r="T1424" s="19">
        <f t="shared" si="100"/>
        <v>42634.039629629631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9">
        <f t="shared" si="101"/>
        <v>3.3333333333333335E-3</v>
      </c>
      <c r="O1425" s="7">
        <f t="shared" si="98"/>
        <v>100</v>
      </c>
      <c r="P1425" t="s">
        <v>8287</v>
      </c>
      <c r="Q1425" t="s">
        <v>8322</v>
      </c>
      <c r="R1425" t="s">
        <v>8341</v>
      </c>
      <c r="S1425" s="19">
        <f t="shared" si="99"/>
        <v>42340.160312500004</v>
      </c>
      <c r="T1425" s="19">
        <f t="shared" si="100"/>
        <v>42370.160312500004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9">
        <f t="shared" si="101"/>
        <v>0.2036</v>
      </c>
      <c r="O1426" s="7">
        <f t="shared" si="98"/>
        <v>109.07142857142857</v>
      </c>
      <c r="P1426" t="s">
        <v>8287</v>
      </c>
      <c r="Q1426" t="s">
        <v>8322</v>
      </c>
      <c r="R1426" t="s">
        <v>8341</v>
      </c>
      <c r="S1426" s="19">
        <f t="shared" si="99"/>
        <v>42676.51761574074</v>
      </c>
      <c r="T1426" s="19">
        <f t="shared" si="100"/>
        <v>42689.559282407412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9">
        <f t="shared" si="101"/>
        <v>0</v>
      </c>
      <c r="O1427" s="7">
        <f t="shared" si="98"/>
        <v>0</v>
      </c>
      <c r="P1427" t="s">
        <v>8287</v>
      </c>
      <c r="Q1427" t="s">
        <v>8322</v>
      </c>
      <c r="R1427" t="s">
        <v>8341</v>
      </c>
      <c r="S1427" s="19">
        <f t="shared" si="99"/>
        <v>42092.931469907409</v>
      </c>
      <c r="T1427" s="19">
        <f t="shared" si="100"/>
        <v>42122.931469907409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9">
        <f t="shared" si="101"/>
        <v>0</v>
      </c>
      <c r="O1428" s="7">
        <f t="shared" si="98"/>
        <v>0</v>
      </c>
      <c r="P1428" t="s">
        <v>8287</v>
      </c>
      <c r="Q1428" t="s">
        <v>8322</v>
      </c>
      <c r="R1428" t="s">
        <v>8341</v>
      </c>
      <c r="S1428" s="19">
        <f t="shared" si="99"/>
        <v>42180.19027777778</v>
      </c>
      <c r="T1428" s="19">
        <f t="shared" si="100"/>
        <v>42240.19027777778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9">
        <f t="shared" si="101"/>
        <v>8.3799999999999999E-2</v>
      </c>
      <c r="O1429" s="7">
        <f t="shared" si="98"/>
        <v>104.75</v>
      </c>
      <c r="P1429" t="s">
        <v>8287</v>
      </c>
      <c r="Q1429" t="s">
        <v>8322</v>
      </c>
      <c r="R1429" t="s">
        <v>8341</v>
      </c>
      <c r="S1429" s="19">
        <f t="shared" si="99"/>
        <v>42601.651678240742</v>
      </c>
      <c r="T1429" s="19">
        <f t="shared" si="100"/>
        <v>42631.651678240742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9">
        <f t="shared" si="101"/>
        <v>4.4999999999999998E-2</v>
      </c>
      <c r="O1430" s="7">
        <f t="shared" si="98"/>
        <v>15</v>
      </c>
      <c r="P1430" t="s">
        <v>8287</v>
      </c>
      <c r="Q1430" t="s">
        <v>8322</v>
      </c>
      <c r="R1430" t="s">
        <v>8341</v>
      </c>
      <c r="S1430" s="19">
        <f t="shared" si="99"/>
        <v>42432.179826388892</v>
      </c>
      <c r="T1430" s="19">
        <f t="shared" si="100"/>
        <v>42462.138159722221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9">
        <f t="shared" si="101"/>
        <v>0</v>
      </c>
      <c r="O1431" s="7">
        <f t="shared" si="98"/>
        <v>0</v>
      </c>
      <c r="P1431" t="s">
        <v>8287</v>
      </c>
      <c r="Q1431" t="s">
        <v>8322</v>
      </c>
      <c r="R1431" t="s">
        <v>8341</v>
      </c>
      <c r="S1431" s="19">
        <f t="shared" si="99"/>
        <v>42073.860671296301</v>
      </c>
      <c r="T1431" s="19">
        <f t="shared" si="100"/>
        <v>42103.860671296301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9">
        <f t="shared" si="101"/>
        <v>8.0600000000000005E-2</v>
      </c>
      <c r="O1432" s="7">
        <f t="shared" si="98"/>
        <v>80.599999999999994</v>
      </c>
      <c r="P1432" t="s">
        <v>8287</v>
      </c>
      <c r="Q1432" t="s">
        <v>8322</v>
      </c>
      <c r="R1432" t="s">
        <v>8341</v>
      </c>
      <c r="S1432" s="19">
        <f t="shared" si="99"/>
        <v>41961.613518518527</v>
      </c>
      <c r="T1432" s="19">
        <f t="shared" si="100"/>
        <v>41992.613518518527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9">
        <f t="shared" si="101"/>
        <v>0.31947058823529412</v>
      </c>
      <c r="O1433" s="7">
        <f t="shared" si="98"/>
        <v>115.55319148936171</v>
      </c>
      <c r="P1433" t="s">
        <v>8287</v>
      </c>
      <c r="Q1433" t="s">
        <v>8322</v>
      </c>
      <c r="R1433" t="s">
        <v>8341</v>
      </c>
      <c r="S1433" s="19">
        <f t="shared" si="99"/>
        <v>42304.010833333334</v>
      </c>
      <c r="T1433" s="19">
        <f t="shared" si="100"/>
        <v>42334.052500000005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9">
        <f t="shared" si="101"/>
        <v>0</v>
      </c>
      <c r="O1434" s="7">
        <f t="shared" si="98"/>
        <v>0</v>
      </c>
      <c r="P1434" t="s">
        <v>8287</v>
      </c>
      <c r="Q1434" t="s">
        <v>8322</v>
      </c>
      <c r="R1434" t="s">
        <v>8341</v>
      </c>
      <c r="S1434" s="19">
        <f t="shared" si="99"/>
        <v>42175.580416666671</v>
      </c>
      <c r="T1434" s="19">
        <f t="shared" si="100"/>
        <v>42205.580416666671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9">
        <f t="shared" si="101"/>
        <v>6.7083333333333328E-2</v>
      </c>
      <c r="O1435" s="7">
        <f t="shared" si="98"/>
        <v>80.5</v>
      </c>
      <c r="P1435" t="s">
        <v>8287</v>
      </c>
      <c r="Q1435" t="s">
        <v>8322</v>
      </c>
      <c r="R1435" t="s">
        <v>8341</v>
      </c>
      <c r="S1435" s="19">
        <f t="shared" si="99"/>
        <v>42673.425868055558</v>
      </c>
      <c r="T1435" s="19">
        <f t="shared" si="100"/>
        <v>42714.258333333331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9">
        <f t="shared" si="101"/>
        <v>9.987804878048781E-2</v>
      </c>
      <c r="O1436" s="7">
        <f t="shared" si="98"/>
        <v>744.5454545454545</v>
      </c>
      <c r="P1436" t="s">
        <v>8287</v>
      </c>
      <c r="Q1436" t="s">
        <v>8322</v>
      </c>
      <c r="R1436" t="s">
        <v>8341</v>
      </c>
      <c r="S1436" s="19">
        <f t="shared" si="99"/>
        <v>42142.567106481481</v>
      </c>
      <c r="T1436" s="19">
        <f t="shared" si="100"/>
        <v>42163.425000000003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9">
        <f t="shared" si="101"/>
        <v>1E-3</v>
      </c>
      <c r="O1437" s="7">
        <f t="shared" si="98"/>
        <v>7.5</v>
      </c>
      <c r="P1437" t="s">
        <v>8287</v>
      </c>
      <c r="Q1437" t="s">
        <v>8322</v>
      </c>
      <c r="R1437" t="s">
        <v>8341</v>
      </c>
      <c r="S1437" s="19">
        <f t="shared" si="99"/>
        <v>42258.580324074079</v>
      </c>
      <c r="T1437" s="19">
        <f t="shared" si="100"/>
        <v>42288.580324074079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9">
        <f t="shared" si="101"/>
        <v>7.7000000000000002E-3</v>
      </c>
      <c r="O1438" s="7">
        <f t="shared" si="98"/>
        <v>38.5</v>
      </c>
      <c r="P1438" t="s">
        <v>8287</v>
      </c>
      <c r="Q1438" t="s">
        <v>8322</v>
      </c>
      <c r="R1438" t="s">
        <v>8341</v>
      </c>
      <c r="S1438" s="19">
        <f t="shared" si="99"/>
        <v>42391.150196759263</v>
      </c>
      <c r="T1438" s="19">
        <f t="shared" si="100"/>
        <v>42421.150196759263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9">
        <f t="shared" si="101"/>
        <v>0.26900000000000002</v>
      </c>
      <c r="O1439" s="7">
        <f t="shared" si="98"/>
        <v>36.68181818181818</v>
      </c>
      <c r="P1439" t="s">
        <v>8287</v>
      </c>
      <c r="Q1439" t="s">
        <v>8322</v>
      </c>
      <c r="R1439" t="s">
        <v>8341</v>
      </c>
      <c r="S1439" s="19">
        <f t="shared" si="99"/>
        <v>41796.331701388888</v>
      </c>
      <c r="T1439" s="19">
        <f t="shared" si="100"/>
        <v>41833.007638888892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9">
        <f t="shared" si="101"/>
        <v>0.03</v>
      </c>
      <c r="O1440" s="7">
        <f t="shared" si="98"/>
        <v>75</v>
      </c>
      <c r="P1440" t="s">
        <v>8287</v>
      </c>
      <c r="Q1440" t="s">
        <v>8322</v>
      </c>
      <c r="R1440" t="s">
        <v>8341</v>
      </c>
      <c r="S1440" s="19">
        <f t="shared" si="99"/>
        <v>42457.671516203707</v>
      </c>
      <c r="T1440" s="19">
        <f t="shared" si="100"/>
        <v>42487.379861111112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9">
        <f t="shared" si="101"/>
        <v>6.6055045871559637E-2</v>
      </c>
      <c r="O1441" s="7">
        <f t="shared" si="98"/>
        <v>30</v>
      </c>
      <c r="P1441" t="s">
        <v>8287</v>
      </c>
      <c r="Q1441" t="s">
        <v>8322</v>
      </c>
      <c r="R1441" t="s">
        <v>8341</v>
      </c>
      <c r="S1441" s="19">
        <f t="shared" si="99"/>
        <v>42040.629872685189</v>
      </c>
      <c r="T1441" s="19">
        <f t="shared" si="100"/>
        <v>42070.629872685189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9">
        <f t="shared" si="101"/>
        <v>7.6923076923076926E-5</v>
      </c>
      <c r="O1442" s="7">
        <f t="shared" si="98"/>
        <v>1</v>
      </c>
      <c r="P1442" t="s">
        <v>8287</v>
      </c>
      <c r="Q1442" t="s">
        <v>8322</v>
      </c>
      <c r="R1442" t="s">
        <v>8341</v>
      </c>
      <c r="S1442" s="19">
        <f t="shared" si="99"/>
        <v>42486.548414351855</v>
      </c>
      <c r="T1442" s="19">
        <f t="shared" si="100"/>
        <v>42516.548414351855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9">
        <f t="shared" si="101"/>
        <v>1.1222222222222222E-2</v>
      </c>
      <c r="O1443" s="7">
        <f t="shared" si="98"/>
        <v>673.33333333333337</v>
      </c>
      <c r="P1443" t="s">
        <v>8287</v>
      </c>
      <c r="Q1443" t="s">
        <v>8322</v>
      </c>
      <c r="R1443" t="s">
        <v>8341</v>
      </c>
      <c r="S1443" s="19">
        <f t="shared" si="99"/>
        <v>42198.565844907411</v>
      </c>
      <c r="T1443" s="19">
        <f t="shared" si="100"/>
        <v>42258.565844907411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9">
        <f t="shared" si="101"/>
        <v>0</v>
      </c>
      <c r="O1444" s="7">
        <f t="shared" si="98"/>
        <v>0</v>
      </c>
      <c r="P1444" t="s">
        <v>8287</v>
      </c>
      <c r="Q1444" t="s">
        <v>8322</v>
      </c>
      <c r="R1444" t="s">
        <v>8341</v>
      </c>
      <c r="S1444" s="19">
        <f t="shared" si="99"/>
        <v>42485.445347222223</v>
      </c>
      <c r="T1444" s="19">
        <f t="shared" si="100"/>
        <v>42515.445347222223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9">
        <f t="shared" si="101"/>
        <v>0</v>
      </c>
      <c r="O1445" s="7">
        <f t="shared" si="98"/>
        <v>0</v>
      </c>
      <c r="P1445" t="s">
        <v>8287</v>
      </c>
      <c r="Q1445" t="s">
        <v>8322</v>
      </c>
      <c r="R1445" t="s">
        <v>8341</v>
      </c>
      <c r="S1445" s="19">
        <f t="shared" si="99"/>
        <v>42707.726030092599</v>
      </c>
      <c r="T1445" s="19">
        <f t="shared" si="100"/>
        <v>42737.726030092599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9">
        <f t="shared" si="101"/>
        <v>0</v>
      </c>
      <c r="O1446" s="7">
        <f t="shared" si="98"/>
        <v>0</v>
      </c>
      <c r="P1446" t="s">
        <v>8287</v>
      </c>
      <c r="Q1446" t="s">
        <v>8322</v>
      </c>
      <c r="R1446" t="s">
        <v>8341</v>
      </c>
      <c r="S1446" s="19">
        <f t="shared" si="99"/>
        <v>42199.673402777786</v>
      </c>
      <c r="T1446" s="19">
        <f t="shared" si="100"/>
        <v>42259.673402777786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9">
        <f t="shared" si="101"/>
        <v>0</v>
      </c>
      <c r="O1447" s="7">
        <f t="shared" si="98"/>
        <v>0</v>
      </c>
      <c r="P1447" t="s">
        <v>8287</v>
      </c>
      <c r="Q1447" t="s">
        <v>8322</v>
      </c>
      <c r="R1447" t="s">
        <v>8341</v>
      </c>
      <c r="S1447" s="19">
        <f t="shared" si="99"/>
        <v>42139.342303240745</v>
      </c>
      <c r="T1447" s="19">
        <f t="shared" si="100"/>
        <v>42169.342303240745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9">
        <f t="shared" si="101"/>
        <v>0</v>
      </c>
      <c r="O1448" s="7">
        <f t="shared" si="98"/>
        <v>0</v>
      </c>
      <c r="P1448" t="s">
        <v>8287</v>
      </c>
      <c r="Q1448" t="s">
        <v>8322</v>
      </c>
      <c r="R1448" t="s">
        <v>8341</v>
      </c>
      <c r="S1448" s="19">
        <f t="shared" si="99"/>
        <v>42461.247662037043</v>
      </c>
      <c r="T1448" s="19">
        <f t="shared" si="100"/>
        <v>42481.247662037043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9">
        <f t="shared" si="101"/>
        <v>1.4999999999999999E-4</v>
      </c>
      <c r="O1449" s="7">
        <f t="shared" si="98"/>
        <v>25</v>
      </c>
      <c r="P1449" t="s">
        <v>8287</v>
      </c>
      <c r="Q1449" t="s">
        <v>8322</v>
      </c>
      <c r="R1449" t="s">
        <v>8341</v>
      </c>
      <c r="S1449" s="19">
        <f t="shared" si="99"/>
        <v>42529.530717592599</v>
      </c>
      <c r="T1449" s="19">
        <f t="shared" si="100"/>
        <v>42559.530717592599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9">
        <f t="shared" si="101"/>
        <v>0</v>
      </c>
      <c r="O1450" s="7">
        <f t="shared" si="98"/>
        <v>0</v>
      </c>
      <c r="P1450" t="s">
        <v>8287</v>
      </c>
      <c r="Q1450" t="s">
        <v>8322</v>
      </c>
      <c r="R1450" t="s">
        <v>8341</v>
      </c>
      <c r="S1450" s="19">
        <f t="shared" si="99"/>
        <v>42115.736550925925</v>
      </c>
      <c r="T1450" s="19">
        <f t="shared" si="100"/>
        <v>42146.025694444448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9">
        <f t="shared" si="101"/>
        <v>0</v>
      </c>
      <c r="O1451" s="7">
        <f t="shared" si="98"/>
        <v>0</v>
      </c>
      <c r="P1451" t="s">
        <v>8287</v>
      </c>
      <c r="Q1451" t="s">
        <v>8322</v>
      </c>
      <c r="R1451" t="s">
        <v>8341</v>
      </c>
      <c r="S1451" s="19">
        <f t="shared" si="99"/>
        <v>42086.611400462964</v>
      </c>
      <c r="T1451" s="19">
        <f t="shared" si="100"/>
        <v>42134.611400462964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9">
        <f t="shared" si="101"/>
        <v>1.0000000000000001E-5</v>
      </c>
      <c r="O1452" s="7">
        <f t="shared" si="98"/>
        <v>1</v>
      </c>
      <c r="P1452" t="s">
        <v>8287</v>
      </c>
      <c r="Q1452" t="s">
        <v>8322</v>
      </c>
      <c r="R1452" t="s">
        <v>8341</v>
      </c>
      <c r="S1452" s="19">
        <f t="shared" si="99"/>
        <v>42389.971261574072</v>
      </c>
      <c r="T1452" s="19">
        <f t="shared" si="100"/>
        <v>42419.971261574072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9">
        <f t="shared" si="101"/>
        <v>1.0554089709762533E-4</v>
      </c>
      <c r="O1453" s="7">
        <f t="shared" si="98"/>
        <v>1</v>
      </c>
      <c r="P1453" t="s">
        <v>8287</v>
      </c>
      <c r="Q1453" t="s">
        <v>8322</v>
      </c>
      <c r="R1453" t="s">
        <v>8341</v>
      </c>
      <c r="S1453" s="19">
        <f t="shared" si="99"/>
        <v>41931.759016203709</v>
      </c>
      <c r="T1453" s="19">
        <f t="shared" si="100"/>
        <v>41961.800682870373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9">
        <f t="shared" si="101"/>
        <v>0</v>
      </c>
      <c r="O1454" s="7">
        <f t="shared" si="98"/>
        <v>0</v>
      </c>
      <c r="P1454" t="s">
        <v>8287</v>
      </c>
      <c r="Q1454" t="s">
        <v>8322</v>
      </c>
      <c r="R1454" t="s">
        <v>8341</v>
      </c>
      <c r="S1454" s="19">
        <f t="shared" si="99"/>
        <v>41818.503275462965</v>
      </c>
      <c r="T1454" s="19">
        <f t="shared" si="100"/>
        <v>41848.503275462965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9">
        <f t="shared" si="101"/>
        <v>0</v>
      </c>
      <c r="O1455" s="7">
        <f t="shared" si="98"/>
        <v>0</v>
      </c>
      <c r="P1455" t="s">
        <v>8287</v>
      </c>
      <c r="Q1455" t="s">
        <v>8322</v>
      </c>
      <c r="R1455" t="s">
        <v>8341</v>
      </c>
      <c r="S1455" s="19">
        <f t="shared" si="99"/>
        <v>42795.496145833335</v>
      </c>
      <c r="T1455" s="19">
        <f t="shared" si="100"/>
        <v>42840.45447916667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9">
        <f t="shared" si="101"/>
        <v>8.5714285714285719E-3</v>
      </c>
      <c r="O1456" s="7">
        <f t="shared" si="98"/>
        <v>15</v>
      </c>
      <c r="P1456" t="s">
        <v>8287</v>
      </c>
      <c r="Q1456" t="s">
        <v>8322</v>
      </c>
      <c r="R1456" t="s">
        <v>8341</v>
      </c>
      <c r="S1456" s="19">
        <f t="shared" si="99"/>
        <v>42463.666666666672</v>
      </c>
      <c r="T1456" s="19">
        <f t="shared" si="100"/>
        <v>42484.715972222228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9">
        <f t="shared" si="101"/>
        <v>0.105</v>
      </c>
      <c r="O1457" s="7">
        <f t="shared" si="98"/>
        <v>225</v>
      </c>
      <c r="P1457" t="s">
        <v>8287</v>
      </c>
      <c r="Q1457" t="s">
        <v>8322</v>
      </c>
      <c r="R1457" t="s">
        <v>8341</v>
      </c>
      <c r="S1457" s="19">
        <f t="shared" si="99"/>
        <v>41832.472685185188</v>
      </c>
      <c r="T1457" s="19">
        <f t="shared" si="100"/>
        <v>41887.368750000001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9">
        <f t="shared" si="101"/>
        <v>2.9000000000000001E-2</v>
      </c>
      <c r="O1458" s="7">
        <f t="shared" si="98"/>
        <v>48.333333333333336</v>
      </c>
      <c r="P1458" t="s">
        <v>8287</v>
      </c>
      <c r="Q1458" t="s">
        <v>8322</v>
      </c>
      <c r="R1458" t="s">
        <v>8341</v>
      </c>
      <c r="S1458" s="19">
        <f t="shared" si="99"/>
        <v>42708.468576388892</v>
      </c>
      <c r="T1458" s="19">
        <f t="shared" si="100"/>
        <v>42738.468576388892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9">
        <f t="shared" si="101"/>
        <v>0</v>
      </c>
      <c r="O1459" s="7">
        <f t="shared" si="98"/>
        <v>0</v>
      </c>
      <c r="P1459" t="s">
        <v>8287</v>
      </c>
      <c r="Q1459" t="s">
        <v>8322</v>
      </c>
      <c r="R1459" t="s">
        <v>8341</v>
      </c>
      <c r="S1459" s="19">
        <f t="shared" si="99"/>
        <v>42289.696342592593</v>
      </c>
      <c r="T1459" s="19">
        <f t="shared" si="100"/>
        <v>42319.738009259265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9">
        <f t="shared" si="101"/>
        <v>0</v>
      </c>
      <c r="O1460" s="7">
        <f t="shared" si="98"/>
        <v>0</v>
      </c>
      <c r="P1460" t="s">
        <v>8287</v>
      </c>
      <c r="Q1460" t="s">
        <v>8322</v>
      </c>
      <c r="R1460" t="s">
        <v>8341</v>
      </c>
      <c r="S1460" s="19">
        <f t="shared" si="99"/>
        <v>41831.505555555559</v>
      </c>
      <c r="T1460" s="19">
        <f t="shared" si="100"/>
        <v>41861.966666666667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9">
        <f t="shared" si="101"/>
        <v>0</v>
      </c>
      <c r="O1461" s="7">
        <f t="shared" si="98"/>
        <v>0</v>
      </c>
      <c r="P1461" t="s">
        <v>8287</v>
      </c>
      <c r="Q1461" t="s">
        <v>8322</v>
      </c>
      <c r="R1461" t="s">
        <v>8341</v>
      </c>
      <c r="S1461" s="19">
        <f t="shared" si="99"/>
        <v>42312.00481481482</v>
      </c>
      <c r="T1461" s="19">
        <f t="shared" si="100"/>
        <v>42340.525694444448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9">
        <f t="shared" si="101"/>
        <v>0</v>
      </c>
      <c r="O1462" s="7">
        <f t="shared" si="98"/>
        <v>0</v>
      </c>
      <c r="P1462" t="s">
        <v>8287</v>
      </c>
      <c r="Q1462" t="s">
        <v>8322</v>
      </c>
      <c r="R1462" t="s">
        <v>8341</v>
      </c>
      <c r="S1462" s="19">
        <f t="shared" si="99"/>
        <v>41915.696967592594</v>
      </c>
      <c r="T1462" s="19">
        <f t="shared" si="100"/>
        <v>41973.789583333331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9">
        <f t="shared" si="101"/>
        <v>1.012446</v>
      </c>
      <c r="O1463" s="7">
        <f t="shared" si="98"/>
        <v>44.66673529411765</v>
      </c>
      <c r="P1463" t="s">
        <v>8288</v>
      </c>
      <c r="Q1463" t="s">
        <v>8322</v>
      </c>
      <c r="R1463" t="s">
        <v>8342</v>
      </c>
      <c r="S1463" s="19">
        <f t="shared" si="99"/>
        <v>41899.44530092593</v>
      </c>
      <c r="T1463" s="19">
        <f t="shared" si="100"/>
        <v>41932.800000000003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9">
        <f t="shared" si="101"/>
        <v>1.085175</v>
      </c>
      <c r="O1464" s="7">
        <f t="shared" si="98"/>
        <v>28.937999999999999</v>
      </c>
      <c r="P1464" t="s">
        <v>8288</v>
      </c>
      <c r="Q1464" t="s">
        <v>8322</v>
      </c>
      <c r="R1464" t="s">
        <v>8342</v>
      </c>
      <c r="S1464" s="19">
        <f t="shared" si="99"/>
        <v>41344.462858796302</v>
      </c>
      <c r="T1464" s="19">
        <f t="shared" si="100"/>
        <v>41374.462858796302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9">
        <f t="shared" si="101"/>
        <v>1.4766666666666666</v>
      </c>
      <c r="O1465" s="7">
        <f t="shared" si="98"/>
        <v>35.44</v>
      </c>
      <c r="P1465" t="s">
        <v>8288</v>
      </c>
      <c r="Q1465" t="s">
        <v>8322</v>
      </c>
      <c r="R1465" t="s">
        <v>8342</v>
      </c>
      <c r="S1465" s="19">
        <f t="shared" si="99"/>
        <v>41326.711319444446</v>
      </c>
      <c r="T1465" s="19">
        <f t="shared" si="100"/>
        <v>41371.669652777782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9">
        <f t="shared" si="101"/>
        <v>1.6319999999999999</v>
      </c>
      <c r="O1466" s="7">
        <f t="shared" si="98"/>
        <v>34.871794871794869</v>
      </c>
      <c r="P1466" t="s">
        <v>8288</v>
      </c>
      <c r="Q1466" t="s">
        <v>8322</v>
      </c>
      <c r="R1466" t="s">
        <v>8342</v>
      </c>
      <c r="S1466" s="19">
        <f t="shared" si="99"/>
        <v>41291.461550925931</v>
      </c>
      <c r="T1466" s="19">
        <f t="shared" si="100"/>
        <v>41321.461550925931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9">
        <f t="shared" si="101"/>
        <v>4.5641449999999999</v>
      </c>
      <c r="O1467" s="7">
        <f t="shared" si="98"/>
        <v>52.622732513451197</v>
      </c>
      <c r="P1467" t="s">
        <v>8288</v>
      </c>
      <c r="Q1467" t="s">
        <v>8322</v>
      </c>
      <c r="R1467" t="s">
        <v>8342</v>
      </c>
      <c r="S1467" s="19">
        <f t="shared" si="99"/>
        <v>40959.534398148149</v>
      </c>
      <c r="T1467" s="19">
        <f t="shared" si="100"/>
        <v>40989.925000000003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9">
        <f t="shared" si="101"/>
        <v>1.0787731249999999</v>
      </c>
      <c r="O1468" s="7">
        <f t="shared" si="98"/>
        <v>69.598266129032254</v>
      </c>
      <c r="P1468" t="s">
        <v>8288</v>
      </c>
      <c r="Q1468" t="s">
        <v>8322</v>
      </c>
      <c r="R1468" t="s">
        <v>8342</v>
      </c>
      <c r="S1468" s="19">
        <f t="shared" si="99"/>
        <v>42339.972060185188</v>
      </c>
      <c r="T1468" s="19">
        <f t="shared" si="100"/>
        <v>42381.008333333331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9">
        <f t="shared" si="101"/>
        <v>1.1508</v>
      </c>
      <c r="O1469" s="7">
        <f t="shared" si="98"/>
        <v>76.72</v>
      </c>
      <c r="P1469" t="s">
        <v>8288</v>
      </c>
      <c r="Q1469" t="s">
        <v>8322</v>
      </c>
      <c r="R1469" t="s">
        <v>8342</v>
      </c>
      <c r="S1469" s="19">
        <f t="shared" si="99"/>
        <v>40933.601909722223</v>
      </c>
      <c r="T1469" s="19">
        <f t="shared" si="100"/>
        <v>40993.560243055559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9">
        <f t="shared" si="101"/>
        <v>1.0236842105263158</v>
      </c>
      <c r="O1470" s="7">
        <f t="shared" si="98"/>
        <v>33.191126279863482</v>
      </c>
      <c r="P1470" t="s">
        <v>8288</v>
      </c>
      <c r="Q1470" t="s">
        <v>8322</v>
      </c>
      <c r="R1470" t="s">
        <v>8342</v>
      </c>
      <c r="S1470" s="19">
        <f t="shared" si="99"/>
        <v>40645.814456018517</v>
      </c>
      <c r="T1470" s="19">
        <f t="shared" si="100"/>
        <v>40705.814456018517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9">
        <f t="shared" si="101"/>
        <v>1.0842485875706214</v>
      </c>
      <c r="O1471" s="7">
        <f t="shared" si="98"/>
        <v>149.46417445482865</v>
      </c>
      <c r="P1471" t="s">
        <v>8288</v>
      </c>
      <c r="Q1471" t="s">
        <v>8322</v>
      </c>
      <c r="R1471" t="s">
        <v>8342</v>
      </c>
      <c r="S1471" s="19">
        <f t="shared" si="99"/>
        <v>41290.3984837963</v>
      </c>
      <c r="T1471" s="19">
        <f t="shared" si="100"/>
        <v>41320.3984837963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9">
        <f t="shared" si="101"/>
        <v>1.2513333333333334</v>
      </c>
      <c r="O1472" s="7">
        <f t="shared" si="98"/>
        <v>23.172839506172838</v>
      </c>
      <c r="P1472" t="s">
        <v>8288</v>
      </c>
      <c r="Q1472" t="s">
        <v>8322</v>
      </c>
      <c r="R1472" t="s">
        <v>8342</v>
      </c>
      <c r="S1472" s="19">
        <f t="shared" si="99"/>
        <v>41250.627118055556</v>
      </c>
      <c r="T1472" s="19">
        <f t="shared" si="100"/>
        <v>41271.627118055556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9">
        <f t="shared" si="101"/>
        <v>1.03840625</v>
      </c>
      <c r="O1473" s="7">
        <f t="shared" si="98"/>
        <v>96.877551020408163</v>
      </c>
      <c r="P1473" t="s">
        <v>8288</v>
      </c>
      <c r="Q1473" t="s">
        <v>8322</v>
      </c>
      <c r="R1473" t="s">
        <v>8342</v>
      </c>
      <c r="S1473" s="19">
        <f t="shared" si="99"/>
        <v>42073.757569444446</v>
      </c>
      <c r="T1473" s="19">
        <f t="shared" si="100"/>
        <v>42103.757569444446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9">
        <f t="shared" si="101"/>
        <v>1.3870400000000001</v>
      </c>
      <c r="O1474" s="7">
        <f t="shared" si="98"/>
        <v>103.20238095238095</v>
      </c>
      <c r="P1474" t="s">
        <v>8288</v>
      </c>
      <c r="Q1474" t="s">
        <v>8322</v>
      </c>
      <c r="R1474" t="s">
        <v>8342</v>
      </c>
      <c r="S1474" s="19">
        <f t="shared" si="99"/>
        <v>41533.342858796299</v>
      </c>
      <c r="T1474" s="19">
        <f t="shared" si="100"/>
        <v>41563.342858796299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9">
        <f t="shared" si="101"/>
        <v>1.20516</v>
      </c>
      <c r="O1475" s="7">
        <f t="shared" ref="O1475:O1538" si="102">IF(L1475=0,0,E1475/L1475)</f>
        <v>38.462553191489363</v>
      </c>
      <c r="P1475" t="s">
        <v>8288</v>
      </c>
      <c r="Q1475" t="s">
        <v>8322</v>
      </c>
      <c r="R1475" t="s">
        <v>8342</v>
      </c>
      <c r="S1475" s="19">
        <f t="shared" ref="S1475:S1538" si="103">(J1475/86400)+25569+(-5/25)</f>
        <v>40939.77961805556</v>
      </c>
      <c r="T1475" s="19">
        <f t="shared" ref="T1475:T1538" si="104">(I1475/86400)+25569+(-5/25)</f>
        <v>40969.77961805556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9">
        <f t="shared" si="101"/>
        <v>1.1226666666666667</v>
      </c>
      <c r="O1476" s="7">
        <f t="shared" si="102"/>
        <v>44.315789473684212</v>
      </c>
      <c r="P1476" t="s">
        <v>8288</v>
      </c>
      <c r="Q1476" t="s">
        <v>8322</v>
      </c>
      <c r="R1476" t="s">
        <v>8342</v>
      </c>
      <c r="S1476" s="19">
        <f t="shared" si="103"/>
        <v>41500.527916666673</v>
      </c>
      <c r="T1476" s="19">
        <f t="shared" si="104"/>
        <v>41530.527916666673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9">
        <f t="shared" si="101"/>
        <v>1.8866966666666667</v>
      </c>
      <c r="O1477" s="7">
        <f t="shared" si="102"/>
        <v>64.173356009070289</v>
      </c>
      <c r="P1477" t="s">
        <v>8288</v>
      </c>
      <c r="Q1477" t="s">
        <v>8322</v>
      </c>
      <c r="R1477" t="s">
        <v>8342</v>
      </c>
      <c r="S1477" s="19">
        <f t="shared" si="103"/>
        <v>41960.522951388892</v>
      </c>
      <c r="T1477" s="19">
        <f t="shared" si="104"/>
        <v>41993.007638888892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9">
        <f t="shared" si="101"/>
        <v>6.6155466666666669</v>
      </c>
      <c r="O1478" s="7">
        <f t="shared" si="102"/>
        <v>43.333275109170302</v>
      </c>
      <c r="P1478" t="s">
        <v>8288</v>
      </c>
      <c r="Q1478" t="s">
        <v>8322</v>
      </c>
      <c r="R1478" t="s">
        <v>8342</v>
      </c>
      <c r="S1478" s="19">
        <f t="shared" si="103"/>
        <v>40765.841921296298</v>
      </c>
      <c r="T1478" s="19">
        <f t="shared" si="104"/>
        <v>40795.841921296298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9">
        <f t="shared" ref="N1479:N1542" si="105">E1479/D1479</f>
        <v>1.1131</v>
      </c>
      <c r="O1479" s="7">
        <f t="shared" si="102"/>
        <v>90.495934959349597</v>
      </c>
      <c r="P1479" t="s">
        <v>8288</v>
      </c>
      <c r="Q1479" t="s">
        <v>8322</v>
      </c>
      <c r="R1479" t="s">
        <v>8342</v>
      </c>
      <c r="S1479" s="19">
        <f t="shared" si="103"/>
        <v>40840.41578703704</v>
      </c>
      <c r="T1479" s="19">
        <f t="shared" si="104"/>
        <v>40899.925000000003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9">
        <f t="shared" si="105"/>
        <v>11.8161422</v>
      </c>
      <c r="O1480" s="7">
        <f t="shared" si="102"/>
        <v>29.187190495010373</v>
      </c>
      <c r="P1480" t="s">
        <v>8288</v>
      </c>
      <c r="Q1480" t="s">
        <v>8322</v>
      </c>
      <c r="R1480" t="s">
        <v>8342</v>
      </c>
      <c r="S1480" s="19">
        <f t="shared" si="103"/>
        <v>41394.671678240746</v>
      </c>
      <c r="T1480" s="19">
        <f t="shared" si="104"/>
        <v>41408.671678240746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9">
        <f t="shared" si="105"/>
        <v>1.37375</v>
      </c>
      <c r="O1481" s="7">
        <f t="shared" si="102"/>
        <v>30.95774647887324</v>
      </c>
      <c r="P1481" t="s">
        <v>8288</v>
      </c>
      <c r="Q1481" t="s">
        <v>8322</v>
      </c>
      <c r="R1481" t="s">
        <v>8342</v>
      </c>
      <c r="S1481" s="19">
        <f t="shared" si="103"/>
        <v>41754.54524305556</v>
      </c>
      <c r="T1481" s="19">
        <f t="shared" si="104"/>
        <v>41768.965972222228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9">
        <f t="shared" si="105"/>
        <v>1.170404</v>
      </c>
      <c r="O1482" s="7">
        <f t="shared" si="102"/>
        <v>92.157795275590544</v>
      </c>
      <c r="P1482" t="s">
        <v>8288</v>
      </c>
      <c r="Q1482" t="s">
        <v>8322</v>
      </c>
      <c r="R1482" t="s">
        <v>8342</v>
      </c>
      <c r="S1482" s="19">
        <f t="shared" si="103"/>
        <v>41464.734016203707</v>
      </c>
      <c r="T1482" s="19">
        <f t="shared" si="104"/>
        <v>41481.508333333339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9">
        <f t="shared" si="105"/>
        <v>2.1000000000000001E-2</v>
      </c>
      <c r="O1483" s="7">
        <f t="shared" si="102"/>
        <v>17.5</v>
      </c>
      <c r="P1483" t="s">
        <v>8275</v>
      </c>
      <c r="Q1483" t="s">
        <v>8322</v>
      </c>
      <c r="R1483" t="s">
        <v>8324</v>
      </c>
      <c r="S1483" s="19">
        <f t="shared" si="103"/>
        <v>41550.722974537042</v>
      </c>
      <c r="T1483" s="19">
        <f t="shared" si="104"/>
        <v>41580.722974537042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9">
        <f t="shared" si="105"/>
        <v>1E-3</v>
      </c>
      <c r="O1484" s="7">
        <f t="shared" si="102"/>
        <v>5</v>
      </c>
      <c r="P1484" t="s">
        <v>8275</v>
      </c>
      <c r="Q1484" t="s">
        <v>8322</v>
      </c>
      <c r="R1484" t="s">
        <v>8324</v>
      </c>
      <c r="S1484" s="19">
        <f t="shared" si="103"/>
        <v>41136.658055555556</v>
      </c>
      <c r="T1484" s="19">
        <f t="shared" si="104"/>
        <v>41159.12708333334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9">
        <f t="shared" si="105"/>
        <v>7.1428571428571426E-3</v>
      </c>
      <c r="O1485" s="7">
        <f t="shared" si="102"/>
        <v>25</v>
      </c>
      <c r="P1485" t="s">
        <v>8275</v>
      </c>
      <c r="Q1485" t="s">
        <v>8322</v>
      </c>
      <c r="R1485" t="s">
        <v>8324</v>
      </c>
      <c r="S1485" s="19">
        <f t="shared" si="103"/>
        <v>42547.992997685185</v>
      </c>
      <c r="T1485" s="19">
        <f t="shared" si="104"/>
        <v>42572.992997685185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9">
        <f t="shared" si="105"/>
        <v>0</v>
      </c>
      <c r="O1486" s="7">
        <f t="shared" si="102"/>
        <v>0</v>
      </c>
      <c r="P1486" t="s">
        <v>8275</v>
      </c>
      <c r="Q1486" t="s">
        <v>8322</v>
      </c>
      <c r="R1486" t="s">
        <v>8324</v>
      </c>
      <c r="S1486" s="19">
        <f t="shared" si="103"/>
        <v>41053.000960648147</v>
      </c>
      <c r="T1486" s="19">
        <f t="shared" si="104"/>
        <v>41111.418750000004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9">
        <f t="shared" si="105"/>
        <v>2.2388059701492536E-2</v>
      </c>
      <c r="O1487" s="7">
        <f t="shared" si="102"/>
        <v>50</v>
      </c>
      <c r="P1487" t="s">
        <v>8275</v>
      </c>
      <c r="Q1487" t="s">
        <v>8322</v>
      </c>
      <c r="R1487" t="s">
        <v>8324</v>
      </c>
      <c r="S1487" s="19">
        <f t="shared" si="103"/>
        <v>42130.595983796302</v>
      </c>
      <c r="T1487" s="19">
        <f t="shared" si="104"/>
        <v>42175.595983796302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9">
        <f t="shared" si="105"/>
        <v>2.3999999999999998E-3</v>
      </c>
      <c r="O1488" s="7">
        <f t="shared" si="102"/>
        <v>16</v>
      </c>
      <c r="P1488" t="s">
        <v>8275</v>
      </c>
      <c r="Q1488" t="s">
        <v>8322</v>
      </c>
      <c r="R1488" t="s">
        <v>8324</v>
      </c>
      <c r="S1488" s="19">
        <f t="shared" si="103"/>
        <v>42031.968530092592</v>
      </c>
      <c r="T1488" s="19">
        <f t="shared" si="104"/>
        <v>42061.968530092592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9">
        <f t="shared" si="105"/>
        <v>0</v>
      </c>
      <c r="O1489" s="7">
        <f t="shared" si="102"/>
        <v>0</v>
      </c>
      <c r="P1489" t="s">
        <v>8275</v>
      </c>
      <c r="Q1489" t="s">
        <v>8322</v>
      </c>
      <c r="R1489" t="s">
        <v>8324</v>
      </c>
      <c r="S1489" s="19">
        <f t="shared" si="103"/>
        <v>42554.717488425929</v>
      </c>
      <c r="T1489" s="19">
        <f t="shared" si="104"/>
        <v>42584.717488425929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9">
        <f t="shared" si="105"/>
        <v>2.4E-2</v>
      </c>
      <c r="O1490" s="7">
        <f t="shared" si="102"/>
        <v>60</v>
      </c>
      <c r="P1490" t="s">
        <v>8275</v>
      </c>
      <c r="Q1490" t="s">
        <v>8322</v>
      </c>
      <c r="R1490" t="s">
        <v>8324</v>
      </c>
      <c r="S1490" s="19">
        <f t="shared" si="103"/>
        <v>41614.36319444445</v>
      </c>
      <c r="T1490" s="19">
        <f t="shared" si="104"/>
        <v>41644.36319444445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9">
        <f t="shared" si="105"/>
        <v>0</v>
      </c>
      <c r="O1491" s="7">
        <f t="shared" si="102"/>
        <v>0</v>
      </c>
      <c r="P1491" t="s">
        <v>8275</v>
      </c>
      <c r="Q1491" t="s">
        <v>8322</v>
      </c>
      <c r="R1491" t="s">
        <v>8324</v>
      </c>
      <c r="S1491" s="19">
        <f t="shared" si="103"/>
        <v>41198.411712962967</v>
      </c>
      <c r="T1491" s="19">
        <f t="shared" si="104"/>
        <v>41228.453379629631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9">
        <f t="shared" si="105"/>
        <v>0.30862068965517242</v>
      </c>
      <c r="O1492" s="7">
        <f t="shared" si="102"/>
        <v>47.10526315789474</v>
      </c>
      <c r="P1492" t="s">
        <v>8275</v>
      </c>
      <c r="Q1492" t="s">
        <v>8322</v>
      </c>
      <c r="R1492" t="s">
        <v>8324</v>
      </c>
      <c r="S1492" s="19">
        <f t="shared" si="103"/>
        <v>41520.361041666671</v>
      </c>
      <c r="T1492" s="19">
        <f t="shared" si="104"/>
        <v>41549.361041666671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9">
        <f t="shared" si="105"/>
        <v>8.3333333333333329E-2</v>
      </c>
      <c r="O1493" s="7">
        <f t="shared" si="102"/>
        <v>100</v>
      </c>
      <c r="P1493" t="s">
        <v>8275</v>
      </c>
      <c r="Q1493" t="s">
        <v>8322</v>
      </c>
      <c r="R1493" t="s">
        <v>8324</v>
      </c>
      <c r="S1493" s="19">
        <f t="shared" si="103"/>
        <v>41991.513460648152</v>
      </c>
      <c r="T1493" s="19">
        <f t="shared" si="104"/>
        <v>42050.451388888891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9">
        <f t="shared" si="105"/>
        <v>7.4999999999999997E-3</v>
      </c>
      <c r="O1494" s="7">
        <f t="shared" si="102"/>
        <v>15</v>
      </c>
      <c r="P1494" t="s">
        <v>8275</v>
      </c>
      <c r="Q1494" t="s">
        <v>8322</v>
      </c>
      <c r="R1494" t="s">
        <v>8324</v>
      </c>
      <c r="S1494" s="19">
        <f t="shared" si="103"/>
        <v>40682.684791666674</v>
      </c>
      <c r="T1494" s="19">
        <f t="shared" si="104"/>
        <v>40712.684791666674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9">
        <f t="shared" si="105"/>
        <v>0</v>
      </c>
      <c r="O1495" s="7">
        <f t="shared" si="102"/>
        <v>0</v>
      </c>
      <c r="P1495" t="s">
        <v>8275</v>
      </c>
      <c r="Q1495" t="s">
        <v>8322</v>
      </c>
      <c r="R1495" t="s">
        <v>8324</v>
      </c>
      <c r="S1495" s="19">
        <f t="shared" si="103"/>
        <v>41411.666608796295</v>
      </c>
      <c r="T1495" s="19">
        <f t="shared" si="104"/>
        <v>41441.666608796295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9">
        <f t="shared" si="105"/>
        <v>8.8999999999999996E-2</v>
      </c>
      <c r="O1496" s="7">
        <f t="shared" si="102"/>
        <v>40.454545454545453</v>
      </c>
      <c r="P1496" t="s">
        <v>8275</v>
      </c>
      <c r="Q1496" t="s">
        <v>8322</v>
      </c>
      <c r="R1496" t="s">
        <v>8324</v>
      </c>
      <c r="S1496" s="19">
        <f t="shared" si="103"/>
        <v>42067.522372685184</v>
      </c>
      <c r="T1496" s="19">
        <f t="shared" si="104"/>
        <v>42097.451388888891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9">
        <f t="shared" si="105"/>
        <v>0</v>
      </c>
      <c r="O1497" s="7">
        <f t="shared" si="102"/>
        <v>0</v>
      </c>
      <c r="P1497" t="s">
        <v>8275</v>
      </c>
      <c r="Q1497" t="s">
        <v>8322</v>
      </c>
      <c r="R1497" t="s">
        <v>8324</v>
      </c>
      <c r="S1497" s="19">
        <f t="shared" si="103"/>
        <v>40752.58971064815</v>
      </c>
      <c r="T1497" s="19">
        <f t="shared" si="104"/>
        <v>40782.58971064815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9">
        <f t="shared" si="105"/>
        <v>0</v>
      </c>
      <c r="O1498" s="7">
        <f t="shared" si="102"/>
        <v>0</v>
      </c>
      <c r="P1498" t="s">
        <v>8275</v>
      </c>
      <c r="Q1498" t="s">
        <v>8322</v>
      </c>
      <c r="R1498" t="s">
        <v>8324</v>
      </c>
      <c r="S1498" s="19">
        <f t="shared" si="103"/>
        <v>41838.275219907409</v>
      </c>
      <c r="T1498" s="19">
        <f t="shared" si="104"/>
        <v>41898.275219907409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9">
        <f t="shared" si="105"/>
        <v>6.666666666666667E-5</v>
      </c>
      <c r="O1499" s="7">
        <f t="shared" si="102"/>
        <v>1</v>
      </c>
      <c r="P1499" t="s">
        <v>8275</v>
      </c>
      <c r="Q1499" t="s">
        <v>8322</v>
      </c>
      <c r="R1499" t="s">
        <v>8324</v>
      </c>
      <c r="S1499" s="19">
        <f t="shared" si="103"/>
        <v>41444.442615740743</v>
      </c>
      <c r="T1499" s="19">
        <f t="shared" si="104"/>
        <v>41486.621527777781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9">
        <f t="shared" si="105"/>
        <v>1.9E-2</v>
      </c>
      <c r="O1500" s="7">
        <f t="shared" si="102"/>
        <v>19</v>
      </c>
      <c r="P1500" t="s">
        <v>8275</v>
      </c>
      <c r="Q1500" t="s">
        <v>8322</v>
      </c>
      <c r="R1500" t="s">
        <v>8324</v>
      </c>
      <c r="S1500" s="19">
        <f t="shared" si="103"/>
        <v>41840.783541666671</v>
      </c>
      <c r="T1500" s="19">
        <f t="shared" si="104"/>
        <v>41885.783541666671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9">
        <f t="shared" si="105"/>
        <v>2.5000000000000001E-3</v>
      </c>
      <c r="O1501" s="7">
        <f t="shared" si="102"/>
        <v>5</v>
      </c>
      <c r="P1501" t="s">
        <v>8275</v>
      </c>
      <c r="Q1501" t="s">
        <v>8322</v>
      </c>
      <c r="R1501" t="s">
        <v>8324</v>
      </c>
      <c r="S1501" s="19">
        <f t="shared" si="103"/>
        <v>42526.807326388895</v>
      </c>
      <c r="T1501" s="19">
        <f t="shared" si="104"/>
        <v>42586.807326388895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9">
        <f t="shared" si="105"/>
        <v>0.25035714285714283</v>
      </c>
      <c r="O1502" s="7">
        <f t="shared" si="102"/>
        <v>46.733333333333334</v>
      </c>
      <c r="P1502" t="s">
        <v>8275</v>
      </c>
      <c r="Q1502" t="s">
        <v>8322</v>
      </c>
      <c r="R1502" t="s">
        <v>8324</v>
      </c>
      <c r="S1502" s="19">
        <f t="shared" si="103"/>
        <v>41365.704594907409</v>
      </c>
      <c r="T1502" s="19">
        <f t="shared" si="104"/>
        <v>41395.704594907409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9">
        <f t="shared" si="105"/>
        <v>1.6633076923076924</v>
      </c>
      <c r="O1503" s="7">
        <f t="shared" si="102"/>
        <v>97.731073446327684</v>
      </c>
      <c r="P1503" t="s">
        <v>8285</v>
      </c>
      <c r="Q1503" t="s">
        <v>8338</v>
      </c>
      <c r="R1503" t="s">
        <v>8339</v>
      </c>
      <c r="S1503" s="19">
        <f t="shared" si="103"/>
        <v>42163.383599537039</v>
      </c>
      <c r="T1503" s="19">
        <f t="shared" si="104"/>
        <v>42193.383599537039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9">
        <f t="shared" si="105"/>
        <v>1.0144545454545455</v>
      </c>
      <c r="O1504" s="7">
        <f t="shared" si="102"/>
        <v>67.835866261398181</v>
      </c>
      <c r="P1504" t="s">
        <v>8285</v>
      </c>
      <c r="Q1504" t="s">
        <v>8338</v>
      </c>
      <c r="R1504" t="s">
        <v>8339</v>
      </c>
      <c r="S1504" s="19">
        <f t="shared" si="103"/>
        <v>42426.342592592599</v>
      </c>
      <c r="T1504" s="19">
        <f t="shared" si="104"/>
        <v>42454.716666666674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9">
        <f t="shared" si="105"/>
        <v>1.0789146666666667</v>
      </c>
      <c r="O1505" s="7">
        <f t="shared" si="102"/>
        <v>56.98492957746479</v>
      </c>
      <c r="P1505" t="s">
        <v>8285</v>
      </c>
      <c r="Q1505" t="s">
        <v>8338</v>
      </c>
      <c r="R1505" t="s">
        <v>8339</v>
      </c>
      <c r="S1505" s="19">
        <f t="shared" si="103"/>
        <v>42606.147233796299</v>
      </c>
      <c r="T1505" s="19">
        <f t="shared" si="104"/>
        <v>42666.147233796299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9">
        <f t="shared" si="105"/>
        <v>2.7793846153846156</v>
      </c>
      <c r="O1506" s="7">
        <f t="shared" si="102"/>
        <v>67.159851301115239</v>
      </c>
      <c r="P1506" t="s">
        <v>8285</v>
      </c>
      <c r="Q1506" t="s">
        <v>8338</v>
      </c>
      <c r="R1506" t="s">
        <v>8339</v>
      </c>
      <c r="S1506" s="19">
        <f t="shared" si="103"/>
        <v>41772.457685185189</v>
      </c>
      <c r="T1506" s="19">
        <f t="shared" si="104"/>
        <v>41800.15625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9">
        <f t="shared" si="105"/>
        <v>1.0358125</v>
      </c>
      <c r="O1507" s="7">
        <f t="shared" si="102"/>
        <v>48.037681159420288</v>
      </c>
      <c r="P1507" t="s">
        <v>8285</v>
      </c>
      <c r="Q1507" t="s">
        <v>8338</v>
      </c>
      <c r="R1507" t="s">
        <v>8339</v>
      </c>
      <c r="S1507" s="19">
        <f t="shared" si="103"/>
        <v>42414.243321759262</v>
      </c>
      <c r="T1507" s="19">
        <f t="shared" si="104"/>
        <v>42451.634027777778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9">
        <f t="shared" si="105"/>
        <v>1.1140000000000001</v>
      </c>
      <c r="O1508" s="7">
        <f t="shared" si="102"/>
        <v>38.860465116279073</v>
      </c>
      <c r="P1508" t="s">
        <v>8285</v>
      </c>
      <c r="Q1508" t="s">
        <v>8338</v>
      </c>
      <c r="R1508" t="s">
        <v>8339</v>
      </c>
      <c r="S1508" s="19">
        <f t="shared" si="103"/>
        <v>41814.58592592593</v>
      </c>
      <c r="T1508" s="19">
        <f t="shared" si="104"/>
        <v>41844.58592592593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9">
        <f t="shared" si="105"/>
        <v>2.15</v>
      </c>
      <c r="O1509" s="7">
        <f t="shared" si="102"/>
        <v>78.181818181818187</v>
      </c>
      <c r="P1509" t="s">
        <v>8285</v>
      </c>
      <c r="Q1509" t="s">
        <v>8338</v>
      </c>
      <c r="R1509" t="s">
        <v>8339</v>
      </c>
      <c r="S1509" s="19">
        <f t="shared" si="103"/>
        <v>40254.250335648147</v>
      </c>
      <c r="T1509" s="19">
        <f t="shared" si="104"/>
        <v>40313.140277777784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9">
        <f t="shared" si="105"/>
        <v>1.1076216216216217</v>
      </c>
      <c r="O1510" s="7">
        <f t="shared" si="102"/>
        <v>97.113744075829388</v>
      </c>
      <c r="P1510" t="s">
        <v>8285</v>
      </c>
      <c r="Q1510" t="s">
        <v>8338</v>
      </c>
      <c r="R1510" t="s">
        <v>8339</v>
      </c>
      <c r="S1510" s="19">
        <f t="shared" si="103"/>
        <v>41786.414363425931</v>
      </c>
      <c r="T1510" s="19">
        <f t="shared" si="104"/>
        <v>41817.414363425931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9">
        <f t="shared" si="105"/>
        <v>1.2364125714285714</v>
      </c>
      <c r="O1511" s="7">
        <f t="shared" si="102"/>
        <v>110.39397959183674</v>
      </c>
      <c r="P1511" t="s">
        <v>8285</v>
      </c>
      <c r="Q1511" t="s">
        <v>8338</v>
      </c>
      <c r="R1511" t="s">
        <v>8339</v>
      </c>
      <c r="S1511" s="19">
        <f t="shared" si="103"/>
        <v>42751.333391203705</v>
      </c>
      <c r="T1511" s="19">
        <f t="shared" si="104"/>
        <v>42780.757638888892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9">
        <f t="shared" si="105"/>
        <v>1.0103500000000001</v>
      </c>
      <c r="O1512" s="7">
        <f t="shared" si="102"/>
        <v>39.91506172839506</v>
      </c>
      <c r="P1512" t="s">
        <v>8285</v>
      </c>
      <c r="Q1512" t="s">
        <v>8338</v>
      </c>
      <c r="R1512" t="s">
        <v>8339</v>
      </c>
      <c r="S1512" s="19">
        <f t="shared" si="103"/>
        <v>41809.185162037043</v>
      </c>
      <c r="T1512" s="19">
        <f t="shared" si="104"/>
        <v>41839.185162037043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9">
        <f t="shared" si="105"/>
        <v>1.1179285714285714</v>
      </c>
      <c r="O1513" s="7">
        <f t="shared" si="102"/>
        <v>75.975728155339809</v>
      </c>
      <c r="P1513" t="s">
        <v>8285</v>
      </c>
      <c r="Q1513" t="s">
        <v>8338</v>
      </c>
      <c r="R1513" t="s">
        <v>8339</v>
      </c>
      <c r="S1513" s="19">
        <f t="shared" si="103"/>
        <v>42296.383379629631</v>
      </c>
      <c r="T1513" s="19">
        <f t="shared" si="104"/>
        <v>42326.425046296295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9">
        <f t="shared" si="105"/>
        <v>5.5877142857142861</v>
      </c>
      <c r="O1514" s="7">
        <f t="shared" si="102"/>
        <v>58.379104477611939</v>
      </c>
      <c r="P1514" t="s">
        <v>8285</v>
      </c>
      <c r="Q1514" t="s">
        <v>8338</v>
      </c>
      <c r="R1514" t="s">
        <v>8339</v>
      </c>
      <c r="S1514" s="19">
        <f t="shared" si="103"/>
        <v>42741.484479166669</v>
      </c>
      <c r="T1514" s="19">
        <f t="shared" si="104"/>
        <v>42771.484479166669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9">
        <f t="shared" si="105"/>
        <v>1.5001875</v>
      </c>
      <c r="O1515" s="7">
        <f t="shared" si="102"/>
        <v>55.82093023255814</v>
      </c>
      <c r="P1515" t="s">
        <v>8285</v>
      </c>
      <c r="Q1515" t="s">
        <v>8338</v>
      </c>
      <c r="R1515" t="s">
        <v>8339</v>
      </c>
      <c r="S1515" s="19">
        <f t="shared" si="103"/>
        <v>41806.437337962969</v>
      </c>
      <c r="T1515" s="19">
        <f t="shared" si="104"/>
        <v>41836.437337962969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9">
        <f t="shared" si="105"/>
        <v>1.0647599999999999</v>
      </c>
      <c r="O1516" s="7">
        <f t="shared" si="102"/>
        <v>151.24431818181819</v>
      </c>
      <c r="P1516" t="s">
        <v>8285</v>
      </c>
      <c r="Q1516" t="s">
        <v>8338</v>
      </c>
      <c r="R1516" t="s">
        <v>8339</v>
      </c>
      <c r="S1516" s="19">
        <f t="shared" si="103"/>
        <v>42234.397685185191</v>
      </c>
      <c r="T1516" s="19">
        <f t="shared" si="104"/>
        <v>42274.397685185191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9">
        <f t="shared" si="105"/>
        <v>1.57189</v>
      </c>
      <c r="O1517" s="7">
        <f t="shared" si="102"/>
        <v>849.67027027027029</v>
      </c>
      <c r="P1517" t="s">
        <v>8285</v>
      </c>
      <c r="Q1517" t="s">
        <v>8338</v>
      </c>
      <c r="R1517" t="s">
        <v>8339</v>
      </c>
      <c r="S1517" s="19">
        <f t="shared" si="103"/>
        <v>42415.053437499999</v>
      </c>
      <c r="T1517" s="19">
        <f t="shared" si="104"/>
        <v>42445.011770833335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9">
        <f t="shared" si="105"/>
        <v>1.0865882352941176</v>
      </c>
      <c r="O1518" s="7">
        <f t="shared" si="102"/>
        <v>159.24137931034483</v>
      </c>
      <c r="P1518" t="s">
        <v>8285</v>
      </c>
      <c r="Q1518" t="s">
        <v>8338</v>
      </c>
      <c r="R1518" t="s">
        <v>8339</v>
      </c>
      <c r="S1518" s="19">
        <f t="shared" si="103"/>
        <v>42619.2663425926</v>
      </c>
      <c r="T1518" s="19">
        <f t="shared" si="104"/>
        <v>42649.383333333331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9">
        <f t="shared" si="105"/>
        <v>1.6197999999999999</v>
      </c>
      <c r="O1519" s="7">
        <f t="shared" si="102"/>
        <v>39.507317073170732</v>
      </c>
      <c r="P1519" t="s">
        <v>8285</v>
      </c>
      <c r="Q1519" t="s">
        <v>8338</v>
      </c>
      <c r="R1519" t="s">
        <v>8339</v>
      </c>
      <c r="S1519" s="19">
        <f t="shared" si="103"/>
        <v>41948.366585648153</v>
      </c>
      <c r="T1519" s="19">
        <f t="shared" si="104"/>
        <v>41979.05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9">
        <f t="shared" si="105"/>
        <v>2.0536666666666665</v>
      </c>
      <c r="O1520" s="7">
        <f t="shared" si="102"/>
        <v>130.52966101694915</v>
      </c>
      <c r="P1520" t="s">
        <v>8285</v>
      </c>
      <c r="Q1520" t="s">
        <v>8338</v>
      </c>
      <c r="R1520" t="s">
        <v>8339</v>
      </c>
      <c r="S1520" s="19">
        <f t="shared" si="103"/>
        <v>41760.620046296302</v>
      </c>
      <c r="T1520" s="19">
        <f t="shared" si="104"/>
        <v>41790.620046296302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9">
        <f t="shared" si="105"/>
        <v>1.033638888888889</v>
      </c>
      <c r="O1521" s="7">
        <f t="shared" si="102"/>
        <v>64.156896551724131</v>
      </c>
      <c r="P1521" t="s">
        <v>8285</v>
      </c>
      <c r="Q1521" t="s">
        <v>8338</v>
      </c>
      <c r="R1521" t="s">
        <v>8339</v>
      </c>
      <c r="S1521" s="19">
        <f t="shared" si="103"/>
        <v>41782.541701388895</v>
      </c>
      <c r="T1521" s="19">
        <f t="shared" si="104"/>
        <v>41810.715972222228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9">
        <f t="shared" si="105"/>
        <v>1.0347222222222223</v>
      </c>
      <c r="O1522" s="7">
        <f t="shared" si="102"/>
        <v>111.52694610778443</v>
      </c>
      <c r="P1522" t="s">
        <v>8285</v>
      </c>
      <c r="Q1522" t="s">
        <v>8338</v>
      </c>
      <c r="R1522" t="s">
        <v>8339</v>
      </c>
      <c r="S1522" s="19">
        <f t="shared" si="103"/>
        <v>41955.657789351855</v>
      </c>
      <c r="T1522" s="19">
        <f t="shared" si="104"/>
        <v>41991.966666666674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9">
        <f t="shared" si="105"/>
        <v>1.0681333333333334</v>
      </c>
      <c r="O1523" s="7">
        <f t="shared" si="102"/>
        <v>170.44680851063831</v>
      </c>
      <c r="P1523" t="s">
        <v>8285</v>
      </c>
      <c r="Q1523" t="s">
        <v>8338</v>
      </c>
      <c r="R1523" t="s">
        <v>8339</v>
      </c>
      <c r="S1523" s="19">
        <f t="shared" si="103"/>
        <v>42492.967719907407</v>
      </c>
      <c r="T1523" s="19">
        <f t="shared" si="104"/>
        <v>42527.967719907407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9">
        <f t="shared" si="105"/>
        <v>1.3896574712643677</v>
      </c>
      <c r="O1524" s="7">
        <f t="shared" si="102"/>
        <v>133.7391592920354</v>
      </c>
      <c r="P1524" t="s">
        <v>8285</v>
      </c>
      <c r="Q1524" t="s">
        <v>8338</v>
      </c>
      <c r="R1524" t="s">
        <v>8339</v>
      </c>
      <c r="S1524" s="19">
        <f t="shared" si="103"/>
        <v>41899.630312500005</v>
      </c>
      <c r="T1524" s="19">
        <f t="shared" si="104"/>
        <v>41929.630312500005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9">
        <f t="shared" si="105"/>
        <v>1.2484324324324325</v>
      </c>
      <c r="O1525" s="7">
        <f t="shared" si="102"/>
        <v>95.834024896265561</v>
      </c>
      <c r="P1525" t="s">
        <v>8285</v>
      </c>
      <c r="Q1525" t="s">
        <v>8338</v>
      </c>
      <c r="R1525" t="s">
        <v>8339</v>
      </c>
      <c r="S1525" s="19">
        <f t="shared" si="103"/>
        <v>41964.551342592596</v>
      </c>
      <c r="T1525" s="19">
        <f t="shared" si="104"/>
        <v>41995.8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9">
        <f t="shared" si="105"/>
        <v>2.0699999999999998</v>
      </c>
      <c r="O1526" s="7">
        <f t="shared" si="102"/>
        <v>221.78571428571428</v>
      </c>
      <c r="P1526" t="s">
        <v>8285</v>
      </c>
      <c r="Q1526" t="s">
        <v>8338</v>
      </c>
      <c r="R1526" t="s">
        <v>8339</v>
      </c>
      <c r="S1526" s="19">
        <f t="shared" si="103"/>
        <v>42756.301041666666</v>
      </c>
      <c r="T1526" s="19">
        <f t="shared" si="104"/>
        <v>42786.301041666666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9">
        <f t="shared" si="105"/>
        <v>1.7400576923076922</v>
      </c>
      <c r="O1527" s="7">
        <f t="shared" si="102"/>
        <v>32.315357142857138</v>
      </c>
      <c r="P1527" t="s">
        <v>8285</v>
      </c>
      <c r="Q1527" t="s">
        <v>8338</v>
      </c>
      <c r="R1527" t="s">
        <v>8339</v>
      </c>
      <c r="S1527" s="19">
        <f t="shared" si="103"/>
        <v>42570.502986111111</v>
      </c>
      <c r="T1527" s="19">
        <f t="shared" si="104"/>
        <v>42600.502986111111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9">
        <f t="shared" si="105"/>
        <v>1.2032608695652174</v>
      </c>
      <c r="O1528" s="7">
        <f t="shared" si="102"/>
        <v>98.839285714285708</v>
      </c>
      <c r="P1528" t="s">
        <v>8285</v>
      </c>
      <c r="Q1528" t="s">
        <v>8338</v>
      </c>
      <c r="R1528" t="s">
        <v>8339</v>
      </c>
      <c r="S1528" s="19">
        <f t="shared" si="103"/>
        <v>42339.076006944451</v>
      </c>
      <c r="T1528" s="19">
        <f t="shared" si="104"/>
        <v>42388.076006944451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9">
        <f t="shared" si="105"/>
        <v>1.1044428571428573</v>
      </c>
      <c r="O1529" s="7">
        <f t="shared" si="102"/>
        <v>55.222142857142863</v>
      </c>
      <c r="P1529" t="s">
        <v>8285</v>
      </c>
      <c r="Q1529" t="s">
        <v>8338</v>
      </c>
      <c r="R1529" t="s">
        <v>8339</v>
      </c>
      <c r="S1529" s="19">
        <f t="shared" si="103"/>
        <v>42780.40053240741</v>
      </c>
      <c r="T1529" s="19">
        <f t="shared" si="104"/>
        <v>42808.358865740745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9">
        <f t="shared" si="105"/>
        <v>2.8156666666666665</v>
      </c>
      <c r="O1530" s="7">
        <f t="shared" si="102"/>
        <v>52.793750000000003</v>
      </c>
      <c r="P1530" t="s">
        <v>8285</v>
      </c>
      <c r="Q1530" t="s">
        <v>8338</v>
      </c>
      <c r="R1530" t="s">
        <v>8339</v>
      </c>
      <c r="S1530" s="19">
        <f t="shared" si="103"/>
        <v>42736.532893518524</v>
      </c>
      <c r="T1530" s="19">
        <f t="shared" si="104"/>
        <v>42766.8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9">
        <f t="shared" si="105"/>
        <v>1.0067894736842105</v>
      </c>
      <c r="O1531" s="7">
        <f t="shared" si="102"/>
        <v>135.66666666666666</v>
      </c>
      <c r="P1531" t="s">
        <v>8285</v>
      </c>
      <c r="Q1531" t="s">
        <v>8338</v>
      </c>
      <c r="R1531" t="s">
        <v>8339</v>
      </c>
      <c r="S1531" s="19">
        <f t="shared" si="103"/>
        <v>42052.428703703707</v>
      </c>
      <c r="T1531" s="19">
        <f t="shared" si="104"/>
        <v>42082.387037037042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9">
        <f t="shared" si="105"/>
        <v>1.3482571428571428</v>
      </c>
      <c r="O1532" s="7">
        <f t="shared" si="102"/>
        <v>53.991990846681922</v>
      </c>
      <c r="P1532" t="s">
        <v>8285</v>
      </c>
      <c r="Q1532" t="s">
        <v>8338</v>
      </c>
      <c r="R1532" t="s">
        <v>8339</v>
      </c>
      <c r="S1532" s="19">
        <f t="shared" si="103"/>
        <v>42275.567303240743</v>
      </c>
      <c r="T1532" s="19">
        <f t="shared" si="104"/>
        <v>42300.567303240743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9">
        <f t="shared" si="105"/>
        <v>1.7595744680851064</v>
      </c>
      <c r="O1533" s="7">
        <f t="shared" si="102"/>
        <v>56.643835616438359</v>
      </c>
      <c r="P1533" t="s">
        <v>8285</v>
      </c>
      <c r="Q1533" t="s">
        <v>8338</v>
      </c>
      <c r="R1533" t="s">
        <v>8339</v>
      </c>
      <c r="S1533" s="19">
        <f t="shared" si="103"/>
        <v>41941.602384259262</v>
      </c>
      <c r="T1533" s="19">
        <f t="shared" si="104"/>
        <v>41973.925000000003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9">
        <f t="shared" si="105"/>
        <v>4.8402000000000003</v>
      </c>
      <c r="O1534" s="7">
        <f t="shared" si="102"/>
        <v>82.316326530612244</v>
      </c>
      <c r="P1534" t="s">
        <v>8285</v>
      </c>
      <c r="Q1534" t="s">
        <v>8338</v>
      </c>
      <c r="R1534" t="s">
        <v>8339</v>
      </c>
      <c r="S1534" s="19">
        <f t="shared" si="103"/>
        <v>42391.275289351855</v>
      </c>
      <c r="T1534" s="19">
        <f t="shared" si="104"/>
        <v>42415.425000000003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9">
        <f t="shared" si="105"/>
        <v>1.4514</v>
      </c>
      <c r="O1535" s="7">
        <f t="shared" si="102"/>
        <v>88.26081081081081</v>
      </c>
      <c r="P1535" t="s">
        <v>8285</v>
      </c>
      <c r="Q1535" t="s">
        <v>8338</v>
      </c>
      <c r="R1535" t="s">
        <v>8339</v>
      </c>
      <c r="S1535" s="19">
        <f t="shared" si="103"/>
        <v>42442.802048611113</v>
      </c>
      <c r="T1535" s="19">
        <f t="shared" si="104"/>
        <v>42491.965972222228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9">
        <f t="shared" si="105"/>
        <v>4.1773333333333333</v>
      </c>
      <c r="O1536" s="7">
        <f t="shared" si="102"/>
        <v>84.905149051490511</v>
      </c>
      <c r="P1536" t="s">
        <v>8285</v>
      </c>
      <c r="Q1536" t="s">
        <v>8338</v>
      </c>
      <c r="R1536" t="s">
        <v>8339</v>
      </c>
      <c r="S1536" s="19">
        <f t="shared" si="103"/>
        <v>42221.474328703705</v>
      </c>
      <c r="T1536" s="19">
        <f t="shared" si="104"/>
        <v>42251.474328703705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9">
        <f t="shared" si="105"/>
        <v>1.3242499999999999</v>
      </c>
      <c r="O1537" s="7">
        <f t="shared" si="102"/>
        <v>48.154545454545456</v>
      </c>
      <c r="P1537" t="s">
        <v>8285</v>
      </c>
      <c r="Q1537" t="s">
        <v>8338</v>
      </c>
      <c r="R1537" t="s">
        <v>8339</v>
      </c>
      <c r="S1537" s="19">
        <f t="shared" si="103"/>
        <v>42484.629062500004</v>
      </c>
      <c r="T1537" s="19">
        <f t="shared" si="104"/>
        <v>42513.716666666674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9">
        <f t="shared" si="105"/>
        <v>2.5030841666666666</v>
      </c>
      <c r="O1538" s="7">
        <f t="shared" si="102"/>
        <v>66.015406593406595</v>
      </c>
      <c r="P1538" t="s">
        <v>8285</v>
      </c>
      <c r="Q1538" t="s">
        <v>8338</v>
      </c>
      <c r="R1538" t="s">
        <v>8339</v>
      </c>
      <c r="S1538" s="19">
        <f t="shared" si="103"/>
        <v>42213.602199074077</v>
      </c>
      <c r="T1538" s="19">
        <f t="shared" si="104"/>
        <v>42243.602199074077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9">
        <f t="shared" si="105"/>
        <v>1.7989999999999999</v>
      </c>
      <c r="O1539" s="7">
        <f t="shared" ref="O1539:O1602" si="106">IF(L1539=0,0,E1539/L1539)</f>
        <v>96.375</v>
      </c>
      <c r="P1539" t="s">
        <v>8285</v>
      </c>
      <c r="Q1539" t="s">
        <v>8338</v>
      </c>
      <c r="R1539" t="s">
        <v>8339</v>
      </c>
      <c r="S1539" s="19">
        <f t="shared" ref="S1539:S1602" si="107">(J1539/86400)+25569+(-5/25)</f>
        <v>42552.115127314813</v>
      </c>
      <c r="T1539" s="19">
        <f t="shared" ref="T1539:T1602" si="108">(I1539/86400)+25569+(-5/25)</f>
        <v>42588.55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9">
        <f t="shared" si="105"/>
        <v>1.0262857142857142</v>
      </c>
      <c r="O1540" s="7">
        <f t="shared" si="106"/>
        <v>156.17391304347825</v>
      </c>
      <c r="P1540" t="s">
        <v>8285</v>
      </c>
      <c r="Q1540" t="s">
        <v>8338</v>
      </c>
      <c r="R1540" t="s">
        <v>8339</v>
      </c>
      <c r="S1540" s="19">
        <f t="shared" si="107"/>
        <v>41981.582060185188</v>
      </c>
      <c r="T1540" s="19">
        <f t="shared" si="108"/>
        <v>42026.582060185188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9">
        <f t="shared" si="105"/>
        <v>1.359861</v>
      </c>
      <c r="O1541" s="7">
        <f t="shared" si="106"/>
        <v>95.764859154929582</v>
      </c>
      <c r="P1541" t="s">
        <v>8285</v>
      </c>
      <c r="Q1541" t="s">
        <v>8338</v>
      </c>
      <c r="R1541" t="s">
        <v>8339</v>
      </c>
      <c r="S1541" s="19">
        <f t="shared" si="107"/>
        <v>42705.719201388893</v>
      </c>
      <c r="T1541" s="19">
        <f t="shared" si="108"/>
        <v>42738.719201388893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9">
        <f t="shared" si="105"/>
        <v>1.1786666666666668</v>
      </c>
      <c r="O1542" s="7">
        <f t="shared" si="106"/>
        <v>180.40816326530611</v>
      </c>
      <c r="P1542" t="s">
        <v>8285</v>
      </c>
      <c r="Q1542" t="s">
        <v>8338</v>
      </c>
      <c r="R1542" t="s">
        <v>8339</v>
      </c>
      <c r="S1542" s="19">
        <f t="shared" si="107"/>
        <v>41938.807129629633</v>
      </c>
      <c r="T1542" s="19">
        <f t="shared" si="108"/>
        <v>41968.852083333331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9">
        <f t="shared" ref="N1543:N1606" si="109">E1543/D1543</f>
        <v>3.3333333333333332E-4</v>
      </c>
      <c r="O1543" s="7">
        <f t="shared" si="106"/>
        <v>3</v>
      </c>
      <c r="P1543" t="s">
        <v>8289</v>
      </c>
      <c r="Q1543" t="s">
        <v>8338</v>
      </c>
      <c r="R1543" t="s">
        <v>8343</v>
      </c>
      <c r="S1543" s="19">
        <f t="shared" si="107"/>
        <v>41974.512245370373</v>
      </c>
      <c r="T1543" s="19">
        <f t="shared" si="108"/>
        <v>42004.512245370373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9">
        <f t="shared" si="109"/>
        <v>0.04</v>
      </c>
      <c r="O1544" s="7">
        <f t="shared" si="106"/>
        <v>20</v>
      </c>
      <c r="P1544" t="s">
        <v>8289</v>
      </c>
      <c r="Q1544" t="s">
        <v>8338</v>
      </c>
      <c r="R1544" t="s">
        <v>8343</v>
      </c>
      <c r="S1544" s="19">
        <f t="shared" si="107"/>
        <v>42170.796527777784</v>
      </c>
      <c r="T1544" s="19">
        <f t="shared" si="108"/>
        <v>42185.796527777784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9">
        <f t="shared" si="109"/>
        <v>4.4444444444444444E-3</v>
      </c>
      <c r="O1545" s="7">
        <f t="shared" si="106"/>
        <v>10</v>
      </c>
      <c r="P1545" t="s">
        <v>8289</v>
      </c>
      <c r="Q1545" t="s">
        <v>8338</v>
      </c>
      <c r="R1545" t="s">
        <v>8343</v>
      </c>
      <c r="S1545" s="19">
        <f t="shared" si="107"/>
        <v>41935.309652777782</v>
      </c>
      <c r="T1545" s="19">
        <f t="shared" si="108"/>
        <v>41965.351319444446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9">
        <f t="shared" si="109"/>
        <v>0</v>
      </c>
      <c r="O1546" s="7">
        <f t="shared" si="106"/>
        <v>0</v>
      </c>
      <c r="P1546" t="s">
        <v>8289</v>
      </c>
      <c r="Q1546" t="s">
        <v>8338</v>
      </c>
      <c r="R1546" t="s">
        <v>8343</v>
      </c>
      <c r="S1546" s="19">
        <f t="shared" si="107"/>
        <v>42052.851203703707</v>
      </c>
      <c r="T1546" s="19">
        <f t="shared" si="108"/>
        <v>42094.8125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9">
        <f t="shared" si="109"/>
        <v>3.3333333333333332E-4</v>
      </c>
      <c r="O1547" s="7">
        <f t="shared" si="106"/>
        <v>1</v>
      </c>
      <c r="P1547" t="s">
        <v>8289</v>
      </c>
      <c r="Q1547" t="s">
        <v>8338</v>
      </c>
      <c r="R1547" t="s">
        <v>8343</v>
      </c>
      <c r="S1547" s="19">
        <f t="shared" si="107"/>
        <v>42031.684652777782</v>
      </c>
      <c r="T1547" s="19">
        <f t="shared" si="108"/>
        <v>42065.686111111114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9">
        <f t="shared" si="109"/>
        <v>0.28899999999999998</v>
      </c>
      <c r="O1548" s="7">
        <f t="shared" si="106"/>
        <v>26.272727272727273</v>
      </c>
      <c r="P1548" t="s">
        <v>8289</v>
      </c>
      <c r="Q1548" t="s">
        <v>8338</v>
      </c>
      <c r="R1548" t="s">
        <v>8343</v>
      </c>
      <c r="S1548" s="19">
        <f t="shared" si="107"/>
        <v>41839.01295138889</v>
      </c>
      <c r="T1548" s="19">
        <f t="shared" si="108"/>
        <v>41899.01295138889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9">
        <f t="shared" si="109"/>
        <v>0</v>
      </c>
      <c r="O1549" s="7">
        <f t="shared" si="106"/>
        <v>0</v>
      </c>
      <c r="P1549" t="s">
        <v>8289</v>
      </c>
      <c r="Q1549" t="s">
        <v>8338</v>
      </c>
      <c r="R1549" t="s">
        <v>8343</v>
      </c>
      <c r="S1549" s="19">
        <f t="shared" si="107"/>
        <v>42782.226875000008</v>
      </c>
      <c r="T1549" s="19">
        <f t="shared" si="108"/>
        <v>42789.226875000008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9">
        <f t="shared" si="109"/>
        <v>8.5714285714285715E-2</v>
      </c>
      <c r="O1550" s="7">
        <f t="shared" si="106"/>
        <v>60</v>
      </c>
      <c r="P1550" t="s">
        <v>8289</v>
      </c>
      <c r="Q1550" t="s">
        <v>8338</v>
      </c>
      <c r="R1550" t="s">
        <v>8343</v>
      </c>
      <c r="S1550" s="19">
        <f t="shared" si="107"/>
        <v>42286.682175925933</v>
      </c>
      <c r="T1550" s="19">
        <f t="shared" si="108"/>
        <v>42316.723842592597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9">
        <f t="shared" si="109"/>
        <v>0.34</v>
      </c>
      <c r="O1551" s="7">
        <f t="shared" si="106"/>
        <v>28.333333333333332</v>
      </c>
      <c r="P1551" t="s">
        <v>8289</v>
      </c>
      <c r="Q1551" t="s">
        <v>8338</v>
      </c>
      <c r="R1551" t="s">
        <v>8343</v>
      </c>
      <c r="S1551" s="19">
        <f t="shared" si="107"/>
        <v>42280.936099537037</v>
      </c>
      <c r="T1551" s="19">
        <f t="shared" si="108"/>
        <v>42310.977766203709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9">
        <f t="shared" si="109"/>
        <v>0.13466666666666666</v>
      </c>
      <c r="O1552" s="7">
        <f t="shared" si="106"/>
        <v>14.428571428571429</v>
      </c>
      <c r="P1552" t="s">
        <v>8289</v>
      </c>
      <c r="Q1552" t="s">
        <v>8338</v>
      </c>
      <c r="R1552" t="s">
        <v>8343</v>
      </c>
      <c r="S1552" s="19">
        <f t="shared" si="107"/>
        <v>42472.249467592599</v>
      </c>
      <c r="T1552" s="19">
        <f t="shared" si="108"/>
        <v>42502.249467592599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9">
        <f t="shared" si="109"/>
        <v>0</v>
      </c>
      <c r="O1553" s="7">
        <f t="shared" si="106"/>
        <v>0</v>
      </c>
      <c r="P1553" t="s">
        <v>8289</v>
      </c>
      <c r="Q1553" t="s">
        <v>8338</v>
      </c>
      <c r="R1553" t="s">
        <v>8343</v>
      </c>
      <c r="S1553" s="19">
        <f t="shared" si="107"/>
        <v>42121.624525462961</v>
      </c>
      <c r="T1553" s="19">
        <f t="shared" si="108"/>
        <v>42151.624525462961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9">
        <f t="shared" si="109"/>
        <v>0.49186046511627907</v>
      </c>
      <c r="O1554" s="7">
        <f t="shared" si="106"/>
        <v>132.1875</v>
      </c>
      <c r="P1554" t="s">
        <v>8289</v>
      </c>
      <c r="Q1554" t="s">
        <v>8338</v>
      </c>
      <c r="R1554" t="s">
        <v>8343</v>
      </c>
      <c r="S1554" s="19">
        <f t="shared" si="107"/>
        <v>41892.488750000004</v>
      </c>
      <c r="T1554" s="19">
        <f t="shared" si="108"/>
        <v>41912.965972222228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9">
        <f t="shared" si="109"/>
        <v>0</v>
      </c>
      <c r="O1555" s="7">
        <f t="shared" si="106"/>
        <v>0</v>
      </c>
      <c r="P1555" t="s">
        <v>8289</v>
      </c>
      <c r="Q1555" t="s">
        <v>8338</v>
      </c>
      <c r="R1555" t="s">
        <v>8343</v>
      </c>
      <c r="S1555" s="19">
        <f t="shared" si="107"/>
        <v>42219.082951388889</v>
      </c>
      <c r="T1555" s="19">
        <f t="shared" si="108"/>
        <v>42249.082951388889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9">
        <f t="shared" si="109"/>
        <v>0</v>
      </c>
      <c r="O1556" s="7">
        <f t="shared" si="106"/>
        <v>0</v>
      </c>
      <c r="P1556" t="s">
        <v>8289</v>
      </c>
      <c r="Q1556" t="s">
        <v>8338</v>
      </c>
      <c r="R1556" t="s">
        <v>8343</v>
      </c>
      <c r="S1556" s="19">
        <f t="shared" si="107"/>
        <v>42188.052199074082</v>
      </c>
      <c r="T1556" s="19">
        <f t="shared" si="108"/>
        <v>42218.052199074082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9">
        <f t="shared" si="109"/>
        <v>0</v>
      </c>
      <c r="O1557" s="7">
        <f t="shared" si="106"/>
        <v>0</v>
      </c>
      <c r="P1557" t="s">
        <v>8289</v>
      </c>
      <c r="Q1557" t="s">
        <v>8338</v>
      </c>
      <c r="R1557" t="s">
        <v>8343</v>
      </c>
      <c r="S1557" s="19">
        <f t="shared" si="107"/>
        <v>42241.4137962963</v>
      </c>
      <c r="T1557" s="19">
        <f t="shared" si="108"/>
        <v>42264.508333333331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9">
        <f t="shared" si="109"/>
        <v>0.45133333333333331</v>
      </c>
      <c r="O1558" s="7">
        <f t="shared" si="106"/>
        <v>56.416666666666664</v>
      </c>
      <c r="P1558" t="s">
        <v>8289</v>
      </c>
      <c r="Q1558" t="s">
        <v>8338</v>
      </c>
      <c r="R1558" t="s">
        <v>8343</v>
      </c>
      <c r="S1558" s="19">
        <f t="shared" si="107"/>
        <v>42524.953055555554</v>
      </c>
      <c r="T1558" s="19">
        <f t="shared" si="108"/>
        <v>42554.953055555554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9">
        <f t="shared" si="109"/>
        <v>0.04</v>
      </c>
      <c r="O1559" s="7">
        <f t="shared" si="106"/>
        <v>100</v>
      </c>
      <c r="P1559" t="s">
        <v>8289</v>
      </c>
      <c r="Q1559" t="s">
        <v>8338</v>
      </c>
      <c r="R1559" t="s">
        <v>8343</v>
      </c>
      <c r="S1559" s="19">
        <f t="shared" si="107"/>
        <v>41871.453159722223</v>
      </c>
      <c r="T1559" s="19">
        <f t="shared" si="108"/>
        <v>41902.453159722223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9">
        <f t="shared" si="109"/>
        <v>4.6666666666666669E-2</v>
      </c>
      <c r="O1560" s="7">
        <f t="shared" si="106"/>
        <v>11.666666666666666</v>
      </c>
      <c r="P1560" t="s">
        <v>8289</v>
      </c>
      <c r="Q1560" t="s">
        <v>8338</v>
      </c>
      <c r="R1560" t="s">
        <v>8343</v>
      </c>
      <c r="S1560" s="19">
        <f t="shared" si="107"/>
        <v>42185.19767361111</v>
      </c>
      <c r="T1560" s="19">
        <f t="shared" si="108"/>
        <v>42244.308333333334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9">
        <f t="shared" si="109"/>
        <v>3.3333333333333335E-3</v>
      </c>
      <c r="O1561" s="7">
        <f t="shared" si="106"/>
        <v>50</v>
      </c>
      <c r="P1561" t="s">
        <v>8289</v>
      </c>
      <c r="Q1561" t="s">
        <v>8338</v>
      </c>
      <c r="R1561" t="s">
        <v>8343</v>
      </c>
      <c r="S1561" s="19">
        <f t="shared" si="107"/>
        <v>42107.853229166671</v>
      </c>
      <c r="T1561" s="19">
        <f t="shared" si="108"/>
        <v>42122.853229166671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9">
        <f t="shared" si="109"/>
        <v>3.7600000000000001E-2</v>
      </c>
      <c r="O1562" s="7">
        <f t="shared" si="106"/>
        <v>23.5</v>
      </c>
      <c r="P1562" t="s">
        <v>8289</v>
      </c>
      <c r="Q1562" t="s">
        <v>8338</v>
      </c>
      <c r="R1562" t="s">
        <v>8343</v>
      </c>
      <c r="S1562" s="19">
        <f t="shared" si="107"/>
        <v>41935.820752314816</v>
      </c>
      <c r="T1562" s="19">
        <f t="shared" si="108"/>
        <v>41955.862418981487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9">
        <f t="shared" si="109"/>
        <v>6.7000000000000002E-3</v>
      </c>
      <c r="O1563" s="7">
        <f t="shared" si="106"/>
        <v>67</v>
      </c>
      <c r="P1563" t="s">
        <v>8290</v>
      </c>
      <c r="Q1563" t="s">
        <v>8322</v>
      </c>
      <c r="R1563" t="s">
        <v>8344</v>
      </c>
      <c r="S1563" s="19">
        <f t="shared" si="107"/>
        <v>41554.84170138889</v>
      </c>
      <c r="T1563" s="19">
        <f t="shared" si="108"/>
        <v>41584.883368055554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9">
        <f t="shared" si="109"/>
        <v>0</v>
      </c>
      <c r="O1564" s="7">
        <f t="shared" si="106"/>
        <v>0</v>
      </c>
      <c r="P1564" t="s">
        <v>8290</v>
      </c>
      <c r="Q1564" t="s">
        <v>8322</v>
      </c>
      <c r="R1564" t="s">
        <v>8344</v>
      </c>
      <c r="S1564" s="19">
        <f t="shared" si="107"/>
        <v>40079.366157407407</v>
      </c>
      <c r="T1564" s="19">
        <f t="shared" si="108"/>
        <v>40148.834722222222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9">
        <f t="shared" si="109"/>
        <v>1.4166666666666666E-2</v>
      </c>
      <c r="O1565" s="7">
        <f t="shared" si="106"/>
        <v>42.5</v>
      </c>
      <c r="P1565" t="s">
        <v>8290</v>
      </c>
      <c r="Q1565" t="s">
        <v>8322</v>
      </c>
      <c r="R1565" t="s">
        <v>8344</v>
      </c>
      <c r="S1565" s="19">
        <f t="shared" si="107"/>
        <v>41652.542488425926</v>
      </c>
      <c r="T1565" s="19">
        <f t="shared" si="108"/>
        <v>41712.500821759262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9">
        <f t="shared" si="109"/>
        <v>1E-3</v>
      </c>
      <c r="O1566" s="7">
        <f t="shared" si="106"/>
        <v>10</v>
      </c>
      <c r="P1566" t="s">
        <v>8290</v>
      </c>
      <c r="Q1566" t="s">
        <v>8322</v>
      </c>
      <c r="R1566" t="s">
        <v>8344</v>
      </c>
      <c r="S1566" s="19">
        <f t="shared" si="107"/>
        <v>42121.167002314818</v>
      </c>
      <c r="T1566" s="19">
        <f t="shared" si="108"/>
        <v>42152.636805555558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9">
        <f t="shared" si="109"/>
        <v>2.5000000000000001E-2</v>
      </c>
      <c r="O1567" s="7">
        <f t="shared" si="106"/>
        <v>100</v>
      </c>
      <c r="P1567" t="s">
        <v>8290</v>
      </c>
      <c r="Q1567" t="s">
        <v>8322</v>
      </c>
      <c r="R1567" t="s">
        <v>8344</v>
      </c>
      <c r="S1567" s="19">
        <f t="shared" si="107"/>
        <v>40672.529872685191</v>
      </c>
      <c r="T1567" s="19">
        <f t="shared" si="108"/>
        <v>40702.529872685191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9">
        <f t="shared" si="109"/>
        <v>0.21249999999999999</v>
      </c>
      <c r="O1568" s="7">
        <f t="shared" si="106"/>
        <v>108.05084745762711</v>
      </c>
      <c r="P1568" t="s">
        <v>8290</v>
      </c>
      <c r="Q1568" t="s">
        <v>8322</v>
      </c>
      <c r="R1568" t="s">
        <v>8344</v>
      </c>
      <c r="S1568" s="19">
        <f t="shared" si="107"/>
        <v>42549.716712962967</v>
      </c>
      <c r="T1568" s="19">
        <f t="shared" si="108"/>
        <v>42578.716666666674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9">
        <f t="shared" si="109"/>
        <v>4.1176470588235294E-2</v>
      </c>
      <c r="O1569" s="7">
        <f t="shared" si="106"/>
        <v>26.923076923076923</v>
      </c>
      <c r="P1569" t="s">
        <v>8290</v>
      </c>
      <c r="Q1569" t="s">
        <v>8322</v>
      </c>
      <c r="R1569" t="s">
        <v>8344</v>
      </c>
      <c r="S1569" s="19">
        <f t="shared" si="107"/>
        <v>41671.736863425933</v>
      </c>
      <c r="T1569" s="19">
        <f t="shared" si="108"/>
        <v>41686.800000000003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9">
        <f t="shared" si="109"/>
        <v>0.13639999999999999</v>
      </c>
      <c r="O1570" s="7">
        <f t="shared" si="106"/>
        <v>155</v>
      </c>
      <c r="P1570" t="s">
        <v>8290</v>
      </c>
      <c r="Q1570" t="s">
        <v>8322</v>
      </c>
      <c r="R1570" t="s">
        <v>8344</v>
      </c>
      <c r="S1570" s="19">
        <f t="shared" si="107"/>
        <v>41961.862326388888</v>
      </c>
      <c r="T1570" s="19">
        <f t="shared" si="108"/>
        <v>41996.862326388888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9">
        <f t="shared" si="109"/>
        <v>0</v>
      </c>
      <c r="O1571" s="7">
        <f t="shared" si="106"/>
        <v>0</v>
      </c>
      <c r="P1571" t="s">
        <v>8290</v>
      </c>
      <c r="Q1571" t="s">
        <v>8322</v>
      </c>
      <c r="R1571" t="s">
        <v>8344</v>
      </c>
      <c r="S1571" s="19">
        <f t="shared" si="107"/>
        <v>41389.479560185187</v>
      </c>
      <c r="T1571" s="19">
        <f t="shared" si="108"/>
        <v>41419.479560185187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9">
        <f t="shared" si="109"/>
        <v>0.41399999999999998</v>
      </c>
      <c r="O1572" s="7">
        <f t="shared" si="106"/>
        <v>47.769230769230766</v>
      </c>
      <c r="P1572" t="s">
        <v>8290</v>
      </c>
      <c r="Q1572" t="s">
        <v>8322</v>
      </c>
      <c r="R1572" t="s">
        <v>8344</v>
      </c>
      <c r="S1572" s="19">
        <f t="shared" si="107"/>
        <v>42438.613449074081</v>
      </c>
      <c r="T1572" s="19">
        <f t="shared" si="108"/>
        <v>42468.571782407409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9">
        <f t="shared" si="109"/>
        <v>6.6115702479338841E-3</v>
      </c>
      <c r="O1573" s="7">
        <f t="shared" si="106"/>
        <v>20</v>
      </c>
      <c r="P1573" t="s">
        <v>8290</v>
      </c>
      <c r="Q1573" t="s">
        <v>8322</v>
      </c>
      <c r="R1573" t="s">
        <v>8344</v>
      </c>
      <c r="S1573" s="19">
        <f t="shared" si="107"/>
        <v>42144.569479166668</v>
      </c>
      <c r="T1573" s="19">
        <f t="shared" si="108"/>
        <v>42174.569479166668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9">
        <f t="shared" si="109"/>
        <v>0.05</v>
      </c>
      <c r="O1574" s="7">
        <f t="shared" si="106"/>
        <v>41.666666666666664</v>
      </c>
      <c r="P1574" t="s">
        <v>8290</v>
      </c>
      <c r="Q1574" t="s">
        <v>8322</v>
      </c>
      <c r="R1574" t="s">
        <v>8344</v>
      </c>
      <c r="S1574" s="19">
        <f t="shared" si="107"/>
        <v>42403.833090277782</v>
      </c>
      <c r="T1574" s="19">
        <f t="shared" si="108"/>
        <v>42428.799305555556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9">
        <f t="shared" si="109"/>
        <v>2.4777777777777777E-2</v>
      </c>
      <c r="O1575" s="7">
        <f t="shared" si="106"/>
        <v>74.333333333333329</v>
      </c>
      <c r="P1575" t="s">
        <v>8290</v>
      </c>
      <c r="Q1575" t="s">
        <v>8322</v>
      </c>
      <c r="R1575" t="s">
        <v>8344</v>
      </c>
      <c r="S1575" s="19">
        <f t="shared" si="107"/>
        <v>42785.800023148156</v>
      </c>
      <c r="T1575" s="19">
        <f t="shared" si="108"/>
        <v>42825.965972222228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9">
        <f t="shared" si="109"/>
        <v>5.0599999999999999E-2</v>
      </c>
      <c r="O1576" s="7">
        <f t="shared" si="106"/>
        <v>84.333333333333329</v>
      </c>
      <c r="P1576" t="s">
        <v>8290</v>
      </c>
      <c r="Q1576" t="s">
        <v>8322</v>
      </c>
      <c r="R1576" t="s">
        <v>8344</v>
      </c>
      <c r="S1576" s="19">
        <f t="shared" si="107"/>
        <v>42017.727418981485</v>
      </c>
      <c r="T1576" s="19">
        <f t="shared" si="108"/>
        <v>42052.727418981485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9">
        <f t="shared" si="109"/>
        <v>0.2291</v>
      </c>
      <c r="O1577" s="7">
        <f t="shared" si="106"/>
        <v>65.457142857142856</v>
      </c>
      <c r="P1577" t="s">
        <v>8290</v>
      </c>
      <c r="Q1577" t="s">
        <v>8322</v>
      </c>
      <c r="R1577" t="s">
        <v>8344</v>
      </c>
      <c r="S1577" s="19">
        <f t="shared" si="107"/>
        <v>41799.324259259258</v>
      </c>
      <c r="T1577" s="19">
        <f t="shared" si="108"/>
        <v>41829.324259259258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9">
        <f t="shared" si="109"/>
        <v>0.13</v>
      </c>
      <c r="O1578" s="7">
        <f t="shared" si="106"/>
        <v>65</v>
      </c>
      <c r="P1578" t="s">
        <v>8290</v>
      </c>
      <c r="Q1578" t="s">
        <v>8322</v>
      </c>
      <c r="R1578" t="s">
        <v>8344</v>
      </c>
      <c r="S1578" s="19">
        <f t="shared" si="107"/>
        <v>42140.679259259261</v>
      </c>
      <c r="T1578" s="19">
        <f t="shared" si="108"/>
        <v>42185.679259259261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9">
        <f t="shared" si="109"/>
        <v>5.4999999999999997E-3</v>
      </c>
      <c r="O1579" s="7">
        <f t="shared" si="106"/>
        <v>27.5</v>
      </c>
      <c r="P1579" t="s">
        <v>8290</v>
      </c>
      <c r="Q1579" t="s">
        <v>8322</v>
      </c>
      <c r="R1579" t="s">
        <v>8344</v>
      </c>
      <c r="S1579" s="19">
        <f t="shared" si="107"/>
        <v>41054.647777777776</v>
      </c>
      <c r="T1579" s="19">
        <f t="shared" si="108"/>
        <v>41114.647777777776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9">
        <f t="shared" si="109"/>
        <v>0.10806536636794939</v>
      </c>
      <c r="O1580" s="7">
        <f t="shared" si="106"/>
        <v>51.25</v>
      </c>
      <c r="P1580" t="s">
        <v>8290</v>
      </c>
      <c r="Q1580" t="s">
        <v>8322</v>
      </c>
      <c r="R1580" t="s">
        <v>8344</v>
      </c>
      <c r="S1580" s="19">
        <f t="shared" si="107"/>
        <v>40398.86586805556</v>
      </c>
      <c r="T1580" s="19">
        <f t="shared" si="108"/>
        <v>40422.883333333339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9">
        <f t="shared" si="109"/>
        <v>8.4008400840084006E-3</v>
      </c>
      <c r="O1581" s="7">
        <f t="shared" si="106"/>
        <v>14</v>
      </c>
      <c r="P1581" t="s">
        <v>8290</v>
      </c>
      <c r="Q1581" t="s">
        <v>8322</v>
      </c>
      <c r="R1581" t="s">
        <v>8344</v>
      </c>
      <c r="S1581" s="19">
        <f t="shared" si="107"/>
        <v>41481.796423611115</v>
      </c>
      <c r="T1581" s="19">
        <f t="shared" si="108"/>
        <v>41514.796423611115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9">
        <f t="shared" si="109"/>
        <v>0</v>
      </c>
      <c r="O1582" s="7">
        <f t="shared" si="106"/>
        <v>0</v>
      </c>
      <c r="P1582" t="s">
        <v>8290</v>
      </c>
      <c r="Q1582" t="s">
        <v>8322</v>
      </c>
      <c r="R1582" t="s">
        <v>8344</v>
      </c>
      <c r="S1582" s="19">
        <f t="shared" si="107"/>
        <v>40989.850069444445</v>
      </c>
      <c r="T1582" s="19">
        <f t="shared" si="108"/>
        <v>41049.850069444445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9">
        <f t="shared" si="109"/>
        <v>5.0000000000000001E-3</v>
      </c>
      <c r="O1583" s="7">
        <f t="shared" si="106"/>
        <v>5</v>
      </c>
      <c r="P1583" t="s">
        <v>8291</v>
      </c>
      <c r="Q1583" t="s">
        <v>8338</v>
      </c>
      <c r="R1583" t="s">
        <v>8345</v>
      </c>
      <c r="S1583" s="19">
        <f t="shared" si="107"/>
        <v>42325.248958333337</v>
      </c>
      <c r="T1583" s="19">
        <f t="shared" si="108"/>
        <v>42357.248958333337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9">
        <f t="shared" si="109"/>
        <v>9.2999999999999999E-2</v>
      </c>
      <c r="O1584" s="7">
        <f t="shared" si="106"/>
        <v>31</v>
      </c>
      <c r="P1584" t="s">
        <v>8291</v>
      </c>
      <c r="Q1584" t="s">
        <v>8338</v>
      </c>
      <c r="R1584" t="s">
        <v>8345</v>
      </c>
      <c r="S1584" s="19">
        <f t="shared" si="107"/>
        <v>42246.589965277781</v>
      </c>
      <c r="T1584" s="19">
        <f t="shared" si="108"/>
        <v>42303.688888888893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9">
        <f t="shared" si="109"/>
        <v>7.5000000000000002E-4</v>
      </c>
      <c r="O1585" s="7">
        <f t="shared" si="106"/>
        <v>15</v>
      </c>
      <c r="P1585" t="s">
        <v>8291</v>
      </c>
      <c r="Q1585" t="s">
        <v>8338</v>
      </c>
      <c r="R1585" t="s">
        <v>8345</v>
      </c>
      <c r="S1585" s="19">
        <f t="shared" si="107"/>
        <v>41877.704988425932</v>
      </c>
      <c r="T1585" s="19">
        <f t="shared" si="108"/>
        <v>41907.704988425932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9">
        <f t="shared" si="109"/>
        <v>0</v>
      </c>
      <c r="O1586" s="7">
        <f t="shared" si="106"/>
        <v>0</v>
      </c>
      <c r="P1586" t="s">
        <v>8291</v>
      </c>
      <c r="Q1586" t="s">
        <v>8338</v>
      </c>
      <c r="R1586" t="s">
        <v>8345</v>
      </c>
      <c r="S1586" s="19">
        <f t="shared" si="107"/>
        <v>41779.449317129634</v>
      </c>
      <c r="T1586" s="19">
        <f t="shared" si="108"/>
        <v>41789.449317129634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9">
        <f t="shared" si="109"/>
        <v>0.79</v>
      </c>
      <c r="O1587" s="7">
        <f t="shared" si="106"/>
        <v>131.66666666666666</v>
      </c>
      <c r="P1587" t="s">
        <v>8291</v>
      </c>
      <c r="Q1587" t="s">
        <v>8338</v>
      </c>
      <c r="R1587" t="s">
        <v>8345</v>
      </c>
      <c r="S1587" s="19">
        <f t="shared" si="107"/>
        <v>42707.695462962962</v>
      </c>
      <c r="T1587" s="19">
        <f t="shared" si="108"/>
        <v>42729.258333333331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9">
        <f t="shared" si="109"/>
        <v>0</v>
      </c>
      <c r="O1588" s="7">
        <f t="shared" si="106"/>
        <v>0</v>
      </c>
      <c r="P1588" t="s">
        <v>8291</v>
      </c>
      <c r="Q1588" t="s">
        <v>8338</v>
      </c>
      <c r="R1588" t="s">
        <v>8345</v>
      </c>
      <c r="S1588" s="19">
        <f t="shared" si="107"/>
        <v>42068.904421296298</v>
      </c>
      <c r="T1588" s="19">
        <f t="shared" si="108"/>
        <v>42098.862754629634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9">
        <f t="shared" si="109"/>
        <v>1.3333333333333334E-4</v>
      </c>
      <c r="O1589" s="7">
        <f t="shared" si="106"/>
        <v>1</v>
      </c>
      <c r="P1589" t="s">
        <v>8291</v>
      </c>
      <c r="Q1589" t="s">
        <v>8338</v>
      </c>
      <c r="R1589" t="s">
        <v>8345</v>
      </c>
      <c r="S1589" s="19">
        <f t="shared" si="107"/>
        <v>41956.750983796301</v>
      </c>
      <c r="T1589" s="19">
        <f t="shared" si="108"/>
        <v>41986.750983796301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9">
        <f t="shared" si="109"/>
        <v>0</v>
      </c>
      <c r="O1590" s="7">
        <f t="shared" si="106"/>
        <v>0</v>
      </c>
      <c r="P1590" t="s">
        <v>8291</v>
      </c>
      <c r="Q1590" t="s">
        <v>8338</v>
      </c>
      <c r="R1590" t="s">
        <v>8345</v>
      </c>
      <c r="S1590" s="19">
        <f t="shared" si="107"/>
        <v>42005.049988425933</v>
      </c>
      <c r="T1590" s="19">
        <f t="shared" si="108"/>
        <v>42035.64166666667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9">
        <f t="shared" si="109"/>
        <v>0</v>
      </c>
      <c r="O1591" s="7">
        <f t="shared" si="106"/>
        <v>0</v>
      </c>
      <c r="P1591" t="s">
        <v>8291</v>
      </c>
      <c r="Q1591" t="s">
        <v>8338</v>
      </c>
      <c r="R1591" t="s">
        <v>8345</v>
      </c>
      <c r="S1591" s="19">
        <f t="shared" si="107"/>
        <v>42256.784791666665</v>
      </c>
      <c r="T1591" s="19">
        <f t="shared" si="108"/>
        <v>42286.784791666665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9">
        <f t="shared" si="109"/>
        <v>1.7000000000000001E-2</v>
      </c>
      <c r="O1592" s="7">
        <f t="shared" si="106"/>
        <v>510</v>
      </c>
      <c r="P1592" t="s">
        <v>8291</v>
      </c>
      <c r="Q1592" t="s">
        <v>8338</v>
      </c>
      <c r="R1592" t="s">
        <v>8345</v>
      </c>
      <c r="S1592" s="19">
        <f t="shared" si="107"/>
        <v>42240.657222222224</v>
      </c>
      <c r="T1592" s="19">
        <f t="shared" si="108"/>
        <v>42270.657222222224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9">
        <f t="shared" si="109"/>
        <v>0.29228571428571426</v>
      </c>
      <c r="O1593" s="7">
        <f t="shared" si="106"/>
        <v>44.478260869565219</v>
      </c>
      <c r="P1593" t="s">
        <v>8291</v>
      </c>
      <c r="Q1593" t="s">
        <v>8338</v>
      </c>
      <c r="R1593" t="s">
        <v>8345</v>
      </c>
      <c r="S1593" s="19">
        <f t="shared" si="107"/>
        <v>42433.52616898148</v>
      </c>
      <c r="T1593" s="19">
        <f t="shared" si="108"/>
        <v>42463.484502314823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9">
        <f t="shared" si="109"/>
        <v>0</v>
      </c>
      <c r="O1594" s="7">
        <f t="shared" si="106"/>
        <v>0</v>
      </c>
      <c r="P1594" t="s">
        <v>8291</v>
      </c>
      <c r="Q1594" t="s">
        <v>8338</v>
      </c>
      <c r="R1594" t="s">
        <v>8345</v>
      </c>
      <c r="S1594" s="19">
        <f t="shared" si="107"/>
        <v>42045.872743055559</v>
      </c>
      <c r="T1594" s="19">
        <f t="shared" si="108"/>
        <v>42090.831076388888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9">
        <f t="shared" si="109"/>
        <v>1.3636363636363637E-4</v>
      </c>
      <c r="O1595" s="7">
        <f t="shared" si="106"/>
        <v>1</v>
      </c>
      <c r="P1595" t="s">
        <v>8291</v>
      </c>
      <c r="Q1595" t="s">
        <v>8338</v>
      </c>
      <c r="R1595" t="s">
        <v>8345</v>
      </c>
      <c r="S1595" s="19">
        <f t="shared" si="107"/>
        <v>42033.645543981489</v>
      </c>
      <c r="T1595" s="19">
        <f t="shared" si="108"/>
        <v>42063.645543981489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9">
        <f t="shared" si="109"/>
        <v>0.20499999999999999</v>
      </c>
      <c r="O1596" s="7">
        <f t="shared" si="106"/>
        <v>20.5</v>
      </c>
      <c r="P1596" t="s">
        <v>8291</v>
      </c>
      <c r="Q1596" t="s">
        <v>8338</v>
      </c>
      <c r="R1596" t="s">
        <v>8345</v>
      </c>
      <c r="S1596" s="19">
        <f t="shared" si="107"/>
        <v>42445.512754629628</v>
      </c>
      <c r="T1596" s="19">
        <f t="shared" si="108"/>
        <v>42505.481250000004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9">
        <f t="shared" si="109"/>
        <v>2.8E-3</v>
      </c>
      <c r="O1597" s="7">
        <f t="shared" si="106"/>
        <v>40</v>
      </c>
      <c r="P1597" t="s">
        <v>8291</v>
      </c>
      <c r="Q1597" t="s">
        <v>8338</v>
      </c>
      <c r="R1597" t="s">
        <v>8345</v>
      </c>
      <c r="S1597" s="19">
        <f t="shared" si="107"/>
        <v>41779.850092592598</v>
      </c>
      <c r="T1597" s="19">
        <f t="shared" si="108"/>
        <v>41808.642361111109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9">
        <f t="shared" si="109"/>
        <v>2.3076923076923078E-2</v>
      </c>
      <c r="O1598" s="7">
        <f t="shared" si="106"/>
        <v>25</v>
      </c>
      <c r="P1598" t="s">
        <v>8291</v>
      </c>
      <c r="Q1598" t="s">
        <v>8338</v>
      </c>
      <c r="R1598" t="s">
        <v>8345</v>
      </c>
      <c r="S1598" s="19">
        <f t="shared" si="107"/>
        <v>41941.230196759265</v>
      </c>
      <c r="T1598" s="19">
        <f t="shared" si="108"/>
        <v>41986.271863425929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9">
        <f t="shared" si="109"/>
        <v>0</v>
      </c>
      <c r="O1599" s="7">
        <f t="shared" si="106"/>
        <v>0</v>
      </c>
      <c r="P1599" t="s">
        <v>8291</v>
      </c>
      <c r="Q1599" t="s">
        <v>8338</v>
      </c>
      <c r="R1599" t="s">
        <v>8345</v>
      </c>
      <c r="S1599" s="19">
        <f t="shared" si="107"/>
        <v>42603.154131944451</v>
      </c>
      <c r="T1599" s="19">
        <f t="shared" si="108"/>
        <v>42633.154131944451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9">
        <f t="shared" si="109"/>
        <v>1.25E-3</v>
      </c>
      <c r="O1600" s="7">
        <f t="shared" si="106"/>
        <v>1</v>
      </c>
      <c r="P1600" t="s">
        <v>8291</v>
      </c>
      <c r="Q1600" t="s">
        <v>8338</v>
      </c>
      <c r="R1600" t="s">
        <v>8345</v>
      </c>
      <c r="S1600" s="19">
        <f t="shared" si="107"/>
        <v>42151.467337962968</v>
      </c>
      <c r="T1600" s="19">
        <f t="shared" si="108"/>
        <v>42211.467337962968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9">
        <f t="shared" si="109"/>
        <v>0</v>
      </c>
      <c r="O1601" s="7">
        <f t="shared" si="106"/>
        <v>0</v>
      </c>
      <c r="P1601" t="s">
        <v>8291</v>
      </c>
      <c r="Q1601" t="s">
        <v>8338</v>
      </c>
      <c r="R1601" t="s">
        <v>8345</v>
      </c>
      <c r="S1601" s="19">
        <f t="shared" si="107"/>
        <v>42438.339074074072</v>
      </c>
      <c r="T1601" s="19">
        <f t="shared" si="108"/>
        <v>42468.297407407415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9">
        <f t="shared" si="109"/>
        <v>7.3400000000000007E-2</v>
      </c>
      <c r="O1602" s="7">
        <f t="shared" si="106"/>
        <v>40.777777777777779</v>
      </c>
      <c r="P1602" t="s">
        <v>8291</v>
      </c>
      <c r="Q1602" t="s">
        <v>8338</v>
      </c>
      <c r="R1602" t="s">
        <v>8345</v>
      </c>
      <c r="S1602" s="19">
        <f t="shared" si="107"/>
        <v>41790.857314814813</v>
      </c>
      <c r="T1602" s="19">
        <f t="shared" si="108"/>
        <v>41835.015972222223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9">
        <f t="shared" si="109"/>
        <v>1.082492</v>
      </c>
      <c r="O1603" s="7">
        <f t="shared" ref="O1603:O1666" si="110">IF(L1603=0,0,E1603/L1603)</f>
        <v>48.325535714285714</v>
      </c>
      <c r="P1603" t="s">
        <v>8276</v>
      </c>
      <c r="Q1603" t="s">
        <v>8325</v>
      </c>
      <c r="R1603" t="s">
        <v>8326</v>
      </c>
      <c r="S1603" s="19">
        <f t="shared" ref="S1603:S1666" si="111">(J1603/86400)+25569+(-5/25)</f>
        <v>40637.892974537041</v>
      </c>
      <c r="T1603" s="19">
        <f t="shared" ref="T1603:T1666" si="112">(I1603/86400)+25569+(-5/25)</f>
        <v>40667.892974537041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9">
        <f t="shared" si="109"/>
        <v>1.0016666666666667</v>
      </c>
      <c r="O1604" s="7">
        <f t="shared" si="110"/>
        <v>46.953125</v>
      </c>
      <c r="P1604" t="s">
        <v>8276</v>
      </c>
      <c r="Q1604" t="s">
        <v>8325</v>
      </c>
      <c r="R1604" t="s">
        <v>8326</v>
      </c>
      <c r="S1604" s="19">
        <f t="shared" si="111"/>
        <v>40788.097650462965</v>
      </c>
      <c r="T1604" s="19">
        <f t="shared" si="112"/>
        <v>40830.758333333339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9">
        <f t="shared" si="109"/>
        <v>1.0003299999999999</v>
      </c>
      <c r="O1605" s="7">
        <f t="shared" si="110"/>
        <v>66.688666666666663</v>
      </c>
      <c r="P1605" t="s">
        <v>8276</v>
      </c>
      <c r="Q1605" t="s">
        <v>8325</v>
      </c>
      <c r="R1605" t="s">
        <v>8326</v>
      </c>
      <c r="S1605" s="19">
        <f t="shared" si="111"/>
        <v>40875.969664351855</v>
      </c>
      <c r="T1605" s="19">
        <f t="shared" si="112"/>
        <v>40935.969664351855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9">
        <f t="shared" si="109"/>
        <v>1.2210714285714286</v>
      </c>
      <c r="O1606" s="7">
        <f t="shared" si="110"/>
        <v>48.842857142857142</v>
      </c>
      <c r="P1606" t="s">
        <v>8276</v>
      </c>
      <c r="Q1606" t="s">
        <v>8325</v>
      </c>
      <c r="R1606" t="s">
        <v>8326</v>
      </c>
      <c r="S1606" s="19">
        <f t="shared" si="111"/>
        <v>40945.645312500004</v>
      </c>
      <c r="T1606" s="19">
        <f t="shared" si="112"/>
        <v>40985.60364583334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9">
        <f t="shared" ref="N1607:N1613" si="113">E1607/D1607</f>
        <v>1.0069333333333335</v>
      </c>
      <c r="O1607" s="7">
        <f t="shared" si="110"/>
        <v>137.30909090909091</v>
      </c>
      <c r="P1607" t="s">
        <v>8276</v>
      </c>
      <c r="Q1607" t="s">
        <v>8325</v>
      </c>
      <c r="R1607" t="s">
        <v>8326</v>
      </c>
      <c r="S1607" s="19">
        <f t="shared" si="111"/>
        <v>40746.812881944446</v>
      </c>
      <c r="T1607" s="19">
        <f t="shared" si="112"/>
        <v>40756.091666666667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9">
        <f t="shared" si="113"/>
        <v>1.01004125</v>
      </c>
      <c r="O1608" s="7">
        <f t="shared" si="110"/>
        <v>87.829673913043479</v>
      </c>
      <c r="P1608" t="s">
        <v>8276</v>
      </c>
      <c r="Q1608" t="s">
        <v>8325</v>
      </c>
      <c r="R1608" t="s">
        <v>8326</v>
      </c>
      <c r="S1608" s="19">
        <f t="shared" si="111"/>
        <v>40535.911550925928</v>
      </c>
      <c r="T1608" s="19">
        <f t="shared" si="112"/>
        <v>40625.869884259264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9">
        <f t="shared" si="113"/>
        <v>1.4511000000000001</v>
      </c>
      <c r="O1609" s="7">
        <f t="shared" si="110"/>
        <v>70.785365853658533</v>
      </c>
      <c r="P1609" t="s">
        <v>8276</v>
      </c>
      <c r="Q1609" t="s">
        <v>8325</v>
      </c>
      <c r="R1609" t="s">
        <v>8326</v>
      </c>
      <c r="S1609" s="19">
        <f t="shared" si="111"/>
        <v>41053.608460648153</v>
      </c>
      <c r="T1609" s="19">
        <f t="shared" si="112"/>
        <v>41074.608460648153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9">
        <f t="shared" si="113"/>
        <v>1.0125</v>
      </c>
      <c r="O1610" s="7">
        <f t="shared" si="110"/>
        <v>52.826086956521742</v>
      </c>
      <c r="P1610" t="s">
        <v>8276</v>
      </c>
      <c r="Q1610" t="s">
        <v>8325</v>
      </c>
      <c r="R1610" t="s">
        <v>8326</v>
      </c>
      <c r="S1610" s="19">
        <f t="shared" si="111"/>
        <v>41607.630856481483</v>
      </c>
      <c r="T1610" s="19">
        <f t="shared" si="112"/>
        <v>41640.026388888888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9">
        <f t="shared" si="113"/>
        <v>1.1833333333333333</v>
      </c>
      <c r="O1611" s="7">
        <f t="shared" si="110"/>
        <v>443.75</v>
      </c>
      <c r="P1611" t="s">
        <v>8276</v>
      </c>
      <c r="Q1611" t="s">
        <v>8325</v>
      </c>
      <c r="R1611" t="s">
        <v>8326</v>
      </c>
      <c r="S1611" s="19">
        <f t="shared" si="111"/>
        <v>40795.801261574074</v>
      </c>
      <c r="T1611" s="19">
        <f t="shared" si="112"/>
        <v>40849.133333333339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9">
        <f t="shared" si="113"/>
        <v>2.7185000000000001</v>
      </c>
      <c r="O1612" s="7">
        <f t="shared" si="110"/>
        <v>48.544642857142854</v>
      </c>
      <c r="P1612" t="s">
        <v>8276</v>
      </c>
      <c r="Q1612" t="s">
        <v>8325</v>
      </c>
      <c r="R1612" t="s">
        <v>8326</v>
      </c>
      <c r="S1612" s="19">
        <f t="shared" si="111"/>
        <v>41228.72488425926</v>
      </c>
      <c r="T1612" s="19">
        <f t="shared" si="112"/>
        <v>41258.72488425926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9">
        <f t="shared" si="113"/>
        <v>1.25125</v>
      </c>
      <c r="O1613" s="7">
        <f t="shared" si="110"/>
        <v>37.074074074074076</v>
      </c>
      <c r="P1613" t="s">
        <v>8276</v>
      </c>
      <c r="Q1613" t="s">
        <v>8325</v>
      </c>
      <c r="R1613" t="s">
        <v>8326</v>
      </c>
      <c r="S1613" s="19">
        <f t="shared" si="111"/>
        <v>41408.800370370373</v>
      </c>
      <c r="T1613" s="19">
        <f t="shared" si="112"/>
        <v>41429.800370370373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9">
        <f>E1614/D1614</f>
        <v>1.1000000000000001</v>
      </c>
      <c r="O1614" s="7">
        <f t="shared" si="110"/>
        <v>50</v>
      </c>
      <c r="P1614" t="s">
        <v>8276</v>
      </c>
      <c r="Q1614" t="s">
        <v>8325</v>
      </c>
      <c r="R1614" t="s">
        <v>8326</v>
      </c>
      <c r="S1614" s="19">
        <f t="shared" si="111"/>
        <v>41246.674814814818</v>
      </c>
      <c r="T1614" s="19">
        <f t="shared" si="112"/>
        <v>41276.674814814818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9">
        <f t="shared" ref="N1615:N1678" si="114">E1615/D1615</f>
        <v>1.0149999999999999</v>
      </c>
      <c r="O1615" s="7">
        <f t="shared" si="110"/>
        <v>39.03846153846154</v>
      </c>
      <c r="P1615" t="s">
        <v>8276</v>
      </c>
      <c r="Q1615" t="s">
        <v>8325</v>
      </c>
      <c r="R1615" t="s">
        <v>8326</v>
      </c>
      <c r="S1615" s="19">
        <f t="shared" si="111"/>
        <v>41081.869467592594</v>
      </c>
      <c r="T1615" s="19">
        <f t="shared" si="112"/>
        <v>41111.869467592594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9">
        <f t="shared" si="114"/>
        <v>1.0269999999999999</v>
      </c>
      <c r="O1616" s="7">
        <f t="shared" si="110"/>
        <v>66.688311688311686</v>
      </c>
      <c r="P1616" t="s">
        <v>8276</v>
      </c>
      <c r="Q1616" t="s">
        <v>8325</v>
      </c>
      <c r="R1616" t="s">
        <v>8326</v>
      </c>
      <c r="S1616" s="19">
        <f t="shared" si="111"/>
        <v>41794.781122685192</v>
      </c>
      <c r="T1616" s="19">
        <f t="shared" si="112"/>
        <v>41854.508333333339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9">
        <f>E1617/D1617</f>
        <v>1.1412500000000001</v>
      </c>
      <c r="O1617" s="7">
        <f t="shared" si="110"/>
        <v>67.132352941176464</v>
      </c>
      <c r="P1617" t="s">
        <v>8276</v>
      </c>
      <c r="Q1617" t="s">
        <v>8325</v>
      </c>
      <c r="R1617" t="s">
        <v>8326</v>
      </c>
      <c r="S1617" s="19">
        <f t="shared" si="111"/>
        <v>40844.85087962963</v>
      </c>
      <c r="T1617" s="19">
        <f t="shared" si="112"/>
        <v>40889.892546296302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9">
        <f t="shared" si="114"/>
        <v>1.042</v>
      </c>
      <c r="O1618" s="7">
        <f t="shared" si="110"/>
        <v>66.369426751592357</v>
      </c>
      <c r="P1618" t="s">
        <v>8276</v>
      </c>
      <c r="Q1618" t="s">
        <v>8325</v>
      </c>
      <c r="R1618" t="s">
        <v>8326</v>
      </c>
      <c r="S1618" s="19">
        <f t="shared" si="111"/>
        <v>41194.515520833338</v>
      </c>
      <c r="T1618" s="19">
        <f t="shared" si="112"/>
        <v>41235.716666666667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9">
        <f t="shared" si="114"/>
        <v>1.4585714285714286</v>
      </c>
      <c r="O1619" s="7">
        <f t="shared" si="110"/>
        <v>64.620253164556956</v>
      </c>
      <c r="P1619" t="s">
        <v>8276</v>
      </c>
      <c r="Q1619" t="s">
        <v>8325</v>
      </c>
      <c r="R1619" t="s">
        <v>8326</v>
      </c>
      <c r="S1619" s="19">
        <f t="shared" si="111"/>
        <v>41546.464212962965</v>
      </c>
      <c r="T1619" s="19">
        <f t="shared" si="112"/>
        <v>41579.591666666667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9">
        <f t="shared" si="114"/>
        <v>1.0506666666666666</v>
      </c>
      <c r="O1620" s="7">
        <f t="shared" si="110"/>
        <v>58.370370370370374</v>
      </c>
      <c r="P1620" t="s">
        <v>8276</v>
      </c>
      <c r="Q1620" t="s">
        <v>8325</v>
      </c>
      <c r="R1620" t="s">
        <v>8326</v>
      </c>
      <c r="S1620" s="19">
        <f t="shared" si="111"/>
        <v>41301.454340277778</v>
      </c>
      <c r="T1620" s="19">
        <f t="shared" si="112"/>
        <v>41341.454340277778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9">
        <f t="shared" si="114"/>
        <v>1.3333333333333333</v>
      </c>
      <c r="O1621" s="7">
        <f t="shared" si="110"/>
        <v>86.956521739130437</v>
      </c>
      <c r="P1621" t="s">
        <v>8276</v>
      </c>
      <c r="Q1621" t="s">
        <v>8325</v>
      </c>
      <c r="R1621" t="s">
        <v>8326</v>
      </c>
      <c r="S1621" s="19">
        <f t="shared" si="111"/>
        <v>41875.986180555556</v>
      </c>
      <c r="T1621" s="19">
        <f t="shared" si="112"/>
        <v>41896.986180555556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9">
        <f t="shared" si="114"/>
        <v>1.1299999999999999</v>
      </c>
      <c r="O1622" s="7">
        <f t="shared" si="110"/>
        <v>66.470588235294116</v>
      </c>
      <c r="P1622" t="s">
        <v>8276</v>
      </c>
      <c r="Q1622" t="s">
        <v>8325</v>
      </c>
      <c r="R1622" t="s">
        <v>8326</v>
      </c>
      <c r="S1622" s="19">
        <f t="shared" si="111"/>
        <v>41321.139583333337</v>
      </c>
      <c r="T1622" s="19">
        <f t="shared" si="112"/>
        <v>41328.139583333337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9">
        <f t="shared" si="114"/>
        <v>1.212</v>
      </c>
      <c r="O1623" s="7">
        <f t="shared" si="110"/>
        <v>163.78378378378378</v>
      </c>
      <c r="P1623" t="s">
        <v>8276</v>
      </c>
      <c r="Q1623" t="s">
        <v>8325</v>
      </c>
      <c r="R1623" t="s">
        <v>8326</v>
      </c>
      <c r="S1623" s="19">
        <f t="shared" si="111"/>
        <v>41003.406655092593</v>
      </c>
      <c r="T1623" s="19">
        <f t="shared" si="112"/>
        <v>41056.965972222228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9">
        <f t="shared" si="114"/>
        <v>1.0172463768115942</v>
      </c>
      <c r="O1624" s="7">
        <f t="shared" si="110"/>
        <v>107.98461538461538</v>
      </c>
      <c r="P1624" t="s">
        <v>8276</v>
      </c>
      <c r="Q1624" t="s">
        <v>8325</v>
      </c>
      <c r="R1624" t="s">
        <v>8326</v>
      </c>
      <c r="S1624" s="19">
        <f t="shared" si="111"/>
        <v>41950.09483796297</v>
      </c>
      <c r="T1624" s="19">
        <f t="shared" si="112"/>
        <v>41990.132638888892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9">
        <f t="shared" si="114"/>
        <v>1.0106666666666666</v>
      </c>
      <c r="O1625" s="7">
        <f t="shared" si="110"/>
        <v>42.111111111111114</v>
      </c>
      <c r="P1625" t="s">
        <v>8276</v>
      </c>
      <c r="Q1625" t="s">
        <v>8325</v>
      </c>
      <c r="R1625" t="s">
        <v>8326</v>
      </c>
      <c r="S1625" s="19">
        <f t="shared" si="111"/>
        <v>41453.488530092596</v>
      </c>
      <c r="T1625" s="19">
        <f t="shared" si="112"/>
        <v>41513.488530092596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9">
        <f t="shared" si="114"/>
        <v>1.18</v>
      </c>
      <c r="O1626" s="7">
        <f t="shared" si="110"/>
        <v>47.2</v>
      </c>
      <c r="P1626" t="s">
        <v>8276</v>
      </c>
      <c r="Q1626" t="s">
        <v>8325</v>
      </c>
      <c r="R1626" t="s">
        <v>8326</v>
      </c>
      <c r="S1626" s="19">
        <f t="shared" si="111"/>
        <v>41243.167303240742</v>
      </c>
      <c r="T1626" s="19">
        <f t="shared" si="112"/>
        <v>41283.167303240742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9">
        <f t="shared" si="114"/>
        <v>1.5533333333333332</v>
      </c>
      <c r="O1627" s="7">
        <f t="shared" si="110"/>
        <v>112.01923076923077</v>
      </c>
      <c r="P1627" t="s">
        <v>8276</v>
      </c>
      <c r="Q1627" t="s">
        <v>8325</v>
      </c>
      <c r="R1627" t="s">
        <v>8326</v>
      </c>
      <c r="S1627" s="19">
        <f t="shared" si="111"/>
        <v>41135.499687500007</v>
      </c>
      <c r="T1627" s="19">
        <f t="shared" si="112"/>
        <v>41163.499687500007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9">
        <f t="shared" si="114"/>
        <v>1.0118750000000001</v>
      </c>
      <c r="O1628" s="7">
        <f t="shared" si="110"/>
        <v>74.953703703703709</v>
      </c>
      <c r="P1628" t="s">
        <v>8276</v>
      </c>
      <c r="Q1628" t="s">
        <v>8325</v>
      </c>
      <c r="R1628" t="s">
        <v>8326</v>
      </c>
      <c r="S1628" s="19">
        <f t="shared" si="111"/>
        <v>41579.647997685184</v>
      </c>
      <c r="T1628" s="19">
        <f t="shared" si="112"/>
        <v>41609.689664351856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9">
        <f t="shared" si="114"/>
        <v>1.17</v>
      </c>
      <c r="O1629" s="7">
        <f t="shared" si="110"/>
        <v>61.578947368421055</v>
      </c>
      <c r="P1629" t="s">
        <v>8276</v>
      </c>
      <c r="Q1629" t="s">
        <v>8325</v>
      </c>
      <c r="R1629" t="s">
        <v>8326</v>
      </c>
      <c r="S1629" s="19">
        <f t="shared" si="111"/>
        <v>41205.507048611114</v>
      </c>
      <c r="T1629" s="19">
        <f t="shared" si="112"/>
        <v>41239.007638888892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9">
        <f t="shared" si="114"/>
        <v>1.00925</v>
      </c>
      <c r="O1630" s="7">
        <f t="shared" si="110"/>
        <v>45.875</v>
      </c>
      <c r="P1630" t="s">
        <v>8276</v>
      </c>
      <c r="Q1630" t="s">
        <v>8325</v>
      </c>
      <c r="R1630" t="s">
        <v>8326</v>
      </c>
      <c r="S1630" s="19">
        <f t="shared" si="111"/>
        <v>41774.53706018519</v>
      </c>
      <c r="T1630" s="19">
        <f t="shared" si="112"/>
        <v>41807.53706018519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9">
        <f t="shared" si="114"/>
        <v>1.0366666666666666</v>
      </c>
      <c r="O1631" s="7">
        <f t="shared" si="110"/>
        <v>75.853658536585371</v>
      </c>
      <c r="P1631" t="s">
        <v>8276</v>
      </c>
      <c r="Q1631" t="s">
        <v>8325</v>
      </c>
      <c r="R1631" t="s">
        <v>8326</v>
      </c>
      <c r="S1631" s="19">
        <f t="shared" si="111"/>
        <v>41645.667280092595</v>
      </c>
      <c r="T1631" s="19">
        <f t="shared" si="112"/>
        <v>41690.667280092595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9">
        <f t="shared" si="114"/>
        <v>2.6524999999999999</v>
      </c>
      <c r="O1632" s="7">
        <f t="shared" si="110"/>
        <v>84.206349206349202</v>
      </c>
      <c r="P1632" t="s">
        <v>8276</v>
      </c>
      <c r="Q1632" t="s">
        <v>8325</v>
      </c>
      <c r="R1632" t="s">
        <v>8326</v>
      </c>
      <c r="S1632" s="19">
        <f t="shared" si="111"/>
        <v>40939.637673611112</v>
      </c>
      <c r="T1632" s="19">
        <f t="shared" si="112"/>
        <v>40970.090972222228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9">
        <f t="shared" si="114"/>
        <v>1.5590999999999999</v>
      </c>
      <c r="O1633" s="7">
        <f t="shared" si="110"/>
        <v>117.22556390977444</v>
      </c>
      <c r="P1633" t="s">
        <v>8276</v>
      </c>
      <c r="Q1633" t="s">
        <v>8325</v>
      </c>
      <c r="R1633" t="s">
        <v>8326</v>
      </c>
      <c r="S1633" s="19">
        <f t="shared" si="111"/>
        <v>41164.659502314818</v>
      </c>
      <c r="T1633" s="19">
        <f t="shared" si="112"/>
        <v>41194.659502314818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9">
        <f t="shared" si="114"/>
        <v>1.0162500000000001</v>
      </c>
      <c r="O1634" s="7">
        <f t="shared" si="110"/>
        <v>86.489361702127653</v>
      </c>
      <c r="P1634" t="s">
        <v>8276</v>
      </c>
      <c r="Q1634" t="s">
        <v>8325</v>
      </c>
      <c r="R1634" t="s">
        <v>8326</v>
      </c>
      <c r="S1634" s="19">
        <f t="shared" si="111"/>
        <v>40750.140902777785</v>
      </c>
      <c r="T1634" s="19">
        <f t="shared" si="112"/>
        <v>40810.140902777785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9">
        <f t="shared" si="114"/>
        <v>1</v>
      </c>
      <c r="O1635" s="7">
        <f t="shared" si="110"/>
        <v>172.41379310344828</v>
      </c>
      <c r="P1635" t="s">
        <v>8276</v>
      </c>
      <c r="Q1635" t="s">
        <v>8325</v>
      </c>
      <c r="R1635" t="s">
        <v>8326</v>
      </c>
      <c r="S1635" s="19">
        <f t="shared" si="111"/>
        <v>40896.683750000004</v>
      </c>
      <c r="T1635" s="19">
        <f t="shared" si="112"/>
        <v>40924.008333333339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9">
        <f t="shared" si="114"/>
        <v>1.0049999999999999</v>
      </c>
      <c r="O1636" s="7">
        <f t="shared" si="110"/>
        <v>62.8125</v>
      </c>
      <c r="P1636" t="s">
        <v>8276</v>
      </c>
      <c r="Q1636" t="s">
        <v>8325</v>
      </c>
      <c r="R1636" t="s">
        <v>8326</v>
      </c>
      <c r="S1636" s="19">
        <f t="shared" si="111"/>
        <v>40657.98982638889</v>
      </c>
      <c r="T1636" s="19">
        <f t="shared" si="112"/>
        <v>40696.049305555556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9">
        <f t="shared" si="114"/>
        <v>1.2529999999999999</v>
      </c>
      <c r="O1637" s="7">
        <f t="shared" si="110"/>
        <v>67.729729729729726</v>
      </c>
      <c r="P1637" t="s">
        <v>8276</v>
      </c>
      <c r="Q1637" t="s">
        <v>8325</v>
      </c>
      <c r="R1637" t="s">
        <v>8326</v>
      </c>
      <c r="S1637" s="19">
        <f t="shared" si="111"/>
        <v>42502.668761574081</v>
      </c>
      <c r="T1637" s="19">
        <f t="shared" si="112"/>
        <v>42562.668761574081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9">
        <f t="shared" si="114"/>
        <v>1.0355555555555556</v>
      </c>
      <c r="O1638" s="7">
        <f t="shared" si="110"/>
        <v>53.5632183908046</v>
      </c>
      <c r="P1638" t="s">
        <v>8276</v>
      </c>
      <c r="Q1638" t="s">
        <v>8325</v>
      </c>
      <c r="R1638" t="s">
        <v>8326</v>
      </c>
      <c r="S1638" s="19">
        <f t="shared" si="111"/>
        <v>40662.886666666673</v>
      </c>
      <c r="T1638" s="19">
        <f t="shared" si="112"/>
        <v>40705.966666666667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9">
        <f t="shared" si="114"/>
        <v>1.038</v>
      </c>
      <c r="O1639" s="7">
        <f t="shared" si="110"/>
        <v>34.6</v>
      </c>
      <c r="P1639" t="s">
        <v>8276</v>
      </c>
      <c r="Q1639" t="s">
        <v>8325</v>
      </c>
      <c r="R1639" t="s">
        <v>8326</v>
      </c>
      <c r="S1639" s="19">
        <f t="shared" si="111"/>
        <v>40122.551620370374</v>
      </c>
      <c r="T1639" s="19">
        <f t="shared" si="112"/>
        <v>40178.785416666666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9">
        <f t="shared" si="114"/>
        <v>1.05</v>
      </c>
      <c r="O1640" s="7">
        <f t="shared" si="110"/>
        <v>38.888888888888886</v>
      </c>
      <c r="P1640" t="s">
        <v>8276</v>
      </c>
      <c r="Q1640" t="s">
        <v>8325</v>
      </c>
      <c r="R1640" t="s">
        <v>8326</v>
      </c>
      <c r="S1640" s="19">
        <f t="shared" si="111"/>
        <v>41288.487129629633</v>
      </c>
      <c r="T1640" s="19">
        <f t="shared" si="112"/>
        <v>41333.692361111112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9">
        <f t="shared" si="114"/>
        <v>1</v>
      </c>
      <c r="O1641" s="7">
        <f t="shared" si="110"/>
        <v>94.736842105263165</v>
      </c>
      <c r="P1641" t="s">
        <v>8276</v>
      </c>
      <c r="Q1641" t="s">
        <v>8325</v>
      </c>
      <c r="R1641" t="s">
        <v>8326</v>
      </c>
      <c r="S1641" s="19">
        <f t="shared" si="111"/>
        <v>40941.452372685191</v>
      </c>
      <c r="T1641" s="19">
        <f t="shared" si="112"/>
        <v>40971.452372685191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9">
        <f t="shared" si="114"/>
        <v>1.6986000000000001</v>
      </c>
      <c r="O1642" s="7">
        <f t="shared" si="110"/>
        <v>39.967058823529413</v>
      </c>
      <c r="P1642" t="s">
        <v>8276</v>
      </c>
      <c r="Q1642" t="s">
        <v>8325</v>
      </c>
      <c r="R1642" t="s">
        <v>8326</v>
      </c>
      <c r="S1642" s="19">
        <f t="shared" si="111"/>
        <v>40379.030960648153</v>
      </c>
      <c r="T1642" s="19">
        <f t="shared" si="112"/>
        <v>40392.882638888892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9">
        <f t="shared" si="114"/>
        <v>1.014</v>
      </c>
      <c r="O1643" s="7">
        <f t="shared" si="110"/>
        <v>97.5</v>
      </c>
      <c r="P1643" t="s">
        <v>8292</v>
      </c>
      <c r="Q1643" t="s">
        <v>8325</v>
      </c>
      <c r="R1643" t="s">
        <v>8346</v>
      </c>
      <c r="S1643" s="19">
        <f t="shared" si="111"/>
        <v>41962.396574074082</v>
      </c>
      <c r="T1643" s="19">
        <f t="shared" si="112"/>
        <v>41992.396574074082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9">
        <f t="shared" si="114"/>
        <v>1</v>
      </c>
      <c r="O1644" s="7">
        <f t="shared" si="110"/>
        <v>42.857142857142854</v>
      </c>
      <c r="P1644" t="s">
        <v>8292</v>
      </c>
      <c r="Q1644" t="s">
        <v>8325</v>
      </c>
      <c r="R1644" t="s">
        <v>8346</v>
      </c>
      <c r="S1644" s="19">
        <f t="shared" si="111"/>
        <v>40687.824618055558</v>
      </c>
      <c r="T1644" s="19">
        <f t="shared" si="112"/>
        <v>40707.824618055558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9">
        <f t="shared" si="114"/>
        <v>1.2470000000000001</v>
      </c>
      <c r="O1645" s="7">
        <f t="shared" si="110"/>
        <v>168.51351351351352</v>
      </c>
      <c r="P1645" t="s">
        <v>8292</v>
      </c>
      <c r="Q1645" t="s">
        <v>8325</v>
      </c>
      <c r="R1645" t="s">
        <v>8346</v>
      </c>
      <c r="S1645" s="19">
        <f t="shared" si="111"/>
        <v>41146.624212962968</v>
      </c>
      <c r="T1645" s="19">
        <f t="shared" si="112"/>
        <v>41176.624212962968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9">
        <f t="shared" si="114"/>
        <v>1.095</v>
      </c>
      <c r="O1646" s="7">
        <f t="shared" si="110"/>
        <v>85.546875</v>
      </c>
      <c r="P1646" t="s">
        <v>8292</v>
      </c>
      <c r="Q1646" t="s">
        <v>8325</v>
      </c>
      <c r="R1646" t="s">
        <v>8346</v>
      </c>
      <c r="S1646" s="19">
        <f t="shared" si="111"/>
        <v>41174.859722222223</v>
      </c>
      <c r="T1646" s="19">
        <f t="shared" si="112"/>
        <v>41234.901388888888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9">
        <f t="shared" si="114"/>
        <v>1.1080000000000001</v>
      </c>
      <c r="O1647" s="7">
        <f t="shared" si="110"/>
        <v>554</v>
      </c>
      <c r="P1647" t="s">
        <v>8292</v>
      </c>
      <c r="Q1647" t="s">
        <v>8325</v>
      </c>
      <c r="R1647" t="s">
        <v>8346</v>
      </c>
      <c r="S1647" s="19">
        <f t="shared" si="111"/>
        <v>41521.417361111118</v>
      </c>
      <c r="T1647" s="19">
        <f t="shared" si="112"/>
        <v>41535.417361111118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9">
        <f t="shared" si="114"/>
        <v>1.1020000000000001</v>
      </c>
      <c r="O1648" s="7">
        <f t="shared" si="110"/>
        <v>26.554216867469879</v>
      </c>
      <c r="P1648" t="s">
        <v>8292</v>
      </c>
      <c r="Q1648" t="s">
        <v>8325</v>
      </c>
      <c r="R1648" t="s">
        <v>8346</v>
      </c>
      <c r="S1648" s="19">
        <f t="shared" si="111"/>
        <v>41833.250266203708</v>
      </c>
      <c r="T1648" s="19">
        <f t="shared" si="112"/>
        <v>41865.557638888888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9">
        <f t="shared" si="114"/>
        <v>1.0471999999999999</v>
      </c>
      <c r="O1649" s="7">
        <f t="shared" si="110"/>
        <v>113.82608695652173</v>
      </c>
      <c r="P1649" t="s">
        <v>8292</v>
      </c>
      <c r="Q1649" t="s">
        <v>8325</v>
      </c>
      <c r="R1649" t="s">
        <v>8346</v>
      </c>
      <c r="S1649" s="19">
        <f t="shared" si="111"/>
        <v>41039.209456018521</v>
      </c>
      <c r="T1649" s="19">
        <f t="shared" si="112"/>
        <v>41069.209456018521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9">
        <f t="shared" si="114"/>
        <v>1.2526086956521738</v>
      </c>
      <c r="O1650" s="7">
        <f t="shared" si="110"/>
        <v>32.011111111111113</v>
      </c>
      <c r="P1650" t="s">
        <v>8292</v>
      </c>
      <c r="Q1650" t="s">
        <v>8325</v>
      </c>
      <c r="R1650" t="s">
        <v>8346</v>
      </c>
      <c r="S1650" s="19">
        <f t="shared" si="111"/>
        <v>40592.504652777781</v>
      </c>
      <c r="T1650" s="19">
        <f t="shared" si="112"/>
        <v>40622.462986111117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9">
        <f t="shared" si="114"/>
        <v>1.0058763157894737</v>
      </c>
      <c r="O1651" s="7">
        <f t="shared" si="110"/>
        <v>47.189259259259259</v>
      </c>
      <c r="P1651" t="s">
        <v>8292</v>
      </c>
      <c r="Q1651" t="s">
        <v>8325</v>
      </c>
      <c r="R1651" t="s">
        <v>8346</v>
      </c>
      <c r="S1651" s="19">
        <f t="shared" si="111"/>
        <v>41737.484664351854</v>
      </c>
      <c r="T1651" s="19">
        <f t="shared" si="112"/>
        <v>41782.484664351854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9">
        <f t="shared" si="114"/>
        <v>1.4155</v>
      </c>
      <c r="O1652" s="7">
        <f t="shared" si="110"/>
        <v>88.46875</v>
      </c>
      <c r="P1652" t="s">
        <v>8292</v>
      </c>
      <c r="Q1652" t="s">
        <v>8325</v>
      </c>
      <c r="R1652" t="s">
        <v>8346</v>
      </c>
      <c r="S1652" s="19">
        <f t="shared" si="111"/>
        <v>41526.235613425932</v>
      </c>
      <c r="T1652" s="19">
        <f t="shared" si="112"/>
        <v>41556.235613425932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9">
        <f t="shared" si="114"/>
        <v>1.0075000000000001</v>
      </c>
      <c r="O1653" s="7">
        <f t="shared" si="110"/>
        <v>100.75</v>
      </c>
      <c r="P1653" t="s">
        <v>8292</v>
      </c>
      <c r="Q1653" t="s">
        <v>8325</v>
      </c>
      <c r="R1653" t="s">
        <v>8346</v>
      </c>
      <c r="S1653" s="19">
        <f t="shared" si="111"/>
        <v>40625.700694444444</v>
      </c>
      <c r="T1653" s="19">
        <f t="shared" si="112"/>
        <v>40659.090972222228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9">
        <f t="shared" si="114"/>
        <v>1.0066666666666666</v>
      </c>
      <c r="O1654" s="7">
        <f t="shared" si="110"/>
        <v>64.714285714285708</v>
      </c>
      <c r="P1654" t="s">
        <v>8292</v>
      </c>
      <c r="Q1654" t="s">
        <v>8325</v>
      </c>
      <c r="R1654" t="s">
        <v>8346</v>
      </c>
      <c r="S1654" s="19">
        <f t="shared" si="111"/>
        <v>41572.292974537042</v>
      </c>
      <c r="T1654" s="19">
        <f t="shared" si="112"/>
        <v>41602.334641203706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9">
        <f t="shared" si="114"/>
        <v>1.7423040000000001</v>
      </c>
      <c r="O1655" s="7">
        <f t="shared" si="110"/>
        <v>51.854285714285716</v>
      </c>
      <c r="P1655" t="s">
        <v>8292</v>
      </c>
      <c r="Q1655" t="s">
        <v>8325</v>
      </c>
      <c r="R1655" t="s">
        <v>8346</v>
      </c>
      <c r="S1655" s="19">
        <f t="shared" si="111"/>
        <v>40626.634444444448</v>
      </c>
      <c r="T1655" s="19">
        <f t="shared" si="112"/>
        <v>40657.634444444448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9">
        <f t="shared" si="114"/>
        <v>1.199090909090909</v>
      </c>
      <c r="O1656" s="7">
        <f t="shared" si="110"/>
        <v>38.794117647058826</v>
      </c>
      <c r="P1656" t="s">
        <v>8292</v>
      </c>
      <c r="Q1656" t="s">
        <v>8325</v>
      </c>
      <c r="R1656" t="s">
        <v>8346</v>
      </c>
      <c r="S1656" s="19">
        <f t="shared" si="111"/>
        <v>40987.690740740742</v>
      </c>
      <c r="T1656" s="19">
        <f t="shared" si="112"/>
        <v>41017.690740740742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9">
        <f t="shared" si="114"/>
        <v>1.4286666666666668</v>
      </c>
      <c r="O1657" s="7">
        <f t="shared" si="110"/>
        <v>44.645833333333336</v>
      </c>
      <c r="P1657" t="s">
        <v>8292</v>
      </c>
      <c r="Q1657" t="s">
        <v>8325</v>
      </c>
      <c r="R1657" t="s">
        <v>8346</v>
      </c>
      <c r="S1657" s="19">
        <f t="shared" si="111"/>
        <v>40974.591898148152</v>
      </c>
      <c r="T1657" s="19">
        <f t="shared" si="112"/>
        <v>41004.55023148148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9">
        <f t="shared" si="114"/>
        <v>1.0033493333333334</v>
      </c>
      <c r="O1658" s="7">
        <f t="shared" si="110"/>
        <v>156.77333333333334</v>
      </c>
      <c r="P1658" t="s">
        <v>8292</v>
      </c>
      <c r="Q1658" t="s">
        <v>8325</v>
      </c>
      <c r="R1658" t="s">
        <v>8346</v>
      </c>
      <c r="S1658" s="19">
        <f t="shared" si="111"/>
        <v>41226.728842592594</v>
      </c>
      <c r="T1658" s="19">
        <f t="shared" si="112"/>
        <v>41256.728842592594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9">
        <f t="shared" si="114"/>
        <v>1.0493380000000001</v>
      </c>
      <c r="O1659" s="7">
        <f t="shared" si="110"/>
        <v>118.70339366515837</v>
      </c>
      <c r="P1659" t="s">
        <v>8292</v>
      </c>
      <c r="Q1659" t="s">
        <v>8325</v>
      </c>
      <c r="R1659" t="s">
        <v>8346</v>
      </c>
      <c r="S1659" s="19">
        <f t="shared" si="111"/>
        <v>41023.582037037042</v>
      </c>
      <c r="T1659" s="19">
        <f t="shared" si="112"/>
        <v>41053.582037037042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9">
        <f t="shared" si="114"/>
        <v>1.3223333333333334</v>
      </c>
      <c r="O1660" s="7">
        <f t="shared" si="110"/>
        <v>74.149532710280369</v>
      </c>
      <c r="P1660" t="s">
        <v>8292</v>
      </c>
      <c r="Q1660" t="s">
        <v>8325</v>
      </c>
      <c r="R1660" t="s">
        <v>8346</v>
      </c>
      <c r="S1660" s="19">
        <f t="shared" si="111"/>
        <v>41223.021840277783</v>
      </c>
      <c r="T1660" s="19">
        <f t="shared" si="112"/>
        <v>41261.397222222222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9">
        <f t="shared" si="114"/>
        <v>1.1279999999999999</v>
      </c>
      <c r="O1661" s="7">
        <f t="shared" si="110"/>
        <v>12.533333333333333</v>
      </c>
      <c r="P1661" t="s">
        <v>8292</v>
      </c>
      <c r="Q1661" t="s">
        <v>8325</v>
      </c>
      <c r="R1661" t="s">
        <v>8346</v>
      </c>
      <c r="S1661" s="19">
        <f t="shared" si="111"/>
        <v>41596.713437500002</v>
      </c>
      <c r="T1661" s="19">
        <f t="shared" si="112"/>
        <v>41625.300000000003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9">
        <f t="shared" si="114"/>
        <v>12.5375</v>
      </c>
      <c r="O1662" s="7">
        <f t="shared" si="110"/>
        <v>27.861111111111111</v>
      </c>
      <c r="P1662" t="s">
        <v>8292</v>
      </c>
      <c r="Q1662" t="s">
        <v>8325</v>
      </c>
      <c r="R1662" t="s">
        <v>8346</v>
      </c>
      <c r="S1662" s="19">
        <f t="shared" si="111"/>
        <v>42459.493865740747</v>
      </c>
      <c r="T1662" s="19">
        <f t="shared" si="112"/>
        <v>42490.715972222228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9">
        <f t="shared" si="114"/>
        <v>1.0250632911392406</v>
      </c>
      <c r="O1663" s="7">
        <f t="shared" si="110"/>
        <v>80.178217821782184</v>
      </c>
      <c r="P1663" t="s">
        <v>8292</v>
      </c>
      <c r="Q1663" t="s">
        <v>8325</v>
      </c>
      <c r="R1663" t="s">
        <v>8346</v>
      </c>
      <c r="S1663" s="19">
        <f t="shared" si="111"/>
        <v>42343.798043981486</v>
      </c>
      <c r="T1663" s="19">
        <f t="shared" si="112"/>
        <v>42386.675000000003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9">
        <f t="shared" si="114"/>
        <v>1.026375</v>
      </c>
      <c r="O1664" s="7">
        <f t="shared" si="110"/>
        <v>132.43548387096774</v>
      </c>
      <c r="P1664" t="s">
        <v>8292</v>
      </c>
      <c r="Q1664" t="s">
        <v>8325</v>
      </c>
      <c r="R1664" t="s">
        <v>8346</v>
      </c>
      <c r="S1664" s="19">
        <f t="shared" si="111"/>
        <v>40847.998333333337</v>
      </c>
      <c r="T1664" s="19">
        <f t="shared" si="112"/>
        <v>40908.04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9">
        <f t="shared" si="114"/>
        <v>1.08</v>
      </c>
      <c r="O1665" s="7">
        <f t="shared" si="110"/>
        <v>33.75</v>
      </c>
      <c r="P1665" t="s">
        <v>8292</v>
      </c>
      <c r="Q1665" t="s">
        <v>8325</v>
      </c>
      <c r="R1665" t="s">
        <v>8346</v>
      </c>
      <c r="S1665" s="19">
        <f t="shared" si="111"/>
        <v>42005.822071759263</v>
      </c>
      <c r="T1665" s="19">
        <f t="shared" si="112"/>
        <v>42035.822071759263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9">
        <f t="shared" si="114"/>
        <v>1.2240879999999998</v>
      </c>
      <c r="O1666" s="7">
        <f t="shared" si="110"/>
        <v>34.384494382022467</v>
      </c>
      <c r="P1666" t="s">
        <v>8292</v>
      </c>
      <c r="Q1666" t="s">
        <v>8325</v>
      </c>
      <c r="R1666" t="s">
        <v>8346</v>
      </c>
      <c r="S1666" s="19">
        <f t="shared" si="111"/>
        <v>40939.561782407414</v>
      </c>
      <c r="T1666" s="19">
        <f t="shared" si="112"/>
        <v>40983.965972222228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9">
        <f t="shared" si="114"/>
        <v>1.1945714285714286</v>
      </c>
      <c r="O1667" s="7">
        <f t="shared" ref="O1667:O1730" si="115">IF(L1667=0,0,E1667/L1667)</f>
        <v>44.956989247311824</v>
      </c>
      <c r="P1667" t="s">
        <v>8292</v>
      </c>
      <c r="Q1667" t="s">
        <v>8325</v>
      </c>
      <c r="R1667" t="s">
        <v>8346</v>
      </c>
      <c r="S1667" s="19">
        <f t="shared" ref="S1667:S1730" si="116">(J1667/86400)+25569+(-5/25)</f>
        <v>40564.449456018519</v>
      </c>
      <c r="T1667" s="19">
        <f t="shared" ref="T1667:T1730" si="117">(I1667/86400)+25569+(-5/25)</f>
        <v>40595.925000000003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9">
        <f t="shared" si="114"/>
        <v>1.6088</v>
      </c>
      <c r="O1668" s="7">
        <f t="shared" si="115"/>
        <v>41.04081632653061</v>
      </c>
      <c r="P1668" t="s">
        <v>8292</v>
      </c>
      <c r="Q1668" t="s">
        <v>8325</v>
      </c>
      <c r="R1668" t="s">
        <v>8346</v>
      </c>
      <c r="S1668" s="19">
        <f t="shared" si="116"/>
        <v>41331.053159722229</v>
      </c>
      <c r="T1668" s="19">
        <f t="shared" si="117"/>
        <v>41361.011493055557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9">
        <f t="shared" si="114"/>
        <v>1.2685294117647059</v>
      </c>
      <c r="O1669" s="7">
        <f t="shared" si="115"/>
        <v>52.597560975609753</v>
      </c>
      <c r="P1669" t="s">
        <v>8292</v>
      </c>
      <c r="Q1669" t="s">
        <v>8325</v>
      </c>
      <c r="R1669" t="s">
        <v>8346</v>
      </c>
      <c r="S1669" s="19">
        <f t="shared" si="116"/>
        <v>41681.870578703703</v>
      </c>
      <c r="T1669" s="19">
        <f t="shared" si="117"/>
        <v>41709.090972222228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9">
        <f t="shared" si="114"/>
        <v>1.026375</v>
      </c>
      <c r="O1670" s="7">
        <f t="shared" si="115"/>
        <v>70.784482758620683</v>
      </c>
      <c r="P1670" t="s">
        <v>8292</v>
      </c>
      <c r="Q1670" t="s">
        <v>8325</v>
      </c>
      <c r="R1670" t="s">
        <v>8346</v>
      </c>
      <c r="S1670" s="19">
        <f t="shared" si="116"/>
        <v>40844.94975694445</v>
      </c>
      <c r="T1670" s="19">
        <f t="shared" si="117"/>
        <v>40874.991423611114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9">
        <f t="shared" si="114"/>
        <v>1.3975</v>
      </c>
      <c r="O1671" s="7">
        <f t="shared" si="115"/>
        <v>53.75</v>
      </c>
      <c r="P1671" t="s">
        <v>8292</v>
      </c>
      <c r="Q1671" t="s">
        <v>8325</v>
      </c>
      <c r="R1671" t="s">
        <v>8346</v>
      </c>
      <c r="S1671" s="19">
        <f t="shared" si="116"/>
        <v>42461.68513888889</v>
      </c>
      <c r="T1671" s="19">
        <f t="shared" si="117"/>
        <v>42521.68513888889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9">
        <f t="shared" si="114"/>
        <v>1.026</v>
      </c>
      <c r="O1672" s="7">
        <f t="shared" si="115"/>
        <v>44.608695652173914</v>
      </c>
      <c r="P1672" t="s">
        <v>8292</v>
      </c>
      <c r="Q1672" t="s">
        <v>8325</v>
      </c>
      <c r="R1672" t="s">
        <v>8346</v>
      </c>
      <c r="S1672" s="19">
        <f t="shared" si="116"/>
        <v>40313.730543981481</v>
      </c>
      <c r="T1672" s="19">
        <f t="shared" si="117"/>
        <v>40363.966666666667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9">
        <f t="shared" si="114"/>
        <v>1.0067349999999999</v>
      </c>
      <c r="O1673" s="7">
        <f t="shared" si="115"/>
        <v>26.148961038961041</v>
      </c>
      <c r="P1673" t="s">
        <v>8292</v>
      </c>
      <c r="Q1673" t="s">
        <v>8325</v>
      </c>
      <c r="R1673" t="s">
        <v>8346</v>
      </c>
      <c r="S1673" s="19">
        <f t="shared" si="116"/>
        <v>42553.344143518523</v>
      </c>
      <c r="T1673" s="19">
        <f t="shared" si="117"/>
        <v>42583.344143518523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9">
        <f t="shared" si="114"/>
        <v>1.1294117647058823</v>
      </c>
      <c r="O1674" s="7">
        <f t="shared" si="115"/>
        <v>39.183673469387756</v>
      </c>
      <c r="P1674" t="s">
        <v>8292</v>
      </c>
      <c r="Q1674" t="s">
        <v>8325</v>
      </c>
      <c r="R1674" t="s">
        <v>8346</v>
      </c>
      <c r="S1674" s="19">
        <f t="shared" si="116"/>
        <v>41034.456597222226</v>
      </c>
      <c r="T1674" s="19">
        <f t="shared" si="117"/>
        <v>41064.456597222226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9">
        <f t="shared" si="114"/>
        <v>1.2809523809523808</v>
      </c>
      <c r="O1675" s="7">
        <f t="shared" si="115"/>
        <v>45.593220338983052</v>
      </c>
      <c r="P1675" t="s">
        <v>8292</v>
      </c>
      <c r="Q1675" t="s">
        <v>8325</v>
      </c>
      <c r="R1675" t="s">
        <v>8346</v>
      </c>
      <c r="S1675" s="19">
        <f t="shared" si="116"/>
        <v>42039.678379629637</v>
      </c>
      <c r="T1675" s="19">
        <f t="shared" si="117"/>
        <v>42069.678379629637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9">
        <f t="shared" si="114"/>
        <v>2.0169999999999999</v>
      </c>
      <c r="O1676" s="7">
        <f t="shared" si="115"/>
        <v>89.247787610619469</v>
      </c>
      <c r="P1676" t="s">
        <v>8292</v>
      </c>
      <c r="Q1676" t="s">
        <v>8325</v>
      </c>
      <c r="R1676" t="s">
        <v>8346</v>
      </c>
      <c r="S1676" s="19">
        <f t="shared" si="116"/>
        <v>42569.405393518522</v>
      </c>
      <c r="T1676" s="19">
        <f t="shared" si="117"/>
        <v>42600.090972222228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9">
        <f t="shared" si="114"/>
        <v>1.37416</v>
      </c>
      <c r="O1677" s="7">
        <f t="shared" si="115"/>
        <v>40.416470588235299</v>
      </c>
      <c r="P1677" t="s">
        <v>8292</v>
      </c>
      <c r="Q1677" t="s">
        <v>8325</v>
      </c>
      <c r="R1677" t="s">
        <v>8346</v>
      </c>
      <c r="S1677" s="19">
        <f t="shared" si="116"/>
        <v>40802.533101851855</v>
      </c>
      <c r="T1677" s="19">
        <f t="shared" si="117"/>
        <v>40832.71875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9">
        <f t="shared" si="114"/>
        <v>1.1533333333333333</v>
      </c>
      <c r="O1678" s="7">
        <f t="shared" si="115"/>
        <v>82.38095238095238</v>
      </c>
      <c r="P1678" t="s">
        <v>8292</v>
      </c>
      <c r="Q1678" t="s">
        <v>8325</v>
      </c>
      <c r="R1678" t="s">
        <v>8346</v>
      </c>
      <c r="S1678" s="19">
        <f t="shared" si="116"/>
        <v>40973.526238425926</v>
      </c>
      <c r="T1678" s="19">
        <f t="shared" si="117"/>
        <v>41019.965972222228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9">
        <f t="shared" ref="N1679:N1742" si="118">E1679/D1679</f>
        <v>1.1166666666666667</v>
      </c>
      <c r="O1679" s="7">
        <f t="shared" si="115"/>
        <v>159.52380952380952</v>
      </c>
      <c r="P1679" t="s">
        <v>8292</v>
      </c>
      <c r="Q1679" t="s">
        <v>8325</v>
      </c>
      <c r="R1679" t="s">
        <v>8346</v>
      </c>
      <c r="S1679" s="19">
        <f t="shared" si="116"/>
        <v>42416.207129629634</v>
      </c>
      <c r="T1679" s="19">
        <f t="shared" si="117"/>
        <v>42476.049305555556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9">
        <f t="shared" si="118"/>
        <v>1.1839999999999999</v>
      </c>
      <c r="O1680" s="7">
        <f t="shared" si="115"/>
        <v>36.244897959183675</v>
      </c>
      <c r="P1680" t="s">
        <v>8292</v>
      </c>
      <c r="Q1680" t="s">
        <v>8325</v>
      </c>
      <c r="R1680" t="s">
        <v>8346</v>
      </c>
      <c r="S1680" s="19">
        <f t="shared" si="116"/>
        <v>41662.654988425929</v>
      </c>
      <c r="T1680" s="19">
        <f t="shared" si="117"/>
        <v>41676.654988425929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9">
        <f t="shared" si="118"/>
        <v>1.75</v>
      </c>
      <c r="O1681" s="7">
        <f t="shared" si="115"/>
        <v>62.5</v>
      </c>
      <c r="P1681" t="s">
        <v>8292</v>
      </c>
      <c r="Q1681" t="s">
        <v>8325</v>
      </c>
      <c r="R1681" t="s">
        <v>8346</v>
      </c>
      <c r="S1681" s="19">
        <f t="shared" si="116"/>
        <v>40722.868807870371</v>
      </c>
      <c r="T1681" s="19">
        <f t="shared" si="117"/>
        <v>40745.868807870371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9">
        <f t="shared" si="118"/>
        <v>1.175</v>
      </c>
      <c r="O1682" s="7">
        <f t="shared" si="115"/>
        <v>47</v>
      </c>
      <c r="P1682" t="s">
        <v>8292</v>
      </c>
      <c r="Q1682" t="s">
        <v>8325</v>
      </c>
      <c r="R1682" t="s">
        <v>8346</v>
      </c>
      <c r="S1682" s="19">
        <f t="shared" si="116"/>
        <v>41802.557719907411</v>
      </c>
      <c r="T1682" s="19">
        <f t="shared" si="117"/>
        <v>41832.557719907411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9">
        <f t="shared" si="118"/>
        <v>1.0142212307692309</v>
      </c>
      <c r="O1683" s="7">
        <f t="shared" si="115"/>
        <v>74.575090497737563</v>
      </c>
      <c r="P1683" t="s">
        <v>8293</v>
      </c>
      <c r="Q1683" t="s">
        <v>8325</v>
      </c>
      <c r="R1683" t="s">
        <v>8347</v>
      </c>
      <c r="S1683" s="19">
        <f t="shared" si="116"/>
        <v>42773.921342592599</v>
      </c>
      <c r="T1683" s="19">
        <f t="shared" si="117"/>
        <v>42822.883333333331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9">
        <f t="shared" si="118"/>
        <v>0</v>
      </c>
      <c r="O1684" s="7">
        <f t="shared" si="115"/>
        <v>0</v>
      </c>
      <c r="P1684" t="s">
        <v>8293</v>
      </c>
      <c r="Q1684" t="s">
        <v>8325</v>
      </c>
      <c r="R1684" t="s">
        <v>8347</v>
      </c>
      <c r="S1684" s="19">
        <f t="shared" si="116"/>
        <v>42779.013657407413</v>
      </c>
      <c r="T1684" s="19">
        <f t="shared" si="117"/>
        <v>42838.971990740742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9">
        <f t="shared" si="118"/>
        <v>0.21714285714285714</v>
      </c>
      <c r="O1685" s="7">
        <f t="shared" si="115"/>
        <v>76</v>
      </c>
      <c r="P1685" t="s">
        <v>8293</v>
      </c>
      <c r="Q1685" t="s">
        <v>8325</v>
      </c>
      <c r="R1685" t="s">
        <v>8347</v>
      </c>
      <c r="S1685" s="19">
        <f t="shared" si="116"/>
        <v>42808.581689814819</v>
      </c>
      <c r="T1685" s="19">
        <f t="shared" si="117"/>
        <v>42832.581689814819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9">
        <f t="shared" si="118"/>
        <v>1.0912500000000001</v>
      </c>
      <c r="O1686" s="7">
        <f t="shared" si="115"/>
        <v>86.43564356435644</v>
      </c>
      <c r="P1686" t="s">
        <v>8293</v>
      </c>
      <c r="Q1686" t="s">
        <v>8325</v>
      </c>
      <c r="R1686" t="s">
        <v>8347</v>
      </c>
      <c r="S1686" s="19">
        <f t="shared" si="116"/>
        <v>42783.615289351859</v>
      </c>
      <c r="T1686" s="19">
        <f t="shared" si="117"/>
        <v>42811.573622685188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9">
        <f t="shared" si="118"/>
        <v>1.0285714285714285</v>
      </c>
      <c r="O1687" s="7">
        <f t="shared" si="115"/>
        <v>24</v>
      </c>
      <c r="P1687" t="s">
        <v>8293</v>
      </c>
      <c r="Q1687" t="s">
        <v>8325</v>
      </c>
      <c r="R1687" t="s">
        <v>8347</v>
      </c>
      <c r="S1687" s="19">
        <f t="shared" si="116"/>
        <v>42788.050266203703</v>
      </c>
      <c r="T1687" s="19">
        <f t="shared" si="117"/>
        <v>42818.008599537039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9">
        <f t="shared" si="118"/>
        <v>3.5999999999999999E-3</v>
      </c>
      <c r="O1688" s="7">
        <f t="shared" si="115"/>
        <v>18</v>
      </c>
      <c r="P1688" t="s">
        <v>8293</v>
      </c>
      <c r="Q1688" t="s">
        <v>8325</v>
      </c>
      <c r="R1688" t="s">
        <v>8347</v>
      </c>
      <c r="S1688" s="19">
        <f t="shared" si="116"/>
        <v>42792.643969907411</v>
      </c>
      <c r="T1688" s="19">
        <f t="shared" si="117"/>
        <v>42852.602303240739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9">
        <f t="shared" si="118"/>
        <v>0.3125</v>
      </c>
      <c r="O1689" s="7">
        <f t="shared" si="115"/>
        <v>80.128205128205124</v>
      </c>
      <c r="P1689" t="s">
        <v>8293</v>
      </c>
      <c r="Q1689" t="s">
        <v>8325</v>
      </c>
      <c r="R1689" t="s">
        <v>8347</v>
      </c>
      <c r="S1689" s="19">
        <f t="shared" si="116"/>
        <v>42801.846817129634</v>
      </c>
      <c r="T1689" s="19">
        <f t="shared" si="117"/>
        <v>42835.643750000003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9">
        <f t="shared" si="118"/>
        <v>0.443</v>
      </c>
      <c r="O1690" s="7">
        <f t="shared" si="115"/>
        <v>253.14285714285714</v>
      </c>
      <c r="P1690" t="s">
        <v>8293</v>
      </c>
      <c r="Q1690" t="s">
        <v>8325</v>
      </c>
      <c r="R1690" t="s">
        <v>8347</v>
      </c>
      <c r="S1690" s="19">
        <f t="shared" si="116"/>
        <v>42804.334652777776</v>
      </c>
      <c r="T1690" s="19">
        <f t="shared" si="117"/>
        <v>42834.292986111119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9">
        <f t="shared" si="118"/>
        <v>1</v>
      </c>
      <c r="O1691" s="7">
        <f t="shared" si="115"/>
        <v>171.42857142857142</v>
      </c>
      <c r="P1691" t="s">
        <v>8293</v>
      </c>
      <c r="Q1691" t="s">
        <v>8325</v>
      </c>
      <c r="R1691" t="s">
        <v>8347</v>
      </c>
      <c r="S1691" s="19">
        <f t="shared" si="116"/>
        <v>42780.742476851854</v>
      </c>
      <c r="T1691" s="19">
        <f t="shared" si="117"/>
        <v>42810.70081018519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9">
        <f t="shared" si="118"/>
        <v>0.254</v>
      </c>
      <c r="O1692" s="7">
        <f t="shared" si="115"/>
        <v>57.727272727272727</v>
      </c>
      <c r="P1692" t="s">
        <v>8293</v>
      </c>
      <c r="Q1692" t="s">
        <v>8325</v>
      </c>
      <c r="R1692" t="s">
        <v>8347</v>
      </c>
      <c r="S1692" s="19">
        <f t="shared" si="116"/>
        <v>42801.231041666673</v>
      </c>
      <c r="T1692" s="19">
        <f t="shared" si="117"/>
        <v>42831.189375000002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9">
        <f t="shared" si="118"/>
        <v>0.33473333333333333</v>
      </c>
      <c r="O1693" s="7">
        <f t="shared" si="115"/>
        <v>264.26315789473682</v>
      </c>
      <c r="P1693" t="s">
        <v>8293</v>
      </c>
      <c r="Q1693" t="s">
        <v>8325</v>
      </c>
      <c r="R1693" t="s">
        <v>8347</v>
      </c>
      <c r="S1693" s="19">
        <f t="shared" si="116"/>
        <v>42795.501481481486</v>
      </c>
      <c r="T1693" s="19">
        <f t="shared" si="117"/>
        <v>42827.841666666674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9">
        <f t="shared" si="118"/>
        <v>0.47799999999999998</v>
      </c>
      <c r="O1694" s="7">
        <f t="shared" si="115"/>
        <v>159.33333333333334</v>
      </c>
      <c r="P1694" t="s">
        <v>8293</v>
      </c>
      <c r="Q1694" t="s">
        <v>8325</v>
      </c>
      <c r="R1694" t="s">
        <v>8347</v>
      </c>
      <c r="S1694" s="19">
        <f t="shared" si="116"/>
        <v>42787.951238425929</v>
      </c>
      <c r="T1694" s="19">
        <f t="shared" si="117"/>
        <v>42820.799305555556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9">
        <f t="shared" si="118"/>
        <v>9.3333333333333338E-2</v>
      </c>
      <c r="O1695" s="7">
        <f t="shared" si="115"/>
        <v>35</v>
      </c>
      <c r="P1695" t="s">
        <v>8293</v>
      </c>
      <c r="Q1695" t="s">
        <v>8325</v>
      </c>
      <c r="R1695" t="s">
        <v>8347</v>
      </c>
      <c r="S1695" s="19">
        <f t="shared" si="116"/>
        <v>42803.720277777786</v>
      </c>
      <c r="T1695" s="19">
        <f t="shared" si="117"/>
        <v>42834.633333333331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9">
        <f t="shared" si="118"/>
        <v>5.0000000000000001E-4</v>
      </c>
      <c r="O1696" s="7">
        <f t="shared" si="115"/>
        <v>5</v>
      </c>
      <c r="P1696" t="s">
        <v>8293</v>
      </c>
      <c r="Q1696" t="s">
        <v>8325</v>
      </c>
      <c r="R1696" t="s">
        <v>8347</v>
      </c>
      <c r="S1696" s="19">
        <f t="shared" si="116"/>
        <v>42791.46983796297</v>
      </c>
      <c r="T1696" s="19">
        <f t="shared" si="117"/>
        <v>42820.991666666669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9">
        <f t="shared" si="118"/>
        <v>0.11708333333333333</v>
      </c>
      <c r="O1697" s="7">
        <f t="shared" si="115"/>
        <v>61.086956521739133</v>
      </c>
      <c r="P1697" t="s">
        <v>8293</v>
      </c>
      <c r="Q1697" t="s">
        <v>8325</v>
      </c>
      <c r="R1697" t="s">
        <v>8347</v>
      </c>
      <c r="S1697" s="19">
        <f t="shared" si="116"/>
        <v>42800.831412037041</v>
      </c>
      <c r="T1697" s="19">
        <f t="shared" si="117"/>
        <v>42834.841666666674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9">
        <f t="shared" si="118"/>
        <v>0</v>
      </c>
      <c r="O1698" s="7">
        <f t="shared" si="115"/>
        <v>0</v>
      </c>
      <c r="P1698" t="s">
        <v>8293</v>
      </c>
      <c r="Q1698" t="s">
        <v>8325</v>
      </c>
      <c r="R1698" t="s">
        <v>8347</v>
      </c>
      <c r="S1698" s="19">
        <f t="shared" si="116"/>
        <v>42795.869571759264</v>
      </c>
      <c r="T1698" s="19">
        <f t="shared" si="117"/>
        <v>42825.827905092592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9">
        <f t="shared" si="118"/>
        <v>0.20208000000000001</v>
      </c>
      <c r="O1699" s="7">
        <f t="shared" si="115"/>
        <v>114.81818181818181</v>
      </c>
      <c r="P1699" t="s">
        <v>8293</v>
      </c>
      <c r="Q1699" t="s">
        <v>8325</v>
      </c>
      <c r="R1699" t="s">
        <v>8347</v>
      </c>
      <c r="S1699" s="19">
        <f t="shared" si="116"/>
        <v>42804.832962962966</v>
      </c>
      <c r="T1699" s="19">
        <f t="shared" si="117"/>
        <v>42834.791296296302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9">
        <f t="shared" si="118"/>
        <v>0</v>
      </c>
      <c r="O1700" s="7">
        <f t="shared" si="115"/>
        <v>0</v>
      </c>
      <c r="P1700" t="s">
        <v>8293</v>
      </c>
      <c r="Q1700" t="s">
        <v>8325</v>
      </c>
      <c r="R1700" t="s">
        <v>8347</v>
      </c>
      <c r="S1700" s="19">
        <f t="shared" si="116"/>
        <v>42796.007870370377</v>
      </c>
      <c r="T1700" s="19">
        <f t="shared" si="117"/>
        <v>42819.947916666672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9">
        <f t="shared" si="118"/>
        <v>4.2311459353574929E-2</v>
      </c>
      <c r="O1701" s="7">
        <f t="shared" si="115"/>
        <v>54</v>
      </c>
      <c r="P1701" t="s">
        <v>8293</v>
      </c>
      <c r="Q1701" t="s">
        <v>8325</v>
      </c>
      <c r="R1701" t="s">
        <v>8347</v>
      </c>
      <c r="S1701" s="19">
        <f t="shared" si="116"/>
        <v>42806.663946759261</v>
      </c>
      <c r="T1701" s="19">
        <f t="shared" si="117"/>
        <v>42836.663946759261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9">
        <f t="shared" si="118"/>
        <v>0.2606</v>
      </c>
      <c r="O1702" s="7">
        <f t="shared" si="115"/>
        <v>65.974683544303801</v>
      </c>
      <c r="P1702" t="s">
        <v>8293</v>
      </c>
      <c r="Q1702" t="s">
        <v>8325</v>
      </c>
      <c r="R1702" t="s">
        <v>8347</v>
      </c>
      <c r="S1702" s="19">
        <f t="shared" si="116"/>
        <v>42795.87164351852</v>
      </c>
      <c r="T1702" s="19">
        <f t="shared" si="117"/>
        <v>42825.966666666674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9">
        <f t="shared" si="118"/>
        <v>1.9801980198019802E-3</v>
      </c>
      <c r="O1703" s="7">
        <f t="shared" si="115"/>
        <v>5</v>
      </c>
      <c r="P1703" t="s">
        <v>8293</v>
      </c>
      <c r="Q1703" t="s">
        <v>8325</v>
      </c>
      <c r="R1703" t="s">
        <v>8347</v>
      </c>
      <c r="S1703" s="19">
        <f t="shared" si="116"/>
        <v>41989.464409722226</v>
      </c>
      <c r="T1703" s="19">
        <f t="shared" si="117"/>
        <v>42019.464409722226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9">
        <f t="shared" si="118"/>
        <v>6.0606060606060605E-5</v>
      </c>
      <c r="O1704" s="7">
        <f t="shared" si="115"/>
        <v>1</v>
      </c>
      <c r="P1704" t="s">
        <v>8293</v>
      </c>
      <c r="Q1704" t="s">
        <v>8325</v>
      </c>
      <c r="R1704" t="s">
        <v>8347</v>
      </c>
      <c r="S1704" s="19">
        <f t="shared" si="116"/>
        <v>42063.669791666674</v>
      </c>
      <c r="T1704" s="19">
        <f t="shared" si="117"/>
        <v>42093.628125000003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9">
        <f t="shared" si="118"/>
        <v>1.0200000000000001E-2</v>
      </c>
      <c r="O1705" s="7">
        <f t="shared" si="115"/>
        <v>25.5</v>
      </c>
      <c r="P1705" t="s">
        <v>8293</v>
      </c>
      <c r="Q1705" t="s">
        <v>8325</v>
      </c>
      <c r="R1705" t="s">
        <v>8347</v>
      </c>
      <c r="S1705" s="19">
        <f t="shared" si="116"/>
        <v>42187.081678240742</v>
      </c>
      <c r="T1705" s="19">
        <f t="shared" si="117"/>
        <v>42247.081678240742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9">
        <f t="shared" si="118"/>
        <v>0.65100000000000002</v>
      </c>
      <c r="O1706" s="7">
        <f t="shared" si="115"/>
        <v>118.36363636363636</v>
      </c>
      <c r="P1706" t="s">
        <v>8293</v>
      </c>
      <c r="Q1706" t="s">
        <v>8325</v>
      </c>
      <c r="R1706" t="s">
        <v>8347</v>
      </c>
      <c r="S1706" s="19">
        <f t="shared" si="116"/>
        <v>42020.939733796302</v>
      </c>
      <c r="T1706" s="19">
        <f t="shared" si="117"/>
        <v>42050.939733796302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9">
        <f t="shared" si="118"/>
        <v>0</v>
      </c>
      <c r="O1707" s="7">
        <f t="shared" si="115"/>
        <v>0</v>
      </c>
      <c r="P1707" t="s">
        <v>8293</v>
      </c>
      <c r="Q1707" t="s">
        <v>8325</v>
      </c>
      <c r="R1707" t="s">
        <v>8347</v>
      </c>
      <c r="S1707" s="19">
        <f t="shared" si="116"/>
        <v>42244.816736111112</v>
      </c>
      <c r="T1707" s="19">
        <f t="shared" si="117"/>
        <v>42256.466666666674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9">
        <f t="shared" si="118"/>
        <v>0</v>
      </c>
      <c r="O1708" s="7">
        <f t="shared" si="115"/>
        <v>0</v>
      </c>
      <c r="P1708" t="s">
        <v>8293</v>
      </c>
      <c r="Q1708" t="s">
        <v>8325</v>
      </c>
      <c r="R1708" t="s">
        <v>8347</v>
      </c>
      <c r="S1708" s="19">
        <f t="shared" si="116"/>
        <v>42179.106388888889</v>
      </c>
      <c r="T1708" s="19">
        <f t="shared" si="117"/>
        <v>42239.106388888889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9">
        <f t="shared" si="118"/>
        <v>9.74E-2</v>
      </c>
      <c r="O1709" s="7">
        <f t="shared" si="115"/>
        <v>54.111111111111114</v>
      </c>
      <c r="P1709" t="s">
        <v>8293</v>
      </c>
      <c r="Q1709" t="s">
        <v>8325</v>
      </c>
      <c r="R1709" t="s">
        <v>8347</v>
      </c>
      <c r="S1709" s="19">
        <f t="shared" si="116"/>
        <v>42427.521006944444</v>
      </c>
      <c r="T1709" s="19">
        <f t="shared" si="117"/>
        <v>42457.47934027778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9">
        <f t="shared" si="118"/>
        <v>0</v>
      </c>
      <c r="O1710" s="7">
        <f t="shared" si="115"/>
        <v>0</v>
      </c>
      <c r="P1710" t="s">
        <v>8293</v>
      </c>
      <c r="Q1710" t="s">
        <v>8325</v>
      </c>
      <c r="R1710" t="s">
        <v>8347</v>
      </c>
      <c r="S1710" s="19">
        <f t="shared" si="116"/>
        <v>42451.666967592595</v>
      </c>
      <c r="T1710" s="19">
        <f t="shared" si="117"/>
        <v>42491.666967592595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9">
        <f t="shared" si="118"/>
        <v>4.8571428571428571E-2</v>
      </c>
      <c r="O1711" s="7">
        <f t="shared" si="115"/>
        <v>21.25</v>
      </c>
      <c r="P1711" t="s">
        <v>8293</v>
      </c>
      <c r="Q1711" t="s">
        <v>8325</v>
      </c>
      <c r="R1711" t="s">
        <v>8347</v>
      </c>
      <c r="S1711" s="19">
        <f t="shared" si="116"/>
        <v>41841.36381944445</v>
      </c>
      <c r="T1711" s="19">
        <f t="shared" si="117"/>
        <v>41882.618750000001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9">
        <f t="shared" si="118"/>
        <v>6.7999999999999996E-3</v>
      </c>
      <c r="O1712" s="7">
        <f t="shared" si="115"/>
        <v>34</v>
      </c>
      <c r="P1712" t="s">
        <v>8293</v>
      </c>
      <c r="Q1712" t="s">
        <v>8325</v>
      </c>
      <c r="R1712" t="s">
        <v>8347</v>
      </c>
      <c r="S1712" s="19">
        <f t="shared" si="116"/>
        <v>42341.3912962963</v>
      </c>
      <c r="T1712" s="19">
        <f t="shared" si="117"/>
        <v>42387.341666666674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9">
        <f t="shared" si="118"/>
        <v>0.105</v>
      </c>
      <c r="O1713" s="7">
        <f t="shared" si="115"/>
        <v>525</v>
      </c>
      <c r="P1713" t="s">
        <v>8293</v>
      </c>
      <c r="Q1713" t="s">
        <v>8325</v>
      </c>
      <c r="R1713" t="s">
        <v>8347</v>
      </c>
      <c r="S1713" s="19">
        <f t="shared" si="116"/>
        <v>41852.446226851855</v>
      </c>
      <c r="T1713" s="19">
        <f t="shared" si="117"/>
        <v>41883.446226851855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9">
        <f t="shared" si="118"/>
        <v>0</v>
      </c>
      <c r="O1714" s="7">
        <f t="shared" si="115"/>
        <v>0</v>
      </c>
      <c r="P1714" t="s">
        <v>8293</v>
      </c>
      <c r="Q1714" t="s">
        <v>8325</v>
      </c>
      <c r="R1714" t="s">
        <v>8347</v>
      </c>
      <c r="S1714" s="19">
        <f t="shared" si="116"/>
        <v>42125.713807870372</v>
      </c>
      <c r="T1714" s="19">
        <f t="shared" si="117"/>
        <v>42185.713807870372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9">
        <f t="shared" si="118"/>
        <v>1.6666666666666666E-2</v>
      </c>
      <c r="O1715" s="7">
        <f t="shared" si="115"/>
        <v>50</v>
      </c>
      <c r="P1715" t="s">
        <v>8293</v>
      </c>
      <c r="Q1715" t="s">
        <v>8325</v>
      </c>
      <c r="R1715" t="s">
        <v>8347</v>
      </c>
      <c r="S1715" s="19">
        <f t="shared" si="116"/>
        <v>41887.601064814822</v>
      </c>
      <c r="T1715" s="19">
        <f t="shared" si="117"/>
        <v>41917.601064814822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9">
        <f t="shared" si="118"/>
        <v>7.868E-2</v>
      </c>
      <c r="O1716" s="7">
        <f t="shared" si="115"/>
        <v>115.70588235294117</v>
      </c>
      <c r="P1716" t="s">
        <v>8293</v>
      </c>
      <c r="Q1716" t="s">
        <v>8325</v>
      </c>
      <c r="R1716" t="s">
        <v>8347</v>
      </c>
      <c r="S1716" s="19">
        <f t="shared" si="116"/>
        <v>42095.718530092592</v>
      </c>
      <c r="T1716" s="19">
        <f t="shared" si="117"/>
        <v>42125.718530092592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9">
        <f t="shared" si="118"/>
        <v>2.2000000000000001E-3</v>
      </c>
      <c r="O1717" s="7">
        <f t="shared" si="115"/>
        <v>5.5</v>
      </c>
      <c r="P1717" t="s">
        <v>8293</v>
      </c>
      <c r="Q1717" t="s">
        <v>8325</v>
      </c>
      <c r="R1717" t="s">
        <v>8347</v>
      </c>
      <c r="S1717" s="19">
        <f t="shared" si="116"/>
        <v>42064.017418981486</v>
      </c>
      <c r="T1717" s="19">
        <f t="shared" si="117"/>
        <v>42093.94027777778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9">
        <f t="shared" si="118"/>
        <v>7.4999999999999997E-2</v>
      </c>
      <c r="O1718" s="7">
        <f t="shared" si="115"/>
        <v>50</v>
      </c>
      <c r="P1718" t="s">
        <v>8293</v>
      </c>
      <c r="Q1718" t="s">
        <v>8325</v>
      </c>
      <c r="R1718" t="s">
        <v>8347</v>
      </c>
      <c r="S1718" s="19">
        <f t="shared" si="116"/>
        <v>42673.377534722225</v>
      </c>
      <c r="T1718" s="19">
        <f t="shared" si="117"/>
        <v>42713.419201388897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9">
        <f t="shared" si="118"/>
        <v>0.42725880551301687</v>
      </c>
      <c r="O1719" s="7">
        <f t="shared" si="115"/>
        <v>34.024390243902438</v>
      </c>
      <c r="P1719" t="s">
        <v>8293</v>
      </c>
      <c r="Q1719" t="s">
        <v>8325</v>
      </c>
      <c r="R1719" t="s">
        <v>8347</v>
      </c>
      <c r="S1719" s="19">
        <f t="shared" si="116"/>
        <v>42460.7819212963</v>
      </c>
      <c r="T1719" s="19">
        <f t="shared" si="117"/>
        <v>42480.966666666674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9">
        <f t="shared" si="118"/>
        <v>2.142857142857143E-3</v>
      </c>
      <c r="O1720" s="7">
        <f t="shared" si="115"/>
        <v>37.5</v>
      </c>
      <c r="P1720" t="s">
        <v>8293</v>
      </c>
      <c r="Q1720" t="s">
        <v>8325</v>
      </c>
      <c r="R1720" t="s">
        <v>8347</v>
      </c>
      <c r="S1720" s="19">
        <f t="shared" si="116"/>
        <v>42460.410520833335</v>
      </c>
      <c r="T1720" s="19">
        <f t="shared" si="117"/>
        <v>42504.007638888892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9">
        <f t="shared" si="118"/>
        <v>8.7500000000000008E-3</v>
      </c>
      <c r="O1721" s="7">
        <f t="shared" si="115"/>
        <v>11.666666666666666</v>
      </c>
      <c r="P1721" t="s">
        <v>8293</v>
      </c>
      <c r="Q1721" t="s">
        <v>8325</v>
      </c>
      <c r="R1721" t="s">
        <v>8347</v>
      </c>
      <c r="S1721" s="19">
        <f t="shared" si="116"/>
        <v>41869.33461805556</v>
      </c>
      <c r="T1721" s="19">
        <f t="shared" si="117"/>
        <v>41899.33461805556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9">
        <f t="shared" si="118"/>
        <v>5.6250000000000001E-2</v>
      </c>
      <c r="O1722" s="7">
        <f t="shared" si="115"/>
        <v>28.125</v>
      </c>
      <c r="P1722" t="s">
        <v>8293</v>
      </c>
      <c r="Q1722" t="s">
        <v>8325</v>
      </c>
      <c r="R1722" t="s">
        <v>8347</v>
      </c>
      <c r="S1722" s="19">
        <f t="shared" si="116"/>
        <v>41922.583229166674</v>
      </c>
      <c r="T1722" s="19">
        <f t="shared" si="117"/>
        <v>41952.624895833338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9">
        <f t="shared" si="118"/>
        <v>0</v>
      </c>
      <c r="O1723" s="7">
        <f t="shared" si="115"/>
        <v>0</v>
      </c>
      <c r="P1723" t="s">
        <v>8293</v>
      </c>
      <c r="Q1723" t="s">
        <v>8325</v>
      </c>
      <c r="R1723" t="s">
        <v>8347</v>
      </c>
      <c r="S1723" s="19">
        <f t="shared" si="116"/>
        <v>42319.261377314819</v>
      </c>
      <c r="T1723" s="19">
        <f t="shared" si="117"/>
        <v>42349.261377314819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9">
        <f t="shared" si="118"/>
        <v>3.4722222222222224E-4</v>
      </c>
      <c r="O1724" s="7">
        <f t="shared" si="115"/>
        <v>1</v>
      </c>
      <c r="P1724" t="s">
        <v>8293</v>
      </c>
      <c r="Q1724" t="s">
        <v>8325</v>
      </c>
      <c r="R1724" t="s">
        <v>8347</v>
      </c>
      <c r="S1724" s="19">
        <f t="shared" si="116"/>
        <v>42425.760983796295</v>
      </c>
      <c r="T1724" s="19">
        <f t="shared" si="117"/>
        <v>42462.806944444448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9">
        <f t="shared" si="118"/>
        <v>6.5000000000000002E-2</v>
      </c>
      <c r="O1725" s="7">
        <f t="shared" si="115"/>
        <v>216.66666666666666</v>
      </c>
      <c r="P1725" t="s">
        <v>8293</v>
      </c>
      <c r="Q1725" t="s">
        <v>8325</v>
      </c>
      <c r="R1725" t="s">
        <v>8347</v>
      </c>
      <c r="S1725" s="19">
        <f t="shared" si="116"/>
        <v>42129.625405092593</v>
      </c>
      <c r="T1725" s="19">
        <f t="shared" si="117"/>
        <v>42186.05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9">
        <f t="shared" si="118"/>
        <v>5.8333333333333336E-3</v>
      </c>
      <c r="O1726" s="7">
        <f t="shared" si="115"/>
        <v>8.75</v>
      </c>
      <c r="P1726" t="s">
        <v>8293</v>
      </c>
      <c r="Q1726" t="s">
        <v>8325</v>
      </c>
      <c r="R1726" t="s">
        <v>8347</v>
      </c>
      <c r="S1726" s="19">
        <f t="shared" si="116"/>
        <v>41912.732430555559</v>
      </c>
      <c r="T1726" s="19">
        <f t="shared" si="117"/>
        <v>41942.732430555559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9">
        <f t="shared" si="118"/>
        <v>0.10181818181818182</v>
      </c>
      <c r="O1727" s="7">
        <f t="shared" si="115"/>
        <v>62.222222222222221</v>
      </c>
      <c r="P1727" t="s">
        <v>8293</v>
      </c>
      <c r="Q1727" t="s">
        <v>8325</v>
      </c>
      <c r="R1727" t="s">
        <v>8347</v>
      </c>
      <c r="S1727" s="19">
        <f t="shared" si="116"/>
        <v>41845.768159722225</v>
      </c>
      <c r="T1727" s="19">
        <f t="shared" si="117"/>
        <v>41875.768159722225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9">
        <f t="shared" si="118"/>
        <v>0.33784615384615385</v>
      </c>
      <c r="O1728" s="7">
        <f t="shared" si="115"/>
        <v>137.25</v>
      </c>
      <c r="P1728" t="s">
        <v>8293</v>
      </c>
      <c r="Q1728" t="s">
        <v>8325</v>
      </c>
      <c r="R1728" t="s">
        <v>8347</v>
      </c>
      <c r="S1728" s="19">
        <f t="shared" si="116"/>
        <v>41788.719722222224</v>
      </c>
      <c r="T1728" s="19">
        <f t="shared" si="117"/>
        <v>41817.719722222224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9">
        <f t="shared" si="118"/>
        <v>3.3333333333333332E-4</v>
      </c>
      <c r="O1729" s="7">
        <f t="shared" si="115"/>
        <v>1</v>
      </c>
      <c r="P1729" t="s">
        <v>8293</v>
      </c>
      <c r="Q1729" t="s">
        <v>8325</v>
      </c>
      <c r="R1729" t="s">
        <v>8347</v>
      </c>
      <c r="S1729" s="19">
        <f t="shared" si="116"/>
        <v>42044.72797453704</v>
      </c>
      <c r="T1729" s="19">
        <f t="shared" si="117"/>
        <v>42099.258333333331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9">
        <f t="shared" si="118"/>
        <v>0.68400000000000005</v>
      </c>
      <c r="O1730" s="7">
        <f t="shared" si="115"/>
        <v>122.14285714285714</v>
      </c>
      <c r="P1730" t="s">
        <v>8293</v>
      </c>
      <c r="Q1730" t="s">
        <v>8325</v>
      </c>
      <c r="R1730" t="s">
        <v>8347</v>
      </c>
      <c r="S1730" s="19">
        <f t="shared" si="116"/>
        <v>42268.425856481481</v>
      </c>
      <c r="T1730" s="19">
        <f t="shared" si="117"/>
        <v>42298.425856481481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9">
        <f t="shared" si="118"/>
        <v>0</v>
      </c>
      <c r="O1731" s="7">
        <f t="shared" ref="O1731:O1794" si="119">IF(L1731=0,0,E1731/L1731)</f>
        <v>0</v>
      </c>
      <c r="P1731" t="s">
        <v>8293</v>
      </c>
      <c r="Q1731" t="s">
        <v>8325</v>
      </c>
      <c r="R1731" t="s">
        <v>8347</v>
      </c>
      <c r="S1731" s="19">
        <f t="shared" ref="S1731:S1794" si="120">(J1731/86400)+25569+(-5/25)</f>
        <v>42470.852152777778</v>
      </c>
      <c r="T1731" s="19">
        <f t="shared" ref="T1731:T1794" si="121">(I1731/86400)+25569+(-5/25)</f>
        <v>42530.852152777778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9">
        <f t="shared" si="118"/>
        <v>0</v>
      </c>
      <c r="O1732" s="7">
        <f t="shared" si="119"/>
        <v>0</v>
      </c>
      <c r="P1732" t="s">
        <v>8293</v>
      </c>
      <c r="Q1732" t="s">
        <v>8325</v>
      </c>
      <c r="R1732" t="s">
        <v>8347</v>
      </c>
      <c r="S1732" s="19">
        <f t="shared" si="120"/>
        <v>42271.887766203705</v>
      </c>
      <c r="T1732" s="19">
        <f t="shared" si="121"/>
        <v>42301.887766203705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9">
        <f t="shared" si="118"/>
        <v>0</v>
      </c>
      <c r="O1733" s="7">
        <f t="shared" si="119"/>
        <v>0</v>
      </c>
      <c r="P1733" t="s">
        <v>8293</v>
      </c>
      <c r="Q1733" t="s">
        <v>8325</v>
      </c>
      <c r="R1733" t="s">
        <v>8347</v>
      </c>
      <c r="S1733" s="19">
        <f t="shared" si="120"/>
        <v>42152.70685185185</v>
      </c>
      <c r="T1733" s="19">
        <f t="shared" si="121"/>
        <v>42166.425000000003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9">
        <f t="shared" si="118"/>
        <v>0</v>
      </c>
      <c r="O1734" s="7">
        <f t="shared" si="119"/>
        <v>0</v>
      </c>
      <c r="P1734" t="s">
        <v>8293</v>
      </c>
      <c r="Q1734" t="s">
        <v>8325</v>
      </c>
      <c r="R1734" t="s">
        <v>8347</v>
      </c>
      <c r="S1734" s="19">
        <f t="shared" si="120"/>
        <v>42325.483807870376</v>
      </c>
      <c r="T1734" s="19">
        <f t="shared" si="121"/>
        <v>42385.008333333331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9">
        <f t="shared" si="118"/>
        <v>0</v>
      </c>
      <c r="O1735" s="7">
        <f t="shared" si="119"/>
        <v>0</v>
      </c>
      <c r="P1735" t="s">
        <v>8293</v>
      </c>
      <c r="Q1735" t="s">
        <v>8325</v>
      </c>
      <c r="R1735" t="s">
        <v>8347</v>
      </c>
      <c r="S1735" s="19">
        <f t="shared" si="120"/>
        <v>42614.475625000006</v>
      </c>
      <c r="T1735" s="19">
        <f t="shared" si="121"/>
        <v>42626.695833333331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9">
        <f t="shared" si="118"/>
        <v>2.2222222222222223E-4</v>
      </c>
      <c r="O1736" s="7">
        <f t="shared" si="119"/>
        <v>1</v>
      </c>
      <c r="P1736" t="s">
        <v>8293</v>
      </c>
      <c r="Q1736" t="s">
        <v>8325</v>
      </c>
      <c r="R1736" t="s">
        <v>8347</v>
      </c>
      <c r="S1736" s="19">
        <f t="shared" si="120"/>
        <v>42101.836527777778</v>
      </c>
      <c r="T1736" s="19">
        <f t="shared" si="121"/>
        <v>42131.836527777778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9">
        <f t="shared" si="118"/>
        <v>0.11</v>
      </c>
      <c r="O1737" s="7">
        <f t="shared" si="119"/>
        <v>55</v>
      </c>
      <c r="P1737" t="s">
        <v>8293</v>
      </c>
      <c r="Q1737" t="s">
        <v>8325</v>
      </c>
      <c r="R1737" t="s">
        <v>8347</v>
      </c>
      <c r="S1737" s="19">
        <f t="shared" si="120"/>
        <v>42559.614178240743</v>
      </c>
      <c r="T1737" s="19">
        <f t="shared" si="121"/>
        <v>42589.614178240743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9">
        <f t="shared" si="118"/>
        <v>7.3333333333333332E-3</v>
      </c>
      <c r="O1738" s="7">
        <f t="shared" si="119"/>
        <v>22</v>
      </c>
      <c r="P1738" t="s">
        <v>8293</v>
      </c>
      <c r="Q1738" t="s">
        <v>8325</v>
      </c>
      <c r="R1738" t="s">
        <v>8347</v>
      </c>
      <c r="S1738" s="19">
        <f t="shared" si="120"/>
        <v>42286.661493055559</v>
      </c>
      <c r="T1738" s="19">
        <f t="shared" si="121"/>
        <v>42316.703159722223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9">
        <f t="shared" si="118"/>
        <v>0.21249999999999999</v>
      </c>
      <c r="O1739" s="7">
        <f t="shared" si="119"/>
        <v>56.666666666666664</v>
      </c>
      <c r="P1739" t="s">
        <v>8293</v>
      </c>
      <c r="Q1739" t="s">
        <v>8325</v>
      </c>
      <c r="R1739" t="s">
        <v>8347</v>
      </c>
      <c r="S1739" s="19">
        <f t="shared" si="120"/>
        <v>42175.748981481483</v>
      </c>
      <c r="T1739" s="19">
        <f t="shared" si="121"/>
        <v>42205.748981481483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9">
        <f t="shared" si="118"/>
        <v>4.0000000000000001E-3</v>
      </c>
      <c r="O1740" s="7">
        <f t="shared" si="119"/>
        <v>20</v>
      </c>
      <c r="P1740" t="s">
        <v>8293</v>
      </c>
      <c r="Q1740" t="s">
        <v>8325</v>
      </c>
      <c r="R1740" t="s">
        <v>8347</v>
      </c>
      <c r="S1740" s="19">
        <f t="shared" si="120"/>
        <v>41884.67432870371</v>
      </c>
      <c r="T1740" s="19">
        <f t="shared" si="121"/>
        <v>41914.67432870371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9">
        <f t="shared" si="118"/>
        <v>1E-3</v>
      </c>
      <c r="O1741" s="7">
        <f t="shared" si="119"/>
        <v>1</v>
      </c>
      <c r="P1741" t="s">
        <v>8293</v>
      </c>
      <c r="Q1741" t="s">
        <v>8325</v>
      </c>
      <c r="R1741" t="s">
        <v>8347</v>
      </c>
      <c r="S1741" s="19">
        <f t="shared" si="120"/>
        <v>42435.674212962971</v>
      </c>
      <c r="T1741" s="19">
        <f t="shared" si="121"/>
        <v>42494.6325462963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9">
        <f t="shared" si="118"/>
        <v>0</v>
      </c>
      <c r="O1742" s="7">
        <f t="shared" si="119"/>
        <v>0</v>
      </c>
      <c r="P1742" t="s">
        <v>8293</v>
      </c>
      <c r="Q1742" t="s">
        <v>8325</v>
      </c>
      <c r="R1742" t="s">
        <v>8347</v>
      </c>
      <c r="S1742" s="19">
        <f t="shared" si="120"/>
        <v>42171.617384259262</v>
      </c>
      <c r="T1742" s="19">
        <f t="shared" si="121"/>
        <v>42201.617384259262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9">
        <f t="shared" ref="N1743:N1806" si="122">E1743/D1743</f>
        <v>1.1083333333333334</v>
      </c>
      <c r="O1743" s="7">
        <f t="shared" si="119"/>
        <v>25.576923076923077</v>
      </c>
      <c r="P1743" t="s">
        <v>8285</v>
      </c>
      <c r="Q1743" t="s">
        <v>8338</v>
      </c>
      <c r="R1743" t="s">
        <v>8339</v>
      </c>
      <c r="S1743" s="19">
        <f t="shared" si="120"/>
        <v>42120.428136574075</v>
      </c>
      <c r="T1743" s="19">
        <f t="shared" si="121"/>
        <v>42165.428136574075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9">
        <f t="shared" si="122"/>
        <v>1.0874999999999999</v>
      </c>
      <c r="O1744" s="7">
        <f t="shared" si="119"/>
        <v>63.970588235294116</v>
      </c>
      <c r="P1744" t="s">
        <v>8285</v>
      </c>
      <c r="Q1744" t="s">
        <v>8338</v>
      </c>
      <c r="R1744" t="s">
        <v>8339</v>
      </c>
      <c r="S1744" s="19">
        <f t="shared" si="120"/>
        <v>42710.676967592597</v>
      </c>
      <c r="T1744" s="19">
        <f t="shared" si="121"/>
        <v>42742.675000000003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9">
        <f t="shared" si="122"/>
        <v>1.0041666666666667</v>
      </c>
      <c r="O1745" s="7">
        <f t="shared" si="119"/>
        <v>89.925373134328353</v>
      </c>
      <c r="P1745" t="s">
        <v>8285</v>
      </c>
      <c r="Q1745" t="s">
        <v>8338</v>
      </c>
      <c r="R1745" t="s">
        <v>8339</v>
      </c>
      <c r="S1745" s="19">
        <f t="shared" si="120"/>
        <v>42586.725636574076</v>
      </c>
      <c r="T1745" s="19">
        <f t="shared" si="121"/>
        <v>42608.965972222228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9">
        <f t="shared" si="122"/>
        <v>1.1845454545454546</v>
      </c>
      <c r="O1746" s="7">
        <f t="shared" si="119"/>
        <v>93.071428571428569</v>
      </c>
      <c r="P1746" t="s">
        <v>8285</v>
      </c>
      <c r="Q1746" t="s">
        <v>8338</v>
      </c>
      <c r="R1746" t="s">
        <v>8339</v>
      </c>
      <c r="S1746" s="19">
        <f t="shared" si="120"/>
        <v>42026.405057870375</v>
      </c>
      <c r="T1746" s="19">
        <f t="shared" si="121"/>
        <v>42071.363391203704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9">
        <f t="shared" si="122"/>
        <v>1.1401428571428571</v>
      </c>
      <c r="O1747" s="7">
        <f t="shared" si="119"/>
        <v>89.674157303370791</v>
      </c>
      <c r="P1747" t="s">
        <v>8285</v>
      </c>
      <c r="Q1747" t="s">
        <v>8338</v>
      </c>
      <c r="R1747" t="s">
        <v>8339</v>
      </c>
      <c r="S1747" s="19">
        <f t="shared" si="120"/>
        <v>42690.059699074074</v>
      </c>
      <c r="T1747" s="19">
        <f t="shared" si="121"/>
        <v>42725.883333333331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9">
        <f t="shared" si="122"/>
        <v>1.4810000000000001</v>
      </c>
      <c r="O1748" s="7">
        <f t="shared" si="119"/>
        <v>207.61682242990653</v>
      </c>
      <c r="P1748" t="s">
        <v>8285</v>
      </c>
      <c r="Q1748" t="s">
        <v>8338</v>
      </c>
      <c r="R1748" t="s">
        <v>8339</v>
      </c>
      <c r="S1748" s="19">
        <f t="shared" si="120"/>
        <v>42667.976701388892</v>
      </c>
      <c r="T1748" s="19">
        <f t="shared" si="121"/>
        <v>42697.883333333331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9">
        <f t="shared" si="122"/>
        <v>1.0495555555555556</v>
      </c>
      <c r="O1749" s="7">
        <f t="shared" si="119"/>
        <v>59.408805031446541</v>
      </c>
      <c r="P1749" t="s">
        <v>8285</v>
      </c>
      <c r="Q1749" t="s">
        <v>8338</v>
      </c>
      <c r="R1749" t="s">
        <v>8339</v>
      </c>
      <c r="S1749" s="19">
        <f t="shared" si="120"/>
        <v>42292.235532407409</v>
      </c>
      <c r="T1749" s="19">
        <f t="shared" si="121"/>
        <v>42321.425000000003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9">
        <f t="shared" si="122"/>
        <v>1.29948</v>
      </c>
      <c r="O1750" s="7">
        <f t="shared" si="119"/>
        <v>358.97237569060775</v>
      </c>
      <c r="P1750" t="s">
        <v>8285</v>
      </c>
      <c r="Q1750" t="s">
        <v>8338</v>
      </c>
      <c r="R1750" t="s">
        <v>8339</v>
      </c>
      <c r="S1750" s="19">
        <f t="shared" si="120"/>
        <v>42219.75072916667</v>
      </c>
      <c r="T1750" s="19">
        <f t="shared" si="121"/>
        <v>42249.75072916667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9">
        <f t="shared" si="122"/>
        <v>1.2348756218905472</v>
      </c>
      <c r="O1751" s="7">
        <f t="shared" si="119"/>
        <v>94.736641221374043</v>
      </c>
      <c r="P1751" t="s">
        <v>8285</v>
      </c>
      <c r="Q1751" t="s">
        <v>8338</v>
      </c>
      <c r="R1751" t="s">
        <v>8339</v>
      </c>
      <c r="S1751" s="19">
        <f t="shared" si="120"/>
        <v>42758.775937500002</v>
      </c>
      <c r="T1751" s="19">
        <f t="shared" si="121"/>
        <v>42795.591666666674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9">
        <f t="shared" si="122"/>
        <v>2.0162</v>
      </c>
      <c r="O1752" s="7">
        <f t="shared" si="119"/>
        <v>80.647999999999996</v>
      </c>
      <c r="P1752" t="s">
        <v>8285</v>
      </c>
      <c r="Q1752" t="s">
        <v>8338</v>
      </c>
      <c r="R1752" t="s">
        <v>8339</v>
      </c>
      <c r="S1752" s="19">
        <f t="shared" si="120"/>
        <v>42454.636851851858</v>
      </c>
      <c r="T1752" s="19">
        <f t="shared" si="121"/>
        <v>42479.636851851858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9">
        <f t="shared" si="122"/>
        <v>1.0289999999999999</v>
      </c>
      <c r="O1753" s="7">
        <f t="shared" si="119"/>
        <v>168.68852459016392</v>
      </c>
      <c r="P1753" t="s">
        <v>8285</v>
      </c>
      <c r="Q1753" t="s">
        <v>8338</v>
      </c>
      <c r="R1753" t="s">
        <v>8339</v>
      </c>
      <c r="S1753" s="19">
        <f t="shared" si="120"/>
        <v>42052.581516203703</v>
      </c>
      <c r="T1753" s="19">
        <f t="shared" si="121"/>
        <v>42082.539849537039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9">
        <f t="shared" si="122"/>
        <v>2.6016666666666666</v>
      </c>
      <c r="O1754" s="7">
        <f t="shared" si="119"/>
        <v>34.68888888888889</v>
      </c>
      <c r="P1754" t="s">
        <v>8285</v>
      </c>
      <c r="Q1754" t="s">
        <v>8338</v>
      </c>
      <c r="R1754" t="s">
        <v>8339</v>
      </c>
      <c r="S1754" s="19">
        <f t="shared" si="120"/>
        <v>42627.053263888891</v>
      </c>
      <c r="T1754" s="19">
        <f t="shared" si="121"/>
        <v>42657.053263888891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9">
        <f t="shared" si="122"/>
        <v>1.08</v>
      </c>
      <c r="O1755" s="7">
        <f t="shared" si="119"/>
        <v>462.85714285714283</v>
      </c>
      <c r="P1755" t="s">
        <v>8285</v>
      </c>
      <c r="Q1755" t="s">
        <v>8338</v>
      </c>
      <c r="R1755" t="s">
        <v>8339</v>
      </c>
      <c r="S1755" s="19">
        <f t="shared" si="120"/>
        <v>42420.549629629633</v>
      </c>
      <c r="T1755" s="19">
        <f t="shared" si="121"/>
        <v>42450.507962962962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9">
        <f t="shared" si="122"/>
        <v>1.1052941176470588</v>
      </c>
      <c r="O1756" s="7">
        <f t="shared" si="119"/>
        <v>104.38888888888889</v>
      </c>
      <c r="P1756" t="s">
        <v>8285</v>
      </c>
      <c r="Q1756" t="s">
        <v>8338</v>
      </c>
      <c r="R1756" t="s">
        <v>8339</v>
      </c>
      <c r="S1756" s="19">
        <f t="shared" si="120"/>
        <v>42067.676770833335</v>
      </c>
      <c r="T1756" s="19">
        <f t="shared" si="121"/>
        <v>42097.635104166671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9">
        <f t="shared" si="122"/>
        <v>1.2</v>
      </c>
      <c r="O1757" s="7">
        <f t="shared" si="119"/>
        <v>7.5</v>
      </c>
      <c r="P1757" t="s">
        <v>8285</v>
      </c>
      <c r="Q1757" t="s">
        <v>8338</v>
      </c>
      <c r="R1757" t="s">
        <v>8339</v>
      </c>
      <c r="S1757" s="19">
        <f t="shared" si="120"/>
        <v>42252.588900462964</v>
      </c>
      <c r="T1757" s="19">
        <f t="shared" si="121"/>
        <v>42282.588900462964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9">
        <f t="shared" si="122"/>
        <v>1.0282909090909091</v>
      </c>
      <c r="O1758" s="7">
        <f t="shared" si="119"/>
        <v>47.13</v>
      </c>
      <c r="P1758" t="s">
        <v>8285</v>
      </c>
      <c r="Q1758" t="s">
        <v>8338</v>
      </c>
      <c r="R1758" t="s">
        <v>8339</v>
      </c>
      <c r="S1758" s="19">
        <f t="shared" si="120"/>
        <v>42570.967465277776</v>
      </c>
      <c r="T1758" s="19">
        <f t="shared" si="121"/>
        <v>42610.967465277776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9">
        <f t="shared" si="122"/>
        <v>1.1599999999999999</v>
      </c>
      <c r="O1759" s="7">
        <f t="shared" si="119"/>
        <v>414.28571428571428</v>
      </c>
      <c r="P1759" t="s">
        <v>8285</v>
      </c>
      <c r="Q1759" t="s">
        <v>8338</v>
      </c>
      <c r="R1759" t="s">
        <v>8339</v>
      </c>
      <c r="S1759" s="19">
        <f t="shared" si="120"/>
        <v>42733.627349537041</v>
      </c>
      <c r="T1759" s="19">
        <f t="shared" si="121"/>
        <v>42763.611805555556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9">
        <f t="shared" si="122"/>
        <v>1.147</v>
      </c>
      <c r="O1760" s="7">
        <f t="shared" si="119"/>
        <v>42.481481481481481</v>
      </c>
      <c r="P1760" t="s">
        <v>8285</v>
      </c>
      <c r="Q1760" t="s">
        <v>8338</v>
      </c>
      <c r="R1760" t="s">
        <v>8339</v>
      </c>
      <c r="S1760" s="19">
        <f t="shared" si="120"/>
        <v>42505.755925925929</v>
      </c>
      <c r="T1760" s="19">
        <f t="shared" si="121"/>
        <v>42565.755925925929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9">
        <f t="shared" si="122"/>
        <v>1.0660000000000001</v>
      </c>
      <c r="O1761" s="7">
        <f t="shared" si="119"/>
        <v>108.77551020408163</v>
      </c>
      <c r="P1761" t="s">
        <v>8285</v>
      </c>
      <c r="Q1761" t="s">
        <v>8338</v>
      </c>
      <c r="R1761" t="s">
        <v>8339</v>
      </c>
      <c r="S1761" s="19">
        <f t="shared" si="120"/>
        <v>42068.629039351858</v>
      </c>
      <c r="T1761" s="19">
        <f t="shared" si="121"/>
        <v>42088.587372685186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9">
        <f t="shared" si="122"/>
        <v>1.6544000000000001</v>
      </c>
      <c r="O1762" s="7">
        <f t="shared" si="119"/>
        <v>81.098039215686271</v>
      </c>
      <c r="P1762" t="s">
        <v>8285</v>
      </c>
      <c r="Q1762" t="s">
        <v>8338</v>
      </c>
      <c r="R1762" t="s">
        <v>8339</v>
      </c>
      <c r="S1762" s="19">
        <f t="shared" si="120"/>
        <v>42405.472604166673</v>
      </c>
      <c r="T1762" s="19">
        <f t="shared" si="121"/>
        <v>42425.472604166673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9">
        <f t="shared" si="122"/>
        <v>1.55</v>
      </c>
      <c r="O1763" s="7">
        <f t="shared" si="119"/>
        <v>51.666666666666664</v>
      </c>
      <c r="P1763" t="s">
        <v>8285</v>
      </c>
      <c r="Q1763" t="s">
        <v>8338</v>
      </c>
      <c r="R1763" t="s">
        <v>8339</v>
      </c>
      <c r="S1763" s="19">
        <f t="shared" si="120"/>
        <v>42209.367824074077</v>
      </c>
      <c r="T1763" s="19">
        <f t="shared" si="121"/>
        <v>42259.367824074077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9">
        <f t="shared" si="122"/>
        <v>8.85</v>
      </c>
      <c r="O1764" s="7">
        <f t="shared" si="119"/>
        <v>35.4</v>
      </c>
      <c r="P1764" t="s">
        <v>8285</v>
      </c>
      <c r="Q1764" t="s">
        <v>8338</v>
      </c>
      <c r="R1764" t="s">
        <v>8339</v>
      </c>
      <c r="S1764" s="19">
        <f t="shared" si="120"/>
        <v>42410.782002314816</v>
      </c>
      <c r="T1764" s="19">
        <f t="shared" si="121"/>
        <v>42440.782002314816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9">
        <f t="shared" si="122"/>
        <v>1.0190833333333333</v>
      </c>
      <c r="O1765" s="7">
        <f t="shared" si="119"/>
        <v>103.63559322033899</v>
      </c>
      <c r="P1765" t="s">
        <v>8285</v>
      </c>
      <c r="Q1765" t="s">
        <v>8338</v>
      </c>
      <c r="R1765" t="s">
        <v>8339</v>
      </c>
      <c r="S1765" s="19">
        <f t="shared" si="120"/>
        <v>42636.66851851852</v>
      </c>
      <c r="T1765" s="19">
        <f t="shared" si="121"/>
        <v>42666.66851851852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9">
        <f t="shared" si="122"/>
        <v>0.19600000000000001</v>
      </c>
      <c r="O1766" s="7">
        <f t="shared" si="119"/>
        <v>55.282051282051285</v>
      </c>
      <c r="P1766" t="s">
        <v>8285</v>
      </c>
      <c r="Q1766" t="s">
        <v>8338</v>
      </c>
      <c r="R1766" t="s">
        <v>8339</v>
      </c>
      <c r="S1766" s="19">
        <f t="shared" si="120"/>
        <v>41825.285868055558</v>
      </c>
      <c r="T1766" s="19">
        <f t="shared" si="121"/>
        <v>41854.285868055558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9">
        <f t="shared" si="122"/>
        <v>0.59467839999999994</v>
      </c>
      <c r="O1767" s="7">
        <f t="shared" si="119"/>
        <v>72.16970873786407</v>
      </c>
      <c r="P1767" t="s">
        <v>8285</v>
      </c>
      <c r="Q1767" t="s">
        <v>8338</v>
      </c>
      <c r="R1767" t="s">
        <v>8339</v>
      </c>
      <c r="S1767" s="19">
        <f t="shared" si="120"/>
        <v>41834.780462962968</v>
      </c>
      <c r="T1767" s="19">
        <f t="shared" si="121"/>
        <v>41864.780462962968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9">
        <f t="shared" si="122"/>
        <v>0</v>
      </c>
      <c r="O1768" s="7">
        <f t="shared" si="119"/>
        <v>0</v>
      </c>
      <c r="P1768" t="s">
        <v>8285</v>
      </c>
      <c r="Q1768" t="s">
        <v>8338</v>
      </c>
      <c r="R1768" t="s">
        <v>8339</v>
      </c>
      <c r="S1768" s="19">
        <f t="shared" si="120"/>
        <v>41855.659814814819</v>
      </c>
      <c r="T1768" s="19">
        <f t="shared" si="121"/>
        <v>41876.659814814819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9">
        <f t="shared" si="122"/>
        <v>0.4572</v>
      </c>
      <c r="O1769" s="7">
        <f t="shared" si="119"/>
        <v>58.615384615384613</v>
      </c>
      <c r="P1769" t="s">
        <v>8285</v>
      </c>
      <c r="Q1769" t="s">
        <v>8338</v>
      </c>
      <c r="R1769" t="s">
        <v>8339</v>
      </c>
      <c r="S1769" s="19">
        <f t="shared" si="120"/>
        <v>41824.458379629636</v>
      </c>
      <c r="T1769" s="19">
        <f t="shared" si="121"/>
        <v>41854.458379629636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9">
        <f t="shared" si="122"/>
        <v>3.7400000000000003E-2</v>
      </c>
      <c r="O1770" s="7">
        <f t="shared" si="119"/>
        <v>12.466666666666667</v>
      </c>
      <c r="P1770" t="s">
        <v>8285</v>
      </c>
      <c r="Q1770" t="s">
        <v>8338</v>
      </c>
      <c r="R1770" t="s">
        <v>8339</v>
      </c>
      <c r="S1770" s="19">
        <f t="shared" si="120"/>
        <v>41849.360694444447</v>
      </c>
      <c r="T1770" s="19">
        <f t="shared" si="121"/>
        <v>41909.360694444447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9">
        <f t="shared" si="122"/>
        <v>2.7025E-2</v>
      </c>
      <c r="O1771" s="7">
        <f t="shared" si="119"/>
        <v>49.136363636363633</v>
      </c>
      <c r="P1771" t="s">
        <v>8285</v>
      </c>
      <c r="Q1771" t="s">
        <v>8338</v>
      </c>
      <c r="R1771" t="s">
        <v>8339</v>
      </c>
      <c r="S1771" s="19">
        <f t="shared" si="120"/>
        <v>41987.618969907409</v>
      </c>
      <c r="T1771" s="19">
        <f t="shared" si="121"/>
        <v>42017.618969907409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9">
        <f t="shared" si="122"/>
        <v>0.56514285714285717</v>
      </c>
      <c r="O1772" s="7">
        <f t="shared" si="119"/>
        <v>150.5</v>
      </c>
      <c r="P1772" t="s">
        <v>8285</v>
      </c>
      <c r="Q1772" t="s">
        <v>8338</v>
      </c>
      <c r="R1772" t="s">
        <v>8339</v>
      </c>
      <c r="S1772" s="19">
        <f t="shared" si="120"/>
        <v>41891.580023148155</v>
      </c>
      <c r="T1772" s="19">
        <f t="shared" si="121"/>
        <v>41926.580023148155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9">
        <f t="shared" si="122"/>
        <v>0.21309523809523809</v>
      </c>
      <c r="O1773" s="7">
        <f t="shared" si="119"/>
        <v>35.799999999999997</v>
      </c>
      <c r="P1773" t="s">
        <v>8285</v>
      </c>
      <c r="Q1773" t="s">
        <v>8338</v>
      </c>
      <c r="R1773" t="s">
        <v>8339</v>
      </c>
      <c r="S1773" s="19">
        <f t="shared" si="120"/>
        <v>41905.779629629629</v>
      </c>
      <c r="T1773" s="19">
        <f t="shared" si="121"/>
        <v>41935.779629629629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9">
        <f t="shared" si="122"/>
        <v>0.156</v>
      </c>
      <c r="O1774" s="7">
        <f t="shared" si="119"/>
        <v>45.157894736842103</v>
      </c>
      <c r="P1774" t="s">
        <v>8285</v>
      </c>
      <c r="Q1774" t="s">
        <v>8338</v>
      </c>
      <c r="R1774" t="s">
        <v>8339</v>
      </c>
      <c r="S1774" s="19">
        <f t="shared" si="120"/>
        <v>41766.518009259264</v>
      </c>
      <c r="T1774" s="19">
        <f t="shared" si="121"/>
        <v>41826.518009259264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9">
        <f t="shared" si="122"/>
        <v>6.2566666666666673E-2</v>
      </c>
      <c r="O1775" s="7">
        <f t="shared" si="119"/>
        <v>98.78947368421052</v>
      </c>
      <c r="P1775" t="s">
        <v>8285</v>
      </c>
      <c r="Q1775" t="s">
        <v>8338</v>
      </c>
      <c r="R1775" t="s">
        <v>8339</v>
      </c>
      <c r="S1775" s="19">
        <f t="shared" si="120"/>
        <v>41978.560393518521</v>
      </c>
      <c r="T1775" s="19">
        <f t="shared" si="121"/>
        <v>42023.560393518521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9">
        <f t="shared" si="122"/>
        <v>0.4592</v>
      </c>
      <c r="O1776" s="7">
        <f t="shared" si="119"/>
        <v>88.307692307692307</v>
      </c>
      <c r="P1776" t="s">
        <v>8285</v>
      </c>
      <c r="Q1776" t="s">
        <v>8338</v>
      </c>
      <c r="R1776" t="s">
        <v>8339</v>
      </c>
      <c r="S1776" s="19">
        <f t="shared" si="120"/>
        <v>41930.018657407411</v>
      </c>
      <c r="T1776" s="19">
        <f t="shared" si="121"/>
        <v>41972.424305555556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9">
        <f t="shared" si="122"/>
        <v>0.65101538461538466</v>
      </c>
      <c r="O1777" s="7">
        <f t="shared" si="119"/>
        <v>170.62903225806451</v>
      </c>
      <c r="P1777" t="s">
        <v>8285</v>
      </c>
      <c r="Q1777" t="s">
        <v>8338</v>
      </c>
      <c r="R1777" t="s">
        <v>8339</v>
      </c>
      <c r="S1777" s="19">
        <f t="shared" si="120"/>
        <v>41891.776388888888</v>
      </c>
      <c r="T1777" s="19">
        <f t="shared" si="121"/>
        <v>41936.776388888888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9">
        <f t="shared" si="122"/>
        <v>6.7000000000000004E-2</v>
      </c>
      <c r="O1778" s="7">
        <f t="shared" si="119"/>
        <v>83.75</v>
      </c>
      <c r="P1778" t="s">
        <v>8285</v>
      </c>
      <c r="Q1778" t="s">
        <v>8338</v>
      </c>
      <c r="R1778" t="s">
        <v>8339</v>
      </c>
      <c r="S1778" s="19">
        <f t="shared" si="120"/>
        <v>41905.756840277783</v>
      </c>
      <c r="T1778" s="19">
        <f t="shared" si="121"/>
        <v>41941.756840277783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9">
        <f t="shared" si="122"/>
        <v>0.135625</v>
      </c>
      <c r="O1779" s="7">
        <f t="shared" si="119"/>
        <v>65.099999999999994</v>
      </c>
      <c r="P1779" t="s">
        <v>8285</v>
      </c>
      <c r="Q1779" t="s">
        <v>8338</v>
      </c>
      <c r="R1779" t="s">
        <v>8339</v>
      </c>
      <c r="S1779" s="19">
        <f t="shared" si="120"/>
        <v>42025.157094907408</v>
      </c>
      <c r="T1779" s="19">
        <f t="shared" si="121"/>
        <v>42055.157094907408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9">
        <f t="shared" si="122"/>
        <v>1.9900000000000001E-2</v>
      </c>
      <c r="O1780" s="7">
        <f t="shared" si="119"/>
        <v>66.333333333333329</v>
      </c>
      <c r="P1780" t="s">
        <v>8285</v>
      </c>
      <c r="Q1780" t="s">
        <v>8338</v>
      </c>
      <c r="R1780" t="s">
        <v>8339</v>
      </c>
      <c r="S1780" s="19">
        <f t="shared" si="120"/>
        <v>42045.663368055553</v>
      </c>
      <c r="T1780" s="19">
        <f t="shared" si="121"/>
        <v>42090.621701388896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9">
        <f t="shared" si="122"/>
        <v>0.36236363636363639</v>
      </c>
      <c r="O1781" s="7">
        <f t="shared" si="119"/>
        <v>104.89473684210526</v>
      </c>
      <c r="P1781" t="s">
        <v>8285</v>
      </c>
      <c r="Q1781" t="s">
        <v>8338</v>
      </c>
      <c r="R1781" t="s">
        <v>8339</v>
      </c>
      <c r="S1781" s="19">
        <f t="shared" si="120"/>
        <v>42585.491898148146</v>
      </c>
      <c r="T1781" s="19">
        <f t="shared" si="121"/>
        <v>42615.491898148146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9">
        <f t="shared" si="122"/>
        <v>0.39743333333333336</v>
      </c>
      <c r="O1782" s="7">
        <f t="shared" si="119"/>
        <v>78.440789473684205</v>
      </c>
      <c r="P1782" t="s">
        <v>8285</v>
      </c>
      <c r="Q1782" t="s">
        <v>8338</v>
      </c>
      <c r="R1782" t="s">
        <v>8339</v>
      </c>
      <c r="S1782" s="19">
        <f t="shared" si="120"/>
        <v>42493.400810185187</v>
      </c>
      <c r="T1782" s="19">
        <f t="shared" si="121"/>
        <v>42553.400810185187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9">
        <f t="shared" si="122"/>
        <v>0.25763636363636366</v>
      </c>
      <c r="O1783" s="7">
        <f t="shared" si="119"/>
        <v>59.041666666666664</v>
      </c>
      <c r="P1783" t="s">
        <v>8285</v>
      </c>
      <c r="Q1783" t="s">
        <v>8338</v>
      </c>
      <c r="R1783" t="s">
        <v>8339</v>
      </c>
      <c r="S1783" s="19">
        <f t="shared" si="120"/>
        <v>42597.41741898148</v>
      </c>
      <c r="T1783" s="19">
        <f t="shared" si="121"/>
        <v>42628.41741898148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9">
        <f t="shared" si="122"/>
        <v>0.15491428571428573</v>
      </c>
      <c r="O1784" s="7">
        <f t="shared" si="119"/>
        <v>71.34210526315789</v>
      </c>
      <c r="P1784" t="s">
        <v>8285</v>
      </c>
      <c r="Q1784" t="s">
        <v>8338</v>
      </c>
      <c r="R1784" t="s">
        <v>8339</v>
      </c>
      <c r="S1784" s="19">
        <f t="shared" si="120"/>
        <v>42388.375104166669</v>
      </c>
      <c r="T1784" s="19">
        <f t="shared" si="121"/>
        <v>42421.375104166669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9">
        <f t="shared" si="122"/>
        <v>0.236925</v>
      </c>
      <c r="O1785" s="7">
        <f t="shared" si="119"/>
        <v>51.227027027027027</v>
      </c>
      <c r="P1785" t="s">
        <v>8285</v>
      </c>
      <c r="Q1785" t="s">
        <v>8338</v>
      </c>
      <c r="R1785" t="s">
        <v>8339</v>
      </c>
      <c r="S1785" s="19">
        <f t="shared" si="120"/>
        <v>42115.749976851854</v>
      </c>
      <c r="T1785" s="19">
        <f t="shared" si="121"/>
        <v>42145.749976851854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9">
        <f t="shared" si="122"/>
        <v>0.39760000000000001</v>
      </c>
      <c r="O1786" s="7">
        <f t="shared" si="119"/>
        <v>60.242424242424242</v>
      </c>
      <c r="P1786" t="s">
        <v>8285</v>
      </c>
      <c r="Q1786" t="s">
        <v>8338</v>
      </c>
      <c r="R1786" t="s">
        <v>8339</v>
      </c>
      <c r="S1786" s="19">
        <f t="shared" si="120"/>
        <v>42003.455555555556</v>
      </c>
      <c r="T1786" s="19">
        <f t="shared" si="121"/>
        <v>42034.942361111112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9">
        <f t="shared" si="122"/>
        <v>0.20220833333333332</v>
      </c>
      <c r="O1787" s="7">
        <f t="shared" si="119"/>
        <v>44.935185185185183</v>
      </c>
      <c r="P1787" t="s">
        <v>8285</v>
      </c>
      <c r="Q1787" t="s">
        <v>8338</v>
      </c>
      <c r="R1787" t="s">
        <v>8339</v>
      </c>
      <c r="S1787" s="19">
        <f t="shared" si="120"/>
        <v>41896.934895833336</v>
      </c>
      <c r="T1787" s="19">
        <f t="shared" si="121"/>
        <v>41927.800000000003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9">
        <f t="shared" si="122"/>
        <v>0.47631578947368419</v>
      </c>
      <c r="O1788" s="7">
        <f t="shared" si="119"/>
        <v>31.206896551724139</v>
      </c>
      <c r="P1788" t="s">
        <v>8285</v>
      </c>
      <c r="Q1788" t="s">
        <v>8338</v>
      </c>
      <c r="R1788" t="s">
        <v>8339</v>
      </c>
      <c r="S1788" s="19">
        <f t="shared" si="120"/>
        <v>41958.350659722229</v>
      </c>
      <c r="T1788" s="19">
        <f t="shared" si="121"/>
        <v>41988.350659722229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9">
        <f t="shared" si="122"/>
        <v>0.15329999999999999</v>
      </c>
      <c r="O1789" s="7">
        <f t="shared" si="119"/>
        <v>63.875</v>
      </c>
      <c r="P1789" t="s">
        <v>8285</v>
      </c>
      <c r="Q1789" t="s">
        <v>8338</v>
      </c>
      <c r="R1789" t="s">
        <v>8339</v>
      </c>
      <c r="S1789" s="19">
        <f t="shared" si="120"/>
        <v>42068.455520833333</v>
      </c>
      <c r="T1789" s="19">
        <f t="shared" si="121"/>
        <v>42098.413854166669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9">
        <f t="shared" si="122"/>
        <v>1.3818181818181818E-2</v>
      </c>
      <c r="O1790" s="7">
        <f t="shared" si="119"/>
        <v>19</v>
      </c>
      <c r="P1790" t="s">
        <v>8285</v>
      </c>
      <c r="Q1790" t="s">
        <v>8338</v>
      </c>
      <c r="R1790" t="s">
        <v>8339</v>
      </c>
      <c r="S1790" s="19">
        <f t="shared" si="120"/>
        <v>41913.748402777783</v>
      </c>
      <c r="T1790" s="19">
        <f t="shared" si="121"/>
        <v>41943.748402777783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9">
        <f t="shared" si="122"/>
        <v>5.0000000000000001E-3</v>
      </c>
      <c r="O1791" s="7">
        <f t="shared" si="119"/>
        <v>10</v>
      </c>
      <c r="P1791" t="s">
        <v>8285</v>
      </c>
      <c r="Q1791" t="s">
        <v>8338</v>
      </c>
      <c r="R1791" t="s">
        <v>8339</v>
      </c>
      <c r="S1791" s="19">
        <f t="shared" si="120"/>
        <v>41956.050034722226</v>
      </c>
      <c r="T1791" s="19">
        <f t="shared" si="121"/>
        <v>42016.050034722226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9">
        <f t="shared" si="122"/>
        <v>4.9575757575757579E-2</v>
      </c>
      <c r="O1792" s="7">
        <f t="shared" si="119"/>
        <v>109.06666666666666</v>
      </c>
      <c r="P1792" t="s">
        <v>8285</v>
      </c>
      <c r="Q1792" t="s">
        <v>8338</v>
      </c>
      <c r="R1792" t="s">
        <v>8339</v>
      </c>
      <c r="S1792" s="19">
        <f t="shared" si="120"/>
        <v>42010.47451388889</v>
      </c>
      <c r="T1792" s="19">
        <f t="shared" si="121"/>
        <v>42040.47451388889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9">
        <f t="shared" si="122"/>
        <v>3.5666666666666666E-2</v>
      </c>
      <c r="O1793" s="7">
        <f t="shared" si="119"/>
        <v>26.75</v>
      </c>
      <c r="P1793" t="s">
        <v>8285</v>
      </c>
      <c r="Q1793" t="s">
        <v>8338</v>
      </c>
      <c r="R1793" t="s">
        <v>8339</v>
      </c>
      <c r="S1793" s="19">
        <f t="shared" si="120"/>
        <v>41973.540335648155</v>
      </c>
      <c r="T1793" s="19">
        <f t="shared" si="121"/>
        <v>42033.540335648155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9">
        <f t="shared" si="122"/>
        <v>0.61124000000000001</v>
      </c>
      <c r="O1794" s="7">
        <f t="shared" si="119"/>
        <v>109.93525179856115</v>
      </c>
      <c r="P1794" t="s">
        <v>8285</v>
      </c>
      <c r="Q1794" t="s">
        <v>8338</v>
      </c>
      <c r="R1794" t="s">
        <v>8339</v>
      </c>
      <c r="S1794" s="19">
        <f t="shared" si="120"/>
        <v>42188.831041666665</v>
      </c>
      <c r="T1794" s="19">
        <f t="shared" si="121"/>
        <v>42226.090972222228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9">
        <f t="shared" si="122"/>
        <v>1.3333333333333334E-2</v>
      </c>
      <c r="O1795" s="7">
        <f t="shared" ref="O1795:O1858" si="123">IF(L1795=0,0,E1795/L1795)</f>
        <v>20</v>
      </c>
      <c r="P1795" t="s">
        <v>8285</v>
      </c>
      <c r="Q1795" t="s">
        <v>8338</v>
      </c>
      <c r="R1795" t="s">
        <v>8339</v>
      </c>
      <c r="S1795" s="19">
        <f t="shared" ref="S1795:S1858" si="124">(J1795/86400)+25569+(-5/25)</f>
        <v>41940.691666666666</v>
      </c>
      <c r="T1795" s="19">
        <f t="shared" ref="T1795:T1858" si="125">(I1795/86400)+25569+(-5/25)</f>
        <v>41970.733333333337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9">
        <f t="shared" si="122"/>
        <v>0.11077777777777778</v>
      </c>
      <c r="O1796" s="7">
        <f t="shared" si="123"/>
        <v>55.388888888888886</v>
      </c>
      <c r="P1796" t="s">
        <v>8285</v>
      </c>
      <c r="Q1796" t="s">
        <v>8338</v>
      </c>
      <c r="R1796" t="s">
        <v>8339</v>
      </c>
      <c r="S1796" s="19">
        <f t="shared" si="124"/>
        <v>42011.351180555561</v>
      </c>
      <c r="T1796" s="19">
        <f t="shared" si="125"/>
        <v>42046.351180555561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9">
        <f t="shared" si="122"/>
        <v>0.38735714285714284</v>
      </c>
      <c r="O1797" s="7">
        <f t="shared" si="123"/>
        <v>133.90123456790124</v>
      </c>
      <c r="P1797" t="s">
        <v>8285</v>
      </c>
      <c r="Q1797" t="s">
        <v>8338</v>
      </c>
      <c r="R1797" t="s">
        <v>8339</v>
      </c>
      <c r="S1797" s="19">
        <f t="shared" si="124"/>
        <v>42628.08866898148</v>
      </c>
      <c r="T1797" s="19">
        <f t="shared" si="125"/>
        <v>42657.466666666674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9">
        <f t="shared" si="122"/>
        <v>0.22052631578947368</v>
      </c>
      <c r="O1798" s="7">
        <f t="shared" si="123"/>
        <v>48.720930232558139</v>
      </c>
      <c r="P1798" t="s">
        <v>8285</v>
      </c>
      <c r="Q1798" t="s">
        <v>8338</v>
      </c>
      <c r="R1798" t="s">
        <v>8339</v>
      </c>
      <c r="S1798" s="19">
        <f t="shared" si="124"/>
        <v>42515.239421296297</v>
      </c>
      <c r="T1798" s="19">
        <f t="shared" si="125"/>
        <v>42575.239421296297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9">
        <f t="shared" si="122"/>
        <v>0.67549999999999999</v>
      </c>
      <c r="O1799" s="7">
        <f t="shared" si="123"/>
        <v>48.25</v>
      </c>
      <c r="P1799" t="s">
        <v>8285</v>
      </c>
      <c r="Q1799" t="s">
        <v>8338</v>
      </c>
      <c r="R1799" t="s">
        <v>8339</v>
      </c>
      <c r="S1799" s="19">
        <f t="shared" si="124"/>
        <v>42689.369317129633</v>
      </c>
      <c r="T1799" s="19">
        <f t="shared" si="125"/>
        <v>42719.369317129633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9">
        <f t="shared" si="122"/>
        <v>0.136375</v>
      </c>
      <c r="O1800" s="7">
        <f t="shared" si="123"/>
        <v>58.972972972972975</v>
      </c>
      <c r="P1800" t="s">
        <v>8285</v>
      </c>
      <c r="Q1800" t="s">
        <v>8338</v>
      </c>
      <c r="R1800" t="s">
        <v>8339</v>
      </c>
      <c r="S1800" s="19">
        <f t="shared" si="124"/>
        <v>42344.126770833333</v>
      </c>
      <c r="T1800" s="19">
        <f t="shared" si="125"/>
        <v>42404.126770833333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9">
        <f t="shared" si="122"/>
        <v>1.7457500000000001E-2</v>
      </c>
      <c r="O1801" s="7">
        <f t="shared" si="123"/>
        <v>11.638333333333334</v>
      </c>
      <c r="P1801" t="s">
        <v>8285</v>
      </c>
      <c r="Q1801" t="s">
        <v>8338</v>
      </c>
      <c r="R1801" t="s">
        <v>8339</v>
      </c>
      <c r="S1801" s="19">
        <f t="shared" si="124"/>
        <v>41934.642685185187</v>
      </c>
      <c r="T1801" s="19">
        <f t="shared" si="125"/>
        <v>41954.684351851858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9">
        <f t="shared" si="122"/>
        <v>0.20449632511889321</v>
      </c>
      <c r="O1802" s="7">
        <f t="shared" si="123"/>
        <v>83.716814159292042</v>
      </c>
      <c r="P1802" t="s">
        <v>8285</v>
      </c>
      <c r="Q1802" t="s">
        <v>8338</v>
      </c>
      <c r="R1802" t="s">
        <v>8339</v>
      </c>
      <c r="S1802" s="19">
        <f t="shared" si="124"/>
        <v>42623.406134259261</v>
      </c>
      <c r="T1802" s="19">
        <f t="shared" si="125"/>
        <v>42653.406134259261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9">
        <f t="shared" si="122"/>
        <v>0.13852941176470587</v>
      </c>
      <c r="O1803" s="7">
        <f t="shared" si="123"/>
        <v>63.648648648648646</v>
      </c>
      <c r="P1803" t="s">
        <v>8285</v>
      </c>
      <c r="Q1803" t="s">
        <v>8338</v>
      </c>
      <c r="R1803" t="s">
        <v>8339</v>
      </c>
      <c r="S1803" s="19">
        <f t="shared" si="124"/>
        <v>42321.460509259261</v>
      </c>
      <c r="T1803" s="19">
        <f t="shared" si="125"/>
        <v>42353.306944444448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9">
        <f t="shared" si="122"/>
        <v>0.48485714285714288</v>
      </c>
      <c r="O1804" s="7">
        <f t="shared" si="123"/>
        <v>94.277777777777771</v>
      </c>
      <c r="P1804" t="s">
        <v>8285</v>
      </c>
      <c r="Q1804" t="s">
        <v>8338</v>
      </c>
      <c r="R1804" t="s">
        <v>8339</v>
      </c>
      <c r="S1804" s="19">
        <f t="shared" si="124"/>
        <v>42159.272569444453</v>
      </c>
      <c r="T1804" s="19">
        <f t="shared" si="125"/>
        <v>42182.715972222228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9">
        <f t="shared" si="122"/>
        <v>0.308</v>
      </c>
      <c r="O1805" s="7">
        <f t="shared" si="123"/>
        <v>71.86666666666666</v>
      </c>
      <c r="P1805" t="s">
        <v>8285</v>
      </c>
      <c r="Q1805" t="s">
        <v>8338</v>
      </c>
      <c r="R1805" t="s">
        <v>8339</v>
      </c>
      <c r="S1805" s="19">
        <f t="shared" si="124"/>
        <v>42017.871550925927</v>
      </c>
      <c r="T1805" s="19">
        <f t="shared" si="125"/>
        <v>42048.871550925927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9">
        <f t="shared" si="122"/>
        <v>0.35174193548387095</v>
      </c>
      <c r="O1806" s="7">
        <f t="shared" si="123"/>
        <v>104.84615384615384</v>
      </c>
      <c r="P1806" t="s">
        <v>8285</v>
      </c>
      <c r="Q1806" t="s">
        <v>8338</v>
      </c>
      <c r="R1806" t="s">
        <v>8339</v>
      </c>
      <c r="S1806" s="19">
        <f t="shared" si="124"/>
        <v>42282.47828703704</v>
      </c>
      <c r="T1806" s="19">
        <f t="shared" si="125"/>
        <v>42322.519953703712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9">
        <f t="shared" ref="N1807:N1870" si="126">E1807/D1807</f>
        <v>0.36404444444444445</v>
      </c>
      <c r="O1807" s="7">
        <f t="shared" si="123"/>
        <v>67.139344262295083</v>
      </c>
      <c r="P1807" t="s">
        <v>8285</v>
      </c>
      <c r="Q1807" t="s">
        <v>8338</v>
      </c>
      <c r="R1807" t="s">
        <v>8339</v>
      </c>
      <c r="S1807" s="19">
        <f t="shared" si="124"/>
        <v>42247.603912037041</v>
      </c>
      <c r="T1807" s="19">
        <f t="shared" si="125"/>
        <v>42279.55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9">
        <f t="shared" si="126"/>
        <v>2.955E-2</v>
      </c>
      <c r="O1808" s="7">
        <f t="shared" si="123"/>
        <v>73.875</v>
      </c>
      <c r="P1808" t="s">
        <v>8285</v>
      </c>
      <c r="Q1808" t="s">
        <v>8338</v>
      </c>
      <c r="R1808" t="s">
        <v>8339</v>
      </c>
      <c r="S1808" s="19">
        <f t="shared" si="124"/>
        <v>41877.438298611116</v>
      </c>
      <c r="T1808" s="19">
        <f t="shared" si="125"/>
        <v>41912.438298611116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9">
        <f t="shared" si="126"/>
        <v>0.1106</v>
      </c>
      <c r="O1809" s="7">
        <f t="shared" si="123"/>
        <v>69.125</v>
      </c>
      <c r="P1809" t="s">
        <v>8285</v>
      </c>
      <c r="Q1809" t="s">
        <v>8338</v>
      </c>
      <c r="R1809" t="s">
        <v>8339</v>
      </c>
      <c r="S1809" s="19">
        <f t="shared" si="124"/>
        <v>41879.868437500001</v>
      </c>
      <c r="T1809" s="19">
        <f t="shared" si="125"/>
        <v>41909.868437500001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9">
        <f t="shared" si="126"/>
        <v>0.41407142857142859</v>
      </c>
      <c r="O1810" s="7">
        <f t="shared" si="123"/>
        <v>120.77083333333333</v>
      </c>
      <c r="P1810" t="s">
        <v>8285</v>
      </c>
      <c r="Q1810" t="s">
        <v>8338</v>
      </c>
      <c r="R1810" t="s">
        <v>8339</v>
      </c>
      <c r="S1810" s="19">
        <f t="shared" si="124"/>
        <v>42742.480902777781</v>
      </c>
      <c r="T1810" s="19">
        <f t="shared" si="125"/>
        <v>42777.480902777781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9">
        <f t="shared" si="126"/>
        <v>0.10857142857142857</v>
      </c>
      <c r="O1811" s="7">
        <f t="shared" si="123"/>
        <v>42.222222222222221</v>
      </c>
      <c r="P1811" t="s">
        <v>8285</v>
      </c>
      <c r="Q1811" t="s">
        <v>8338</v>
      </c>
      <c r="R1811" t="s">
        <v>8339</v>
      </c>
      <c r="S1811" s="19">
        <f t="shared" si="124"/>
        <v>42029.707858796304</v>
      </c>
      <c r="T1811" s="19">
        <f t="shared" si="125"/>
        <v>42064.707858796304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9">
        <f t="shared" si="126"/>
        <v>3.3333333333333333E-2</v>
      </c>
      <c r="O1812" s="7">
        <f t="shared" si="123"/>
        <v>7.5</v>
      </c>
      <c r="P1812" t="s">
        <v>8285</v>
      </c>
      <c r="Q1812" t="s">
        <v>8338</v>
      </c>
      <c r="R1812" t="s">
        <v>8339</v>
      </c>
      <c r="S1812" s="19">
        <f t="shared" si="124"/>
        <v>41860.710023148153</v>
      </c>
      <c r="T1812" s="19">
        <f t="shared" si="125"/>
        <v>41872.710023148153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9">
        <f t="shared" si="126"/>
        <v>7.407407407407407E-4</v>
      </c>
      <c r="O1813" s="7">
        <f t="shared" si="123"/>
        <v>1.5384615384615385</v>
      </c>
      <c r="P1813" t="s">
        <v>8285</v>
      </c>
      <c r="Q1813" t="s">
        <v>8338</v>
      </c>
      <c r="R1813" t="s">
        <v>8339</v>
      </c>
      <c r="S1813" s="19">
        <f t="shared" si="124"/>
        <v>41876.233680555561</v>
      </c>
      <c r="T1813" s="19">
        <f t="shared" si="125"/>
        <v>41935.966666666667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9">
        <f t="shared" si="126"/>
        <v>0.13307692307692306</v>
      </c>
      <c r="O1814" s="7">
        <f t="shared" si="123"/>
        <v>37.608695652173914</v>
      </c>
      <c r="P1814" t="s">
        <v>8285</v>
      </c>
      <c r="Q1814" t="s">
        <v>8338</v>
      </c>
      <c r="R1814" t="s">
        <v>8339</v>
      </c>
      <c r="S1814" s="19">
        <f t="shared" si="124"/>
        <v>42524.118703703702</v>
      </c>
      <c r="T1814" s="19">
        <f t="shared" si="125"/>
        <v>42554.118703703702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9">
        <f t="shared" si="126"/>
        <v>0</v>
      </c>
      <c r="O1815" s="7">
        <f t="shared" si="123"/>
        <v>0</v>
      </c>
      <c r="P1815" t="s">
        <v>8285</v>
      </c>
      <c r="Q1815" t="s">
        <v>8338</v>
      </c>
      <c r="R1815" t="s">
        <v>8339</v>
      </c>
      <c r="S1815" s="19">
        <f t="shared" si="124"/>
        <v>41829.689027777778</v>
      </c>
      <c r="T1815" s="19">
        <f t="shared" si="125"/>
        <v>41859.689027777778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9">
        <f t="shared" si="126"/>
        <v>0.49183333333333334</v>
      </c>
      <c r="O1816" s="7">
        <f t="shared" si="123"/>
        <v>42.157142857142858</v>
      </c>
      <c r="P1816" t="s">
        <v>8285</v>
      </c>
      <c r="Q1816" t="s">
        <v>8338</v>
      </c>
      <c r="R1816" t="s">
        <v>8339</v>
      </c>
      <c r="S1816" s="19">
        <f t="shared" si="124"/>
        <v>42033.114074074081</v>
      </c>
      <c r="T1816" s="19">
        <f t="shared" si="125"/>
        <v>42063.114074074081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9">
        <f t="shared" si="126"/>
        <v>0</v>
      </c>
      <c r="O1817" s="7">
        <f t="shared" si="123"/>
        <v>0</v>
      </c>
      <c r="P1817" t="s">
        <v>8285</v>
      </c>
      <c r="Q1817" t="s">
        <v>8338</v>
      </c>
      <c r="R1817" t="s">
        <v>8339</v>
      </c>
      <c r="S1817" s="19">
        <f t="shared" si="124"/>
        <v>42172.706678240742</v>
      </c>
      <c r="T1817" s="19">
        <f t="shared" si="125"/>
        <v>42186.706678240742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9">
        <f t="shared" si="126"/>
        <v>2.036E-2</v>
      </c>
      <c r="O1818" s="7">
        <f t="shared" si="123"/>
        <v>84.833333333333329</v>
      </c>
      <c r="P1818" t="s">
        <v>8285</v>
      </c>
      <c r="Q1818" t="s">
        <v>8338</v>
      </c>
      <c r="R1818" t="s">
        <v>8339</v>
      </c>
      <c r="S1818" s="19">
        <f t="shared" si="124"/>
        <v>42548.676192129627</v>
      </c>
      <c r="T1818" s="19">
        <f t="shared" si="125"/>
        <v>42576.591666666674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9">
        <f t="shared" si="126"/>
        <v>0.52327777777777773</v>
      </c>
      <c r="O1819" s="7">
        <f t="shared" si="123"/>
        <v>94.19</v>
      </c>
      <c r="P1819" t="s">
        <v>8285</v>
      </c>
      <c r="Q1819" t="s">
        <v>8338</v>
      </c>
      <c r="R1819" t="s">
        <v>8339</v>
      </c>
      <c r="S1819" s="19">
        <f t="shared" si="124"/>
        <v>42705.462118055555</v>
      </c>
      <c r="T1819" s="19">
        <f t="shared" si="125"/>
        <v>42765.090972222228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9">
        <f t="shared" si="126"/>
        <v>0</v>
      </c>
      <c r="O1820" s="7">
        <f t="shared" si="123"/>
        <v>0</v>
      </c>
      <c r="P1820" t="s">
        <v>8285</v>
      </c>
      <c r="Q1820" t="s">
        <v>8338</v>
      </c>
      <c r="R1820" t="s">
        <v>8339</v>
      </c>
      <c r="S1820" s="19">
        <f t="shared" si="124"/>
        <v>42067.034375000003</v>
      </c>
      <c r="T1820" s="19">
        <f t="shared" si="125"/>
        <v>42096.992708333331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9">
        <f t="shared" si="126"/>
        <v>2.0833333333333332E-2</v>
      </c>
      <c r="O1821" s="7">
        <f t="shared" si="123"/>
        <v>6.25</v>
      </c>
      <c r="P1821" t="s">
        <v>8285</v>
      </c>
      <c r="Q1821" t="s">
        <v>8338</v>
      </c>
      <c r="R1821" t="s">
        <v>8339</v>
      </c>
      <c r="S1821" s="19">
        <f t="shared" si="124"/>
        <v>41820.552268518521</v>
      </c>
      <c r="T1821" s="19">
        <f t="shared" si="125"/>
        <v>41850.552268518521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9">
        <f t="shared" si="126"/>
        <v>6.565384615384616E-2</v>
      </c>
      <c r="O1822" s="7">
        <f t="shared" si="123"/>
        <v>213.375</v>
      </c>
      <c r="P1822" t="s">
        <v>8285</v>
      </c>
      <c r="Q1822" t="s">
        <v>8338</v>
      </c>
      <c r="R1822" t="s">
        <v>8339</v>
      </c>
      <c r="S1822" s="19">
        <f t="shared" si="124"/>
        <v>42064.884375000001</v>
      </c>
      <c r="T1822" s="19">
        <f t="shared" si="125"/>
        <v>42094.842708333337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9">
        <f t="shared" si="126"/>
        <v>1.3489</v>
      </c>
      <c r="O1823" s="7">
        <f t="shared" si="123"/>
        <v>59.162280701754383</v>
      </c>
      <c r="P1823" t="s">
        <v>8276</v>
      </c>
      <c r="Q1823" t="s">
        <v>8325</v>
      </c>
      <c r="R1823" t="s">
        <v>8326</v>
      </c>
      <c r="S1823" s="19">
        <f t="shared" si="124"/>
        <v>40926.119062500002</v>
      </c>
      <c r="T1823" s="19">
        <f t="shared" si="125"/>
        <v>40971.119062500002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9">
        <f t="shared" si="126"/>
        <v>1</v>
      </c>
      <c r="O1824" s="7">
        <f t="shared" si="123"/>
        <v>27.272727272727273</v>
      </c>
      <c r="P1824" t="s">
        <v>8276</v>
      </c>
      <c r="Q1824" t="s">
        <v>8325</v>
      </c>
      <c r="R1824" t="s">
        <v>8326</v>
      </c>
      <c r="S1824" s="19">
        <f t="shared" si="124"/>
        <v>41634.597013888895</v>
      </c>
      <c r="T1824" s="19">
        <f t="shared" si="125"/>
        <v>41670.592361111114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9">
        <f t="shared" si="126"/>
        <v>1.1585714285714286</v>
      </c>
      <c r="O1825" s="7">
        <f t="shared" si="123"/>
        <v>24.575757575757574</v>
      </c>
      <c r="P1825" t="s">
        <v>8276</v>
      </c>
      <c r="Q1825" t="s">
        <v>8325</v>
      </c>
      <c r="R1825" t="s">
        <v>8326</v>
      </c>
      <c r="S1825" s="19">
        <f t="shared" si="124"/>
        <v>41176.484907407408</v>
      </c>
      <c r="T1825" s="19">
        <f t="shared" si="125"/>
        <v>41206.484907407408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9">
        <f t="shared" si="126"/>
        <v>1.0006666666666666</v>
      </c>
      <c r="O1826" s="7">
        <f t="shared" si="123"/>
        <v>75.05</v>
      </c>
      <c r="P1826" t="s">
        <v>8276</v>
      </c>
      <c r="Q1826" t="s">
        <v>8325</v>
      </c>
      <c r="R1826" t="s">
        <v>8326</v>
      </c>
      <c r="S1826" s="19">
        <f t="shared" si="124"/>
        <v>41626.716284722221</v>
      </c>
      <c r="T1826" s="19">
        <f t="shared" si="125"/>
        <v>41646.888888888891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9">
        <f t="shared" si="126"/>
        <v>1.0505</v>
      </c>
      <c r="O1827" s="7">
        <f t="shared" si="123"/>
        <v>42.02</v>
      </c>
      <c r="P1827" t="s">
        <v>8276</v>
      </c>
      <c r="Q1827" t="s">
        <v>8325</v>
      </c>
      <c r="R1827" t="s">
        <v>8326</v>
      </c>
      <c r="S1827" s="19">
        <f t="shared" si="124"/>
        <v>41443.634525462963</v>
      </c>
      <c r="T1827" s="19">
        <f t="shared" si="125"/>
        <v>41466.634525462963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9">
        <f t="shared" si="126"/>
        <v>1.01</v>
      </c>
      <c r="O1828" s="7">
        <f t="shared" si="123"/>
        <v>53.157894736842103</v>
      </c>
      <c r="P1828" t="s">
        <v>8276</v>
      </c>
      <c r="Q1828" t="s">
        <v>8325</v>
      </c>
      <c r="R1828" t="s">
        <v>8326</v>
      </c>
      <c r="S1828" s="19">
        <f t="shared" si="124"/>
        <v>41657.723807870374</v>
      </c>
      <c r="T1828" s="19">
        <f t="shared" si="125"/>
        <v>41687.723807870374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9">
        <f t="shared" si="126"/>
        <v>1.0066250000000001</v>
      </c>
      <c r="O1829" s="7">
        <f t="shared" si="123"/>
        <v>83.885416666666671</v>
      </c>
      <c r="P1829" t="s">
        <v>8276</v>
      </c>
      <c r="Q1829" t="s">
        <v>8325</v>
      </c>
      <c r="R1829" t="s">
        <v>8326</v>
      </c>
      <c r="S1829" s="19">
        <f t="shared" si="124"/>
        <v>40555.125937500001</v>
      </c>
      <c r="T1829" s="19">
        <f t="shared" si="125"/>
        <v>40605.125937500001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9">
        <f t="shared" si="126"/>
        <v>1.0016</v>
      </c>
      <c r="O1830" s="7">
        <f t="shared" si="123"/>
        <v>417.33333333333331</v>
      </c>
      <c r="P1830" t="s">
        <v>8276</v>
      </c>
      <c r="Q1830" t="s">
        <v>8325</v>
      </c>
      <c r="R1830" t="s">
        <v>8326</v>
      </c>
      <c r="S1830" s="19">
        <f t="shared" si="124"/>
        <v>41736.699652777781</v>
      </c>
      <c r="T1830" s="19">
        <f t="shared" si="125"/>
        <v>41768.716666666667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9">
        <f t="shared" si="126"/>
        <v>1.6668333333333334</v>
      </c>
      <c r="O1831" s="7">
        <f t="shared" si="123"/>
        <v>75.765151515151516</v>
      </c>
      <c r="P1831" t="s">
        <v>8276</v>
      </c>
      <c r="Q1831" t="s">
        <v>8325</v>
      </c>
      <c r="R1831" t="s">
        <v>8326</v>
      </c>
      <c r="S1831" s="19">
        <f t="shared" si="124"/>
        <v>40515.88762731482</v>
      </c>
      <c r="T1831" s="19">
        <f t="shared" si="125"/>
        <v>40564.716666666667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9">
        <f t="shared" si="126"/>
        <v>1.0153333333333334</v>
      </c>
      <c r="O1832" s="7">
        <f t="shared" si="123"/>
        <v>67.389380530973455</v>
      </c>
      <c r="P1832" t="s">
        <v>8276</v>
      </c>
      <c r="Q1832" t="s">
        <v>8325</v>
      </c>
      <c r="R1832" t="s">
        <v>8326</v>
      </c>
      <c r="S1832" s="19">
        <f t="shared" si="124"/>
        <v>41664.4841087963</v>
      </c>
      <c r="T1832" s="19">
        <f t="shared" si="125"/>
        <v>41694.4841087963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9">
        <f t="shared" si="126"/>
        <v>1.03</v>
      </c>
      <c r="O1833" s="7">
        <f t="shared" si="123"/>
        <v>73.571428571428569</v>
      </c>
      <c r="P1833" t="s">
        <v>8276</v>
      </c>
      <c r="Q1833" t="s">
        <v>8325</v>
      </c>
      <c r="R1833" t="s">
        <v>8326</v>
      </c>
      <c r="S1833" s="19">
        <f t="shared" si="124"/>
        <v>41026.796099537038</v>
      </c>
      <c r="T1833" s="19">
        <f t="shared" si="125"/>
        <v>41041.796099537038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9">
        <f t="shared" si="126"/>
        <v>1.4285714285714286</v>
      </c>
      <c r="O1834" s="7">
        <f t="shared" si="123"/>
        <v>25</v>
      </c>
      <c r="P1834" t="s">
        <v>8276</v>
      </c>
      <c r="Q1834" t="s">
        <v>8325</v>
      </c>
      <c r="R1834" t="s">
        <v>8326</v>
      </c>
      <c r="S1834" s="19">
        <f t="shared" si="124"/>
        <v>40576.339664351857</v>
      </c>
      <c r="T1834" s="19">
        <f t="shared" si="125"/>
        <v>40606.339664351857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9">
        <f t="shared" si="126"/>
        <v>2.625</v>
      </c>
      <c r="O1835" s="7">
        <f t="shared" si="123"/>
        <v>42</v>
      </c>
      <c r="P1835" t="s">
        <v>8276</v>
      </c>
      <c r="Q1835" t="s">
        <v>8325</v>
      </c>
      <c r="R1835" t="s">
        <v>8326</v>
      </c>
      <c r="S1835" s="19">
        <f t="shared" si="124"/>
        <v>41302.844016203708</v>
      </c>
      <c r="T1835" s="19">
        <f t="shared" si="125"/>
        <v>41335.132638888892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9">
        <f t="shared" si="126"/>
        <v>1.1805000000000001</v>
      </c>
      <c r="O1836" s="7">
        <f t="shared" si="123"/>
        <v>131.16666666666666</v>
      </c>
      <c r="P1836" t="s">
        <v>8276</v>
      </c>
      <c r="Q1836" t="s">
        <v>8325</v>
      </c>
      <c r="R1836" t="s">
        <v>8326</v>
      </c>
      <c r="S1836" s="19">
        <f t="shared" si="124"/>
        <v>41988.764062500006</v>
      </c>
      <c r="T1836" s="19">
        <f t="shared" si="125"/>
        <v>42028.764062500006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9">
        <f t="shared" si="126"/>
        <v>1.04</v>
      </c>
      <c r="O1837" s="7">
        <f t="shared" si="123"/>
        <v>47.272727272727273</v>
      </c>
      <c r="P1837" t="s">
        <v>8276</v>
      </c>
      <c r="Q1837" t="s">
        <v>8325</v>
      </c>
      <c r="R1837" t="s">
        <v>8326</v>
      </c>
      <c r="S1837" s="19">
        <f t="shared" si="124"/>
        <v>42430.502210648148</v>
      </c>
      <c r="T1837" s="19">
        <f t="shared" si="125"/>
        <v>42460.460543981484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9">
        <f t="shared" si="126"/>
        <v>2.0034000000000001</v>
      </c>
      <c r="O1838" s="7">
        <f t="shared" si="123"/>
        <v>182.12727272727273</v>
      </c>
      <c r="P1838" t="s">
        <v>8276</v>
      </c>
      <c r="Q1838" t="s">
        <v>8325</v>
      </c>
      <c r="R1838" t="s">
        <v>8326</v>
      </c>
      <c r="S1838" s="19">
        <f t="shared" si="124"/>
        <v>41305.60936342593</v>
      </c>
      <c r="T1838" s="19">
        <f t="shared" si="125"/>
        <v>41322.60936342593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9">
        <f t="shared" si="126"/>
        <v>3.0683333333333334</v>
      </c>
      <c r="O1839" s="7">
        <f t="shared" si="123"/>
        <v>61.366666666666667</v>
      </c>
      <c r="P1839" t="s">
        <v>8276</v>
      </c>
      <c r="Q1839" t="s">
        <v>8325</v>
      </c>
      <c r="R1839" t="s">
        <v>8326</v>
      </c>
      <c r="S1839" s="19">
        <f t="shared" si="124"/>
        <v>40925.847858796304</v>
      </c>
      <c r="T1839" s="19">
        <f t="shared" si="125"/>
        <v>40985.806192129632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9">
        <f t="shared" si="126"/>
        <v>1.00149</v>
      </c>
      <c r="O1840" s="7">
        <f t="shared" si="123"/>
        <v>35.767499999999998</v>
      </c>
      <c r="P1840" t="s">
        <v>8276</v>
      </c>
      <c r="Q1840" t="s">
        <v>8325</v>
      </c>
      <c r="R1840" t="s">
        <v>8326</v>
      </c>
      <c r="S1840" s="19">
        <f t="shared" si="124"/>
        <v>40788.586539351854</v>
      </c>
      <c r="T1840" s="19">
        <f t="shared" si="125"/>
        <v>40816.925000000003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9">
        <f t="shared" si="126"/>
        <v>2.0529999999999999</v>
      </c>
      <c r="O1841" s="7">
        <f t="shared" si="123"/>
        <v>45.62222222222222</v>
      </c>
      <c r="P1841" t="s">
        <v>8276</v>
      </c>
      <c r="Q1841" t="s">
        <v>8325</v>
      </c>
      <c r="R1841" t="s">
        <v>8326</v>
      </c>
      <c r="S1841" s="19">
        <f t="shared" si="124"/>
        <v>42614.522013888891</v>
      </c>
      <c r="T1841" s="19">
        <f t="shared" si="125"/>
        <v>42644.522013888891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9">
        <f t="shared" si="126"/>
        <v>1.0888888888888888</v>
      </c>
      <c r="O1842" s="7">
        <f t="shared" si="123"/>
        <v>75.384615384615387</v>
      </c>
      <c r="P1842" t="s">
        <v>8276</v>
      </c>
      <c r="Q1842" t="s">
        <v>8325</v>
      </c>
      <c r="R1842" t="s">
        <v>8326</v>
      </c>
      <c r="S1842" s="19">
        <f t="shared" si="124"/>
        <v>41381.896180555559</v>
      </c>
      <c r="T1842" s="19">
        <f t="shared" si="125"/>
        <v>41401.007638888892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9">
        <f t="shared" si="126"/>
        <v>1.0175000000000001</v>
      </c>
      <c r="O1843" s="7">
        <f t="shared" si="123"/>
        <v>50.875</v>
      </c>
      <c r="P1843" t="s">
        <v>8276</v>
      </c>
      <c r="Q1843" t="s">
        <v>8325</v>
      </c>
      <c r="R1843" t="s">
        <v>8326</v>
      </c>
      <c r="S1843" s="19">
        <f t="shared" si="124"/>
        <v>41745.645428240743</v>
      </c>
      <c r="T1843" s="19">
        <f t="shared" si="125"/>
        <v>41779.007638888892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9">
        <f t="shared" si="126"/>
        <v>1.2524999999999999</v>
      </c>
      <c r="O1844" s="7">
        <f t="shared" si="123"/>
        <v>119.28571428571429</v>
      </c>
      <c r="P1844" t="s">
        <v>8276</v>
      </c>
      <c r="Q1844" t="s">
        <v>8325</v>
      </c>
      <c r="R1844" t="s">
        <v>8326</v>
      </c>
      <c r="S1844" s="19">
        <f t="shared" si="124"/>
        <v>42031.43172453704</v>
      </c>
      <c r="T1844" s="19">
        <f t="shared" si="125"/>
        <v>42065.049305555556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9">
        <f t="shared" si="126"/>
        <v>1.2400610000000001</v>
      </c>
      <c r="O1845" s="7">
        <f t="shared" si="123"/>
        <v>92.541865671641801</v>
      </c>
      <c r="P1845" t="s">
        <v>8276</v>
      </c>
      <c r="Q1845" t="s">
        <v>8325</v>
      </c>
      <c r="R1845" t="s">
        <v>8326</v>
      </c>
      <c r="S1845" s="19">
        <f t="shared" si="124"/>
        <v>40564.794837962967</v>
      </c>
      <c r="T1845" s="19">
        <f t="shared" si="125"/>
        <v>40594.794837962967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9">
        <f t="shared" si="126"/>
        <v>1.014</v>
      </c>
      <c r="O1846" s="7">
        <f t="shared" si="123"/>
        <v>76.05</v>
      </c>
      <c r="P1846" t="s">
        <v>8276</v>
      </c>
      <c r="Q1846" t="s">
        <v>8325</v>
      </c>
      <c r="R1846" t="s">
        <v>8326</v>
      </c>
      <c r="S1846" s="19">
        <f t="shared" si="124"/>
        <v>40666.773541666669</v>
      </c>
      <c r="T1846" s="19">
        <f t="shared" si="125"/>
        <v>40704.925000000003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9">
        <f t="shared" si="126"/>
        <v>1</v>
      </c>
      <c r="O1847" s="7">
        <f t="shared" si="123"/>
        <v>52.631578947368418</v>
      </c>
      <c r="P1847" t="s">
        <v>8276</v>
      </c>
      <c r="Q1847" t="s">
        <v>8325</v>
      </c>
      <c r="R1847" t="s">
        <v>8326</v>
      </c>
      <c r="S1847" s="19">
        <f t="shared" si="124"/>
        <v>42523.133310185192</v>
      </c>
      <c r="T1847" s="19">
        <f t="shared" si="125"/>
        <v>42538.004861111112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9">
        <f t="shared" si="126"/>
        <v>1.3792666666666666</v>
      </c>
      <c r="O1848" s="7">
        <f t="shared" si="123"/>
        <v>98.990430622009569</v>
      </c>
      <c r="P1848" t="s">
        <v>8276</v>
      </c>
      <c r="Q1848" t="s">
        <v>8325</v>
      </c>
      <c r="R1848" t="s">
        <v>8326</v>
      </c>
      <c r="S1848" s="19">
        <f t="shared" si="124"/>
        <v>41228.450196759266</v>
      </c>
      <c r="T1848" s="19">
        <f t="shared" si="125"/>
        <v>41258.450196759266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9">
        <f t="shared" si="126"/>
        <v>1.2088000000000001</v>
      </c>
      <c r="O1849" s="7">
        <f t="shared" si="123"/>
        <v>79.526315789473685</v>
      </c>
      <c r="P1849" t="s">
        <v>8276</v>
      </c>
      <c r="Q1849" t="s">
        <v>8325</v>
      </c>
      <c r="R1849" t="s">
        <v>8326</v>
      </c>
      <c r="S1849" s="19">
        <f t="shared" si="124"/>
        <v>42094.036481481482</v>
      </c>
      <c r="T1849" s="19">
        <f t="shared" si="125"/>
        <v>42115.036481481482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9">
        <f t="shared" si="126"/>
        <v>1.0736666666666668</v>
      </c>
      <c r="O1850" s="7">
        <f t="shared" si="123"/>
        <v>134.20833333333334</v>
      </c>
      <c r="P1850" t="s">
        <v>8276</v>
      </c>
      <c r="Q1850" t="s">
        <v>8325</v>
      </c>
      <c r="R1850" t="s">
        <v>8326</v>
      </c>
      <c r="S1850" s="19">
        <f t="shared" si="124"/>
        <v>40691.588055555556</v>
      </c>
      <c r="T1850" s="19">
        <f t="shared" si="125"/>
        <v>40755.090972222228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9">
        <f t="shared" si="126"/>
        <v>1.0033333333333334</v>
      </c>
      <c r="O1851" s="7">
        <f t="shared" si="123"/>
        <v>37.625</v>
      </c>
      <c r="P1851" t="s">
        <v>8276</v>
      </c>
      <c r="Q1851" t="s">
        <v>8325</v>
      </c>
      <c r="R1851" t="s">
        <v>8326</v>
      </c>
      <c r="S1851" s="19">
        <f t="shared" si="124"/>
        <v>41169.645590277782</v>
      </c>
      <c r="T1851" s="19">
        <f t="shared" si="125"/>
        <v>41199.645590277782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9">
        <f t="shared" si="126"/>
        <v>1.0152222222222222</v>
      </c>
      <c r="O1852" s="7">
        <f t="shared" si="123"/>
        <v>51.044692737430168</v>
      </c>
      <c r="P1852" t="s">
        <v>8276</v>
      </c>
      <c r="Q1852" t="s">
        <v>8325</v>
      </c>
      <c r="R1852" t="s">
        <v>8326</v>
      </c>
      <c r="S1852" s="19">
        <f t="shared" si="124"/>
        <v>41800.759490740747</v>
      </c>
      <c r="T1852" s="19">
        <f t="shared" si="125"/>
        <v>41830.759490740747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9">
        <f t="shared" si="126"/>
        <v>1.0007692307692309</v>
      </c>
      <c r="O1853" s="7">
        <f t="shared" si="123"/>
        <v>50.03846153846154</v>
      </c>
      <c r="P1853" t="s">
        <v>8276</v>
      </c>
      <c r="Q1853" t="s">
        <v>8325</v>
      </c>
      <c r="R1853" t="s">
        <v>8326</v>
      </c>
      <c r="S1853" s="19">
        <f t="shared" si="124"/>
        <v>41827.706689814819</v>
      </c>
      <c r="T1853" s="19">
        <f t="shared" si="125"/>
        <v>41847.841666666667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9">
        <f t="shared" si="126"/>
        <v>1.1696666666666666</v>
      </c>
      <c r="O1854" s="7">
        <f t="shared" si="123"/>
        <v>133.93129770992365</v>
      </c>
      <c r="P1854" t="s">
        <v>8276</v>
      </c>
      <c r="Q1854" t="s">
        <v>8325</v>
      </c>
      <c r="R1854" t="s">
        <v>8326</v>
      </c>
      <c r="S1854" s="19">
        <f t="shared" si="124"/>
        <v>42081.571435185193</v>
      </c>
      <c r="T1854" s="19">
        <f t="shared" si="125"/>
        <v>42118.8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9">
        <f t="shared" si="126"/>
        <v>1.01875</v>
      </c>
      <c r="O1855" s="7">
        <f t="shared" si="123"/>
        <v>58.214285714285715</v>
      </c>
      <c r="P1855" t="s">
        <v>8276</v>
      </c>
      <c r="Q1855" t="s">
        <v>8325</v>
      </c>
      <c r="R1855" t="s">
        <v>8326</v>
      </c>
      <c r="S1855" s="19">
        <f t="shared" si="124"/>
        <v>41176.860381944447</v>
      </c>
      <c r="T1855" s="19">
        <f t="shared" si="125"/>
        <v>41226.902048611111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9">
        <f t="shared" si="126"/>
        <v>1.0212366666666666</v>
      </c>
      <c r="O1856" s="7">
        <f t="shared" si="123"/>
        <v>88.037643678160919</v>
      </c>
      <c r="P1856" t="s">
        <v>8276</v>
      </c>
      <c r="Q1856" t="s">
        <v>8325</v>
      </c>
      <c r="R1856" t="s">
        <v>8326</v>
      </c>
      <c r="S1856" s="19">
        <f t="shared" si="124"/>
        <v>41387.821261574078</v>
      </c>
      <c r="T1856" s="19">
        <f t="shared" si="125"/>
        <v>41417.821261574078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9">
        <f t="shared" si="126"/>
        <v>1.5405897142857143</v>
      </c>
      <c r="O1857" s="7">
        <f t="shared" si="123"/>
        <v>70.576753926701571</v>
      </c>
      <c r="P1857" t="s">
        <v>8276</v>
      </c>
      <c r="Q1857" t="s">
        <v>8325</v>
      </c>
      <c r="R1857" t="s">
        <v>8326</v>
      </c>
      <c r="S1857" s="19">
        <f t="shared" si="124"/>
        <v>41600.33865740741</v>
      </c>
      <c r="T1857" s="19">
        <f t="shared" si="125"/>
        <v>41645.33865740741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9">
        <f t="shared" si="126"/>
        <v>1.0125</v>
      </c>
      <c r="O1858" s="7">
        <f t="shared" si="123"/>
        <v>53.289473684210527</v>
      </c>
      <c r="P1858" t="s">
        <v>8276</v>
      </c>
      <c r="Q1858" t="s">
        <v>8325</v>
      </c>
      <c r="R1858" t="s">
        <v>8326</v>
      </c>
      <c r="S1858" s="19">
        <f t="shared" si="124"/>
        <v>41817.654999999999</v>
      </c>
      <c r="T1858" s="19">
        <f t="shared" si="125"/>
        <v>41838.654999999999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9">
        <f t="shared" si="126"/>
        <v>1</v>
      </c>
      <c r="O1859" s="7">
        <f t="shared" ref="O1859:O1922" si="127">IF(L1859=0,0,E1859/L1859)</f>
        <v>136.36363636363637</v>
      </c>
      <c r="P1859" t="s">
        <v>8276</v>
      </c>
      <c r="Q1859" t="s">
        <v>8325</v>
      </c>
      <c r="R1859" t="s">
        <v>8326</v>
      </c>
      <c r="S1859" s="19">
        <f t="shared" ref="S1859:S1922" si="128">(J1859/86400)+25569+(-5/25)</f>
        <v>41864.568668981483</v>
      </c>
      <c r="T1859" s="19">
        <f t="shared" ref="T1859:T1922" si="129">(I1859/86400)+25569+(-5/25)</f>
        <v>41894.568668981483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9">
        <f t="shared" si="126"/>
        <v>1.0874800874800874</v>
      </c>
      <c r="O1860" s="7">
        <f t="shared" si="127"/>
        <v>40.547315436241611</v>
      </c>
      <c r="P1860" t="s">
        <v>8276</v>
      </c>
      <c r="Q1860" t="s">
        <v>8325</v>
      </c>
      <c r="R1860" t="s">
        <v>8326</v>
      </c>
      <c r="S1860" s="19">
        <f t="shared" si="128"/>
        <v>40833.000474537039</v>
      </c>
      <c r="T1860" s="19">
        <f t="shared" si="129"/>
        <v>40893.04214120371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9">
        <f t="shared" si="126"/>
        <v>1.3183333333333334</v>
      </c>
      <c r="O1861" s="7">
        <f t="shared" si="127"/>
        <v>70.625</v>
      </c>
      <c r="P1861" t="s">
        <v>8276</v>
      </c>
      <c r="Q1861" t="s">
        <v>8325</v>
      </c>
      <c r="R1861" t="s">
        <v>8326</v>
      </c>
      <c r="S1861" s="19">
        <f t="shared" si="128"/>
        <v>40778.570011574076</v>
      </c>
      <c r="T1861" s="19">
        <f t="shared" si="129"/>
        <v>40808.570011574076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9">
        <f t="shared" si="126"/>
        <v>1.3346666666666667</v>
      </c>
      <c r="O1862" s="7">
        <f t="shared" si="127"/>
        <v>52.684210526315788</v>
      </c>
      <c r="P1862" t="s">
        <v>8276</v>
      </c>
      <c r="Q1862" t="s">
        <v>8325</v>
      </c>
      <c r="R1862" t="s">
        <v>8326</v>
      </c>
      <c r="S1862" s="19">
        <f t="shared" si="128"/>
        <v>41655.509305555563</v>
      </c>
      <c r="T1862" s="19">
        <f t="shared" si="129"/>
        <v>41676.509305555563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9">
        <f t="shared" si="126"/>
        <v>0</v>
      </c>
      <c r="O1863" s="7">
        <f t="shared" si="127"/>
        <v>0</v>
      </c>
      <c r="P1863" t="s">
        <v>8283</v>
      </c>
      <c r="Q1863" t="s">
        <v>8333</v>
      </c>
      <c r="R1863" t="s">
        <v>8335</v>
      </c>
      <c r="S1863" s="19">
        <f t="shared" si="128"/>
        <v>42000.10024305556</v>
      </c>
      <c r="T1863" s="19">
        <f t="shared" si="129"/>
        <v>42030.10024305556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9">
        <f t="shared" si="126"/>
        <v>8.0833333333333326E-2</v>
      </c>
      <c r="O1864" s="7">
        <f t="shared" si="127"/>
        <v>90.9375</v>
      </c>
      <c r="P1864" t="s">
        <v>8283</v>
      </c>
      <c r="Q1864" t="s">
        <v>8333</v>
      </c>
      <c r="R1864" t="s">
        <v>8335</v>
      </c>
      <c r="S1864" s="19">
        <f t="shared" si="128"/>
        <v>42755.292754629634</v>
      </c>
      <c r="T1864" s="19">
        <f t="shared" si="129"/>
        <v>42802.112500000003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9">
        <f t="shared" si="126"/>
        <v>4.0000000000000001E-3</v>
      </c>
      <c r="O1865" s="7">
        <f t="shared" si="127"/>
        <v>5</v>
      </c>
      <c r="P1865" t="s">
        <v>8283</v>
      </c>
      <c r="Q1865" t="s">
        <v>8333</v>
      </c>
      <c r="R1865" t="s">
        <v>8335</v>
      </c>
      <c r="S1865" s="19">
        <f t="shared" si="128"/>
        <v>41772.597280092596</v>
      </c>
      <c r="T1865" s="19">
        <f t="shared" si="129"/>
        <v>41802.597280092596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9">
        <f t="shared" si="126"/>
        <v>0.42892307692307691</v>
      </c>
      <c r="O1866" s="7">
        <f t="shared" si="127"/>
        <v>58.083333333333336</v>
      </c>
      <c r="P1866" t="s">
        <v>8283</v>
      </c>
      <c r="Q1866" t="s">
        <v>8333</v>
      </c>
      <c r="R1866" t="s">
        <v>8335</v>
      </c>
      <c r="S1866" s="19">
        <f t="shared" si="128"/>
        <v>41733.516435185185</v>
      </c>
      <c r="T1866" s="19">
        <f t="shared" si="129"/>
        <v>41763.516435185185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9">
        <f t="shared" si="126"/>
        <v>3.6363636363636364E-5</v>
      </c>
      <c r="O1867" s="7">
        <f t="shared" si="127"/>
        <v>2</v>
      </c>
      <c r="P1867" t="s">
        <v>8283</v>
      </c>
      <c r="Q1867" t="s">
        <v>8333</v>
      </c>
      <c r="R1867" t="s">
        <v>8335</v>
      </c>
      <c r="S1867" s="19">
        <f t="shared" si="128"/>
        <v>42645.167442129634</v>
      </c>
      <c r="T1867" s="19">
        <f t="shared" si="129"/>
        <v>42680.209108796298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9">
        <f t="shared" si="126"/>
        <v>5.0000000000000001E-3</v>
      </c>
      <c r="O1868" s="7">
        <f t="shared" si="127"/>
        <v>62.5</v>
      </c>
      <c r="P1868" t="s">
        <v>8283</v>
      </c>
      <c r="Q1868" t="s">
        <v>8333</v>
      </c>
      <c r="R1868" t="s">
        <v>8335</v>
      </c>
      <c r="S1868" s="19">
        <f t="shared" si="128"/>
        <v>42742.046493055561</v>
      </c>
      <c r="T1868" s="19">
        <f t="shared" si="129"/>
        <v>42794.966666666674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9">
        <f t="shared" si="126"/>
        <v>5.0000000000000001E-4</v>
      </c>
      <c r="O1869" s="7">
        <f t="shared" si="127"/>
        <v>10</v>
      </c>
      <c r="P1869" t="s">
        <v>8283</v>
      </c>
      <c r="Q1869" t="s">
        <v>8333</v>
      </c>
      <c r="R1869" t="s">
        <v>8335</v>
      </c>
      <c r="S1869" s="19">
        <f t="shared" si="128"/>
        <v>42649.724907407406</v>
      </c>
      <c r="T1869" s="19">
        <f t="shared" si="129"/>
        <v>42679.724907407406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9">
        <f t="shared" si="126"/>
        <v>4.8680000000000001E-2</v>
      </c>
      <c r="O1870" s="7">
        <f t="shared" si="127"/>
        <v>71.588235294117652</v>
      </c>
      <c r="P1870" t="s">
        <v>8283</v>
      </c>
      <c r="Q1870" t="s">
        <v>8333</v>
      </c>
      <c r="R1870" t="s">
        <v>8335</v>
      </c>
      <c r="S1870" s="19">
        <f t="shared" si="128"/>
        <v>42328.579224537039</v>
      </c>
      <c r="T1870" s="19">
        <f t="shared" si="129"/>
        <v>42353.132638888892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9">
        <f t="shared" ref="N1871:N1934" si="130">E1871/D1871</f>
        <v>0</v>
      </c>
      <c r="O1871" s="7">
        <f t="shared" si="127"/>
        <v>0</v>
      </c>
      <c r="P1871" t="s">
        <v>8283</v>
      </c>
      <c r="Q1871" t="s">
        <v>8333</v>
      </c>
      <c r="R1871" t="s">
        <v>8335</v>
      </c>
      <c r="S1871" s="19">
        <f t="shared" si="128"/>
        <v>42708.802881944444</v>
      </c>
      <c r="T1871" s="19">
        <f t="shared" si="129"/>
        <v>42738.802881944444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9">
        <f t="shared" si="130"/>
        <v>0.10314285714285715</v>
      </c>
      <c r="O1872" s="7">
        <f t="shared" si="127"/>
        <v>32.81818181818182</v>
      </c>
      <c r="P1872" t="s">
        <v>8283</v>
      </c>
      <c r="Q1872" t="s">
        <v>8333</v>
      </c>
      <c r="R1872" t="s">
        <v>8335</v>
      </c>
      <c r="S1872" s="19">
        <f t="shared" si="128"/>
        <v>42371.155729166669</v>
      </c>
      <c r="T1872" s="19">
        <f t="shared" si="129"/>
        <v>42399.978472222225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9">
        <f t="shared" si="130"/>
        <v>0.7178461538461538</v>
      </c>
      <c r="O1873" s="7">
        <f t="shared" si="127"/>
        <v>49.11578947368421</v>
      </c>
      <c r="P1873" t="s">
        <v>8283</v>
      </c>
      <c r="Q1873" t="s">
        <v>8333</v>
      </c>
      <c r="R1873" t="s">
        <v>8335</v>
      </c>
      <c r="S1873" s="19">
        <f t="shared" si="128"/>
        <v>41923.58357638889</v>
      </c>
      <c r="T1873" s="19">
        <f t="shared" si="129"/>
        <v>41963.625243055561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9">
        <f t="shared" si="130"/>
        <v>1.06E-2</v>
      </c>
      <c r="O1874" s="7">
        <f t="shared" si="127"/>
        <v>16.307692307692307</v>
      </c>
      <c r="P1874" t="s">
        <v>8283</v>
      </c>
      <c r="Q1874" t="s">
        <v>8333</v>
      </c>
      <c r="R1874" t="s">
        <v>8335</v>
      </c>
      <c r="S1874" s="19">
        <f t="shared" si="128"/>
        <v>42154.929652777777</v>
      </c>
      <c r="T1874" s="19">
        <f t="shared" si="129"/>
        <v>42184.929652777777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9">
        <f t="shared" si="130"/>
        <v>4.4999999999999997E-3</v>
      </c>
      <c r="O1875" s="7">
        <f t="shared" si="127"/>
        <v>18</v>
      </c>
      <c r="P1875" t="s">
        <v>8283</v>
      </c>
      <c r="Q1875" t="s">
        <v>8333</v>
      </c>
      <c r="R1875" t="s">
        <v>8335</v>
      </c>
      <c r="S1875" s="19">
        <f t="shared" si="128"/>
        <v>42164.415856481486</v>
      </c>
      <c r="T1875" s="19">
        <f t="shared" si="129"/>
        <v>42193.497916666674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9">
        <f t="shared" si="130"/>
        <v>1.6249999999999999E-4</v>
      </c>
      <c r="O1876" s="7">
        <f t="shared" si="127"/>
        <v>13</v>
      </c>
      <c r="P1876" t="s">
        <v>8283</v>
      </c>
      <c r="Q1876" t="s">
        <v>8333</v>
      </c>
      <c r="R1876" t="s">
        <v>8335</v>
      </c>
      <c r="S1876" s="19">
        <f t="shared" si="128"/>
        <v>42529.769131944442</v>
      </c>
      <c r="T1876" s="19">
        <f t="shared" si="129"/>
        <v>42549.769131944442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9">
        <f t="shared" si="130"/>
        <v>5.1000000000000004E-3</v>
      </c>
      <c r="O1877" s="7">
        <f t="shared" si="127"/>
        <v>17</v>
      </c>
      <c r="P1877" t="s">
        <v>8283</v>
      </c>
      <c r="Q1877" t="s">
        <v>8333</v>
      </c>
      <c r="R1877" t="s">
        <v>8335</v>
      </c>
      <c r="S1877" s="19">
        <f t="shared" si="128"/>
        <v>42528.69939814815</v>
      </c>
      <c r="T1877" s="19">
        <f t="shared" si="129"/>
        <v>42588.69939814815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9">
        <f t="shared" si="130"/>
        <v>0</v>
      </c>
      <c r="O1878" s="7">
        <f t="shared" si="127"/>
        <v>0</v>
      </c>
      <c r="P1878" t="s">
        <v>8283</v>
      </c>
      <c r="Q1878" t="s">
        <v>8333</v>
      </c>
      <c r="R1878" t="s">
        <v>8335</v>
      </c>
      <c r="S1878" s="19">
        <f t="shared" si="128"/>
        <v>41776.084780092599</v>
      </c>
      <c r="T1878" s="19">
        <f t="shared" si="129"/>
        <v>41806.084780092599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9">
        <f t="shared" si="130"/>
        <v>0</v>
      </c>
      <c r="O1879" s="7">
        <f t="shared" si="127"/>
        <v>0</v>
      </c>
      <c r="P1879" t="s">
        <v>8283</v>
      </c>
      <c r="Q1879" t="s">
        <v>8333</v>
      </c>
      <c r="R1879" t="s">
        <v>8335</v>
      </c>
      <c r="S1879" s="19">
        <f t="shared" si="128"/>
        <v>42034.829224537039</v>
      </c>
      <c r="T1879" s="19">
        <f t="shared" si="129"/>
        <v>42063.829224537039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9">
        <f t="shared" si="130"/>
        <v>0</v>
      </c>
      <c r="O1880" s="7">
        <f t="shared" si="127"/>
        <v>0</v>
      </c>
      <c r="P1880" t="s">
        <v>8283</v>
      </c>
      <c r="Q1880" t="s">
        <v>8333</v>
      </c>
      <c r="R1880" t="s">
        <v>8335</v>
      </c>
      <c r="S1880" s="19">
        <f t="shared" si="128"/>
        <v>41772.808738425927</v>
      </c>
      <c r="T1880" s="19">
        <f t="shared" si="129"/>
        <v>41802.808738425927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9">
        <f t="shared" si="130"/>
        <v>1.1999999999999999E-3</v>
      </c>
      <c r="O1881" s="7">
        <f t="shared" si="127"/>
        <v>3</v>
      </c>
      <c r="P1881" t="s">
        <v>8283</v>
      </c>
      <c r="Q1881" t="s">
        <v>8333</v>
      </c>
      <c r="R1881" t="s">
        <v>8335</v>
      </c>
      <c r="S1881" s="19">
        <f t="shared" si="128"/>
        <v>42413.449641203712</v>
      </c>
      <c r="T1881" s="19">
        <f t="shared" si="129"/>
        <v>42443.40797453704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9">
        <f t="shared" si="130"/>
        <v>0.20080000000000001</v>
      </c>
      <c r="O1882" s="7">
        <f t="shared" si="127"/>
        <v>41.833333333333336</v>
      </c>
      <c r="P1882" t="s">
        <v>8283</v>
      </c>
      <c r="Q1882" t="s">
        <v>8333</v>
      </c>
      <c r="R1882" t="s">
        <v>8335</v>
      </c>
      <c r="S1882" s="19">
        <f t="shared" si="128"/>
        <v>42430.366898148146</v>
      </c>
      <c r="T1882" s="19">
        <f t="shared" si="129"/>
        <v>42459.325231481489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9">
        <f t="shared" si="130"/>
        <v>1.726845</v>
      </c>
      <c r="O1883" s="7">
        <f t="shared" si="127"/>
        <v>49.338428571428572</v>
      </c>
      <c r="P1883" t="s">
        <v>8279</v>
      </c>
      <c r="Q1883" t="s">
        <v>8325</v>
      </c>
      <c r="R1883" t="s">
        <v>8329</v>
      </c>
      <c r="S1883" s="19">
        <f t="shared" si="128"/>
        <v>42042.952650462961</v>
      </c>
      <c r="T1883" s="19">
        <f t="shared" si="129"/>
        <v>42072.910983796304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9">
        <f t="shared" si="130"/>
        <v>1.008955223880597</v>
      </c>
      <c r="O1884" s="7">
        <f t="shared" si="127"/>
        <v>41.728395061728392</v>
      </c>
      <c r="P1884" t="s">
        <v>8279</v>
      </c>
      <c r="Q1884" t="s">
        <v>8325</v>
      </c>
      <c r="R1884" t="s">
        <v>8329</v>
      </c>
      <c r="S1884" s="19">
        <f t="shared" si="128"/>
        <v>41067.749212962968</v>
      </c>
      <c r="T1884" s="19">
        <f t="shared" si="129"/>
        <v>41100.791666666672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9">
        <f t="shared" si="130"/>
        <v>1.0480480480480481</v>
      </c>
      <c r="O1885" s="7">
        <f t="shared" si="127"/>
        <v>32.71875</v>
      </c>
      <c r="P1885" t="s">
        <v>8279</v>
      </c>
      <c r="Q1885" t="s">
        <v>8325</v>
      </c>
      <c r="R1885" t="s">
        <v>8329</v>
      </c>
      <c r="S1885" s="19">
        <f t="shared" si="128"/>
        <v>40977.74800925926</v>
      </c>
      <c r="T1885" s="19">
        <f t="shared" si="129"/>
        <v>41007.706342592595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9">
        <f t="shared" si="130"/>
        <v>1.351</v>
      </c>
      <c r="O1886" s="7">
        <f t="shared" si="127"/>
        <v>51.96153846153846</v>
      </c>
      <c r="P1886" t="s">
        <v>8279</v>
      </c>
      <c r="Q1886" t="s">
        <v>8325</v>
      </c>
      <c r="R1886" t="s">
        <v>8329</v>
      </c>
      <c r="S1886" s="19">
        <f t="shared" si="128"/>
        <v>41204.99832175926</v>
      </c>
      <c r="T1886" s="19">
        <f t="shared" si="129"/>
        <v>41240.300000000003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9">
        <f t="shared" si="130"/>
        <v>1.1632786885245903</v>
      </c>
      <c r="O1887" s="7">
        <f t="shared" si="127"/>
        <v>50.685714285714283</v>
      </c>
      <c r="P1887" t="s">
        <v>8279</v>
      </c>
      <c r="Q1887" t="s">
        <v>8325</v>
      </c>
      <c r="R1887" t="s">
        <v>8329</v>
      </c>
      <c r="S1887" s="19">
        <f t="shared" si="128"/>
        <v>41098.893865740742</v>
      </c>
      <c r="T1887" s="19">
        <f t="shared" si="129"/>
        <v>41131.716666666667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9">
        <f t="shared" si="130"/>
        <v>1.0208333333333333</v>
      </c>
      <c r="O1888" s="7">
        <f t="shared" si="127"/>
        <v>42.241379310344826</v>
      </c>
      <c r="P1888" t="s">
        <v>8279</v>
      </c>
      <c r="Q1888" t="s">
        <v>8325</v>
      </c>
      <c r="R1888" t="s">
        <v>8329</v>
      </c>
      <c r="S1888" s="19">
        <f t="shared" si="128"/>
        <v>41925.706689814819</v>
      </c>
      <c r="T1888" s="19">
        <f t="shared" si="129"/>
        <v>41955.748356481483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9">
        <f t="shared" si="130"/>
        <v>1.1116666666666666</v>
      </c>
      <c r="O1889" s="7">
        <f t="shared" si="127"/>
        <v>416.875</v>
      </c>
      <c r="P1889" t="s">
        <v>8279</v>
      </c>
      <c r="Q1889" t="s">
        <v>8325</v>
      </c>
      <c r="R1889" t="s">
        <v>8329</v>
      </c>
      <c r="S1889" s="19">
        <f t="shared" si="128"/>
        <v>42323.600138888891</v>
      </c>
      <c r="T1889" s="19">
        <f t="shared" si="129"/>
        <v>42341.695833333331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9">
        <f t="shared" si="130"/>
        <v>1.6608000000000001</v>
      </c>
      <c r="O1890" s="7">
        <f t="shared" si="127"/>
        <v>46.651685393258425</v>
      </c>
      <c r="P1890" t="s">
        <v>8279</v>
      </c>
      <c r="Q1890" t="s">
        <v>8325</v>
      </c>
      <c r="R1890" t="s">
        <v>8329</v>
      </c>
      <c r="S1890" s="19">
        <f t="shared" si="128"/>
        <v>40299.039953703708</v>
      </c>
      <c r="T1890" s="19">
        <f t="shared" si="129"/>
        <v>40330.007638888892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9">
        <f t="shared" si="130"/>
        <v>1.0660000000000001</v>
      </c>
      <c r="O1891" s="7">
        <f t="shared" si="127"/>
        <v>48.454545454545453</v>
      </c>
      <c r="P1891" t="s">
        <v>8279</v>
      </c>
      <c r="Q1891" t="s">
        <v>8325</v>
      </c>
      <c r="R1891" t="s">
        <v>8329</v>
      </c>
      <c r="S1891" s="19">
        <f t="shared" si="128"/>
        <v>41299.593356481484</v>
      </c>
      <c r="T1891" s="19">
        <f t="shared" si="129"/>
        <v>41344.55168981482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9">
        <f t="shared" si="130"/>
        <v>1.4458441666666668</v>
      </c>
      <c r="O1892" s="7">
        <f t="shared" si="127"/>
        <v>70.5289837398374</v>
      </c>
      <c r="P1892" t="s">
        <v>8279</v>
      </c>
      <c r="Q1892" t="s">
        <v>8325</v>
      </c>
      <c r="R1892" t="s">
        <v>8329</v>
      </c>
      <c r="S1892" s="19">
        <f t="shared" si="128"/>
        <v>41228.586203703708</v>
      </c>
      <c r="T1892" s="19">
        <f t="shared" si="129"/>
        <v>41258.586203703708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9">
        <f t="shared" si="130"/>
        <v>1.0555000000000001</v>
      </c>
      <c r="O1893" s="7">
        <f t="shared" si="127"/>
        <v>87.958333333333329</v>
      </c>
      <c r="P1893" t="s">
        <v>8279</v>
      </c>
      <c r="Q1893" t="s">
        <v>8325</v>
      </c>
      <c r="R1893" t="s">
        <v>8329</v>
      </c>
      <c r="S1893" s="19">
        <f t="shared" si="128"/>
        <v>40335.598078703704</v>
      </c>
      <c r="T1893" s="19">
        <f t="shared" si="129"/>
        <v>40381.050000000003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9">
        <f t="shared" si="130"/>
        <v>1.3660000000000001</v>
      </c>
      <c r="O1894" s="7">
        <f t="shared" si="127"/>
        <v>26.26923076923077</v>
      </c>
      <c r="P1894" t="s">
        <v>8279</v>
      </c>
      <c r="Q1894" t="s">
        <v>8325</v>
      </c>
      <c r="R1894" t="s">
        <v>8329</v>
      </c>
      <c r="S1894" s="19">
        <f t="shared" si="128"/>
        <v>40671.437511574077</v>
      </c>
      <c r="T1894" s="19">
        <f t="shared" si="129"/>
        <v>40701.437511574077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9">
        <f t="shared" si="130"/>
        <v>1.04</v>
      </c>
      <c r="O1895" s="7">
        <f t="shared" si="127"/>
        <v>57.777777777777779</v>
      </c>
      <c r="P1895" t="s">
        <v>8279</v>
      </c>
      <c r="Q1895" t="s">
        <v>8325</v>
      </c>
      <c r="R1895" t="s">
        <v>8329</v>
      </c>
      <c r="S1895" s="19">
        <f t="shared" si="128"/>
        <v>40632.741956018523</v>
      </c>
      <c r="T1895" s="19">
        <f t="shared" si="129"/>
        <v>40648.965972222228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9">
        <f t="shared" si="130"/>
        <v>1.145</v>
      </c>
      <c r="O1896" s="7">
        <f t="shared" si="127"/>
        <v>57.25</v>
      </c>
      <c r="P1896" t="s">
        <v>8279</v>
      </c>
      <c r="Q1896" t="s">
        <v>8325</v>
      </c>
      <c r="R1896" t="s">
        <v>8329</v>
      </c>
      <c r="S1896" s="19">
        <f t="shared" si="128"/>
        <v>40920.704895833333</v>
      </c>
      <c r="T1896" s="19">
        <f t="shared" si="129"/>
        <v>40951.704895833333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9">
        <f t="shared" si="130"/>
        <v>1.0171957671957672</v>
      </c>
      <c r="O1897" s="7">
        <f t="shared" si="127"/>
        <v>196.34042553191489</v>
      </c>
      <c r="P1897" t="s">
        <v>8279</v>
      </c>
      <c r="Q1897" t="s">
        <v>8325</v>
      </c>
      <c r="R1897" t="s">
        <v>8329</v>
      </c>
      <c r="S1897" s="19">
        <f t="shared" si="128"/>
        <v>42267.546782407415</v>
      </c>
      <c r="T1897" s="19">
        <f t="shared" si="129"/>
        <v>42297.546782407415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9">
        <f t="shared" si="130"/>
        <v>1.2394678492239468</v>
      </c>
      <c r="O1898" s="7">
        <f t="shared" si="127"/>
        <v>43</v>
      </c>
      <c r="P1898" t="s">
        <v>8279</v>
      </c>
      <c r="Q1898" t="s">
        <v>8325</v>
      </c>
      <c r="R1898" t="s">
        <v>8329</v>
      </c>
      <c r="S1898" s="19">
        <f t="shared" si="128"/>
        <v>40981.510243055556</v>
      </c>
      <c r="T1898" s="19">
        <f t="shared" si="129"/>
        <v>41011.510243055556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9">
        <f t="shared" si="130"/>
        <v>1.0245669291338582</v>
      </c>
      <c r="O1899" s="7">
        <f t="shared" si="127"/>
        <v>35.551912568306008</v>
      </c>
      <c r="P1899" t="s">
        <v>8279</v>
      </c>
      <c r="Q1899" t="s">
        <v>8325</v>
      </c>
      <c r="R1899" t="s">
        <v>8329</v>
      </c>
      <c r="S1899" s="19">
        <f t="shared" si="128"/>
        <v>41680.383402777778</v>
      </c>
      <c r="T1899" s="19">
        <f t="shared" si="129"/>
        <v>41702.675000000003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9">
        <f t="shared" si="130"/>
        <v>1.4450000000000001</v>
      </c>
      <c r="O1900" s="7">
        <f t="shared" si="127"/>
        <v>68.80952380952381</v>
      </c>
      <c r="P1900" t="s">
        <v>8279</v>
      </c>
      <c r="Q1900" t="s">
        <v>8325</v>
      </c>
      <c r="R1900" t="s">
        <v>8329</v>
      </c>
      <c r="S1900" s="19">
        <f t="shared" si="128"/>
        <v>42365.992974537039</v>
      </c>
      <c r="T1900" s="19">
        <f t="shared" si="129"/>
        <v>42401.55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9">
        <f t="shared" si="130"/>
        <v>1.3333333333333333</v>
      </c>
      <c r="O1901" s="7">
        <f t="shared" si="127"/>
        <v>28.571428571428573</v>
      </c>
      <c r="P1901" t="s">
        <v>8279</v>
      </c>
      <c r="Q1901" t="s">
        <v>8325</v>
      </c>
      <c r="R1901" t="s">
        <v>8329</v>
      </c>
      <c r="S1901" s="19">
        <f t="shared" si="128"/>
        <v>42058.741736111115</v>
      </c>
      <c r="T1901" s="19">
        <f t="shared" si="129"/>
        <v>42088.700069444443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9">
        <f t="shared" si="130"/>
        <v>1.0936440000000001</v>
      </c>
      <c r="O1902" s="7">
        <f t="shared" si="127"/>
        <v>50.631666666666668</v>
      </c>
      <c r="P1902" t="s">
        <v>8279</v>
      </c>
      <c r="Q1902" t="s">
        <v>8325</v>
      </c>
      <c r="R1902" t="s">
        <v>8329</v>
      </c>
      <c r="S1902" s="19">
        <f t="shared" si="128"/>
        <v>41160.671886574077</v>
      </c>
      <c r="T1902" s="19">
        <f t="shared" si="129"/>
        <v>41188.215972222228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9">
        <f t="shared" si="130"/>
        <v>2.696969696969697E-2</v>
      </c>
      <c r="O1903" s="7">
        <f t="shared" si="127"/>
        <v>106.8</v>
      </c>
      <c r="P1903" t="s">
        <v>8294</v>
      </c>
      <c r="Q1903" t="s">
        <v>8319</v>
      </c>
      <c r="R1903" t="s">
        <v>8348</v>
      </c>
      <c r="S1903" s="19">
        <f t="shared" si="128"/>
        <v>42116.343159722222</v>
      </c>
      <c r="T1903" s="19">
        <f t="shared" si="129"/>
        <v>42146.341666666674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9">
        <f t="shared" si="130"/>
        <v>1.2E-2</v>
      </c>
      <c r="O1904" s="7">
        <f t="shared" si="127"/>
        <v>4</v>
      </c>
      <c r="P1904" t="s">
        <v>8294</v>
      </c>
      <c r="Q1904" t="s">
        <v>8319</v>
      </c>
      <c r="R1904" t="s">
        <v>8348</v>
      </c>
      <c r="S1904" s="19">
        <f t="shared" si="128"/>
        <v>42037.589895833335</v>
      </c>
      <c r="T1904" s="19">
        <f t="shared" si="129"/>
        <v>42067.589895833335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9">
        <f t="shared" si="130"/>
        <v>0.46600000000000003</v>
      </c>
      <c r="O1905" s="7">
        <f t="shared" si="127"/>
        <v>34.097560975609753</v>
      </c>
      <c r="P1905" t="s">
        <v>8294</v>
      </c>
      <c r="Q1905" t="s">
        <v>8319</v>
      </c>
      <c r="R1905" t="s">
        <v>8348</v>
      </c>
      <c r="S1905" s="19">
        <f t="shared" si="128"/>
        <v>42702.570729166669</v>
      </c>
      <c r="T1905" s="19">
        <f t="shared" si="129"/>
        <v>42762.570729166669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9">
        <f t="shared" si="130"/>
        <v>1E-3</v>
      </c>
      <c r="O1906" s="7">
        <f t="shared" si="127"/>
        <v>25</v>
      </c>
      <c r="P1906" t="s">
        <v>8294</v>
      </c>
      <c r="Q1906" t="s">
        <v>8319</v>
      </c>
      <c r="R1906" t="s">
        <v>8348</v>
      </c>
      <c r="S1906" s="19">
        <f t="shared" si="128"/>
        <v>42326.485428240747</v>
      </c>
      <c r="T1906" s="19">
        <f t="shared" si="129"/>
        <v>42371.485428240747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9">
        <f t="shared" si="130"/>
        <v>1.6800000000000001E-3</v>
      </c>
      <c r="O1907" s="7">
        <f t="shared" si="127"/>
        <v>10.5</v>
      </c>
      <c r="P1907" t="s">
        <v>8294</v>
      </c>
      <c r="Q1907" t="s">
        <v>8319</v>
      </c>
      <c r="R1907" t="s">
        <v>8348</v>
      </c>
      <c r="S1907" s="19">
        <f t="shared" si="128"/>
        <v>41859.725856481484</v>
      </c>
      <c r="T1907" s="19">
        <f t="shared" si="129"/>
        <v>41889.725856481484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9">
        <f t="shared" si="130"/>
        <v>0.42759999999999998</v>
      </c>
      <c r="O1908" s="7">
        <f t="shared" si="127"/>
        <v>215.95959595959596</v>
      </c>
      <c r="P1908" t="s">
        <v>8294</v>
      </c>
      <c r="Q1908" t="s">
        <v>8319</v>
      </c>
      <c r="R1908" t="s">
        <v>8348</v>
      </c>
      <c r="S1908" s="19">
        <f t="shared" si="128"/>
        <v>42514.471099537041</v>
      </c>
      <c r="T1908" s="19">
        <f t="shared" si="129"/>
        <v>42544.471099537041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9">
        <f t="shared" si="130"/>
        <v>2.8333333333333335E-3</v>
      </c>
      <c r="O1909" s="7">
        <f t="shared" si="127"/>
        <v>21.25</v>
      </c>
      <c r="P1909" t="s">
        <v>8294</v>
      </c>
      <c r="Q1909" t="s">
        <v>8319</v>
      </c>
      <c r="R1909" t="s">
        <v>8348</v>
      </c>
      <c r="S1909" s="19">
        <f t="shared" si="128"/>
        <v>41767.387094907412</v>
      </c>
      <c r="T1909" s="19">
        <f t="shared" si="129"/>
        <v>41782.387094907412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9">
        <f t="shared" si="130"/>
        <v>1.7319999999999999E-2</v>
      </c>
      <c r="O1910" s="7">
        <f t="shared" si="127"/>
        <v>108.25</v>
      </c>
      <c r="P1910" t="s">
        <v>8294</v>
      </c>
      <c r="Q1910" t="s">
        <v>8319</v>
      </c>
      <c r="R1910" t="s">
        <v>8348</v>
      </c>
      <c r="S1910" s="19">
        <f t="shared" si="128"/>
        <v>42703.717824074076</v>
      </c>
      <c r="T1910" s="19">
        <f t="shared" si="129"/>
        <v>42733.717824074076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9">
        <f t="shared" si="130"/>
        <v>0.14111428571428572</v>
      </c>
      <c r="O1911" s="7">
        <f t="shared" si="127"/>
        <v>129.97368421052633</v>
      </c>
      <c r="P1911" t="s">
        <v>8294</v>
      </c>
      <c r="Q1911" t="s">
        <v>8319</v>
      </c>
      <c r="R1911" t="s">
        <v>8348</v>
      </c>
      <c r="S1911" s="19">
        <f t="shared" si="128"/>
        <v>41905.229155092595</v>
      </c>
      <c r="T1911" s="19">
        <f t="shared" si="129"/>
        <v>41935.229155092595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9">
        <f t="shared" si="130"/>
        <v>0.39395294117647056</v>
      </c>
      <c r="O1912" s="7">
        <f t="shared" si="127"/>
        <v>117.49473684210527</v>
      </c>
      <c r="P1912" t="s">
        <v>8294</v>
      </c>
      <c r="Q1912" t="s">
        <v>8319</v>
      </c>
      <c r="R1912" t="s">
        <v>8348</v>
      </c>
      <c r="S1912" s="19">
        <f t="shared" si="128"/>
        <v>42264.763159722221</v>
      </c>
      <c r="T1912" s="19">
        <f t="shared" si="129"/>
        <v>42308.747916666674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9">
        <f t="shared" si="130"/>
        <v>2.3529411764705883E-4</v>
      </c>
      <c r="O1913" s="7">
        <f t="shared" si="127"/>
        <v>10</v>
      </c>
      <c r="P1913" t="s">
        <v>8294</v>
      </c>
      <c r="Q1913" t="s">
        <v>8319</v>
      </c>
      <c r="R1913" t="s">
        <v>8348</v>
      </c>
      <c r="S1913" s="19">
        <f t="shared" si="128"/>
        <v>41829.833958333336</v>
      </c>
      <c r="T1913" s="19">
        <f t="shared" si="129"/>
        <v>41859.833958333336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9">
        <f t="shared" si="130"/>
        <v>0.59299999999999997</v>
      </c>
      <c r="O1914" s="7">
        <f t="shared" si="127"/>
        <v>70.595238095238102</v>
      </c>
      <c r="P1914" t="s">
        <v>8294</v>
      </c>
      <c r="Q1914" t="s">
        <v>8319</v>
      </c>
      <c r="R1914" t="s">
        <v>8348</v>
      </c>
      <c r="S1914" s="19">
        <f t="shared" si="128"/>
        <v>42129.026388888888</v>
      </c>
      <c r="T1914" s="19">
        <f t="shared" si="129"/>
        <v>42159.026388888888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9">
        <f t="shared" si="130"/>
        <v>1.3270833333333334E-2</v>
      </c>
      <c r="O1915" s="7">
        <f t="shared" si="127"/>
        <v>24.5</v>
      </c>
      <c r="P1915" t="s">
        <v>8294</v>
      </c>
      <c r="Q1915" t="s">
        <v>8319</v>
      </c>
      <c r="R1915" t="s">
        <v>8348</v>
      </c>
      <c r="S1915" s="19">
        <f t="shared" si="128"/>
        <v>41890.311319444445</v>
      </c>
      <c r="T1915" s="19">
        <f t="shared" si="129"/>
        <v>41920.311319444445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9">
        <f t="shared" si="130"/>
        <v>9.0090090090090086E-2</v>
      </c>
      <c r="O1916" s="7">
        <f t="shared" si="127"/>
        <v>30</v>
      </c>
      <c r="P1916" t="s">
        <v>8294</v>
      </c>
      <c r="Q1916" t="s">
        <v>8319</v>
      </c>
      <c r="R1916" t="s">
        <v>8348</v>
      </c>
      <c r="S1916" s="19">
        <f t="shared" si="128"/>
        <v>41928.974456018521</v>
      </c>
      <c r="T1916" s="19">
        <f t="shared" si="129"/>
        <v>41943.965972222228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9">
        <f t="shared" si="130"/>
        <v>1.6E-2</v>
      </c>
      <c r="O1917" s="7">
        <f t="shared" si="127"/>
        <v>2</v>
      </c>
      <c r="P1917" t="s">
        <v>8294</v>
      </c>
      <c r="Q1917" t="s">
        <v>8319</v>
      </c>
      <c r="R1917" t="s">
        <v>8348</v>
      </c>
      <c r="S1917" s="19">
        <f t="shared" si="128"/>
        <v>41863.848865740743</v>
      </c>
      <c r="T1917" s="19">
        <f t="shared" si="129"/>
        <v>41883.848865740743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9">
        <f t="shared" si="130"/>
        <v>5.1000000000000004E-3</v>
      </c>
      <c r="O1918" s="7">
        <f t="shared" si="127"/>
        <v>17</v>
      </c>
      <c r="P1918" t="s">
        <v>8294</v>
      </c>
      <c r="Q1918" t="s">
        <v>8319</v>
      </c>
      <c r="R1918" t="s">
        <v>8348</v>
      </c>
      <c r="S1918" s="19">
        <f t="shared" si="128"/>
        <v>42656.517303240747</v>
      </c>
      <c r="T1918" s="19">
        <f t="shared" si="129"/>
        <v>42681.558969907412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9">
        <f t="shared" si="130"/>
        <v>0.52570512820512816</v>
      </c>
      <c r="O1919" s="7">
        <f t="shared" si="127"/>
        <v>2928.9285714285716</v>
      </c>
      <c r="P1919" t="s">
        <v>8294</v>
      </c>
      <c r="Q1919" t="s">
        <v>8319</v>
      </c>
      <c r="R1919" t="s">
        <v>8348</v>
      </c>
      <c r="S1919" s="19">
        <f t="shared" si="128"/>
        <v>42746.070057870369</v>
      </c>
      <c r="T1919" s="19">
        <f t="shared" si="129"/>
        <v>42776.070057870369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9">
        <f t="shared" si="130"/>
        <v>1.04E-2</v>
      </c>
      <c r="O1920" s="7">
        <f t="shared" si="127"/>
        <v>28.888888888888889</v>
      </c>
      <c r="P1920" t="s">
        <v>8294</v>
      </c>
      <c r="Q1920" t="s">
        <v>8319</v>
      </c>
      <c r="R1920" t="s">
        <v>8348</v>
      </c>
      <c r="S1920" s="19">
        <f t="shared" si="128"/>
        <v>41828.589942129634</v>
      </c>
      <c r="T1920" s="19">
        <f t="shared" si="129"/>
        <v>41863.589942129634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9">
        <f t="shared" si="130"/>
        <v>0.47399999999999998</v>
      </c>
      <c r="O1921" s="7">
        <f t="shared" si="127"/>
        <v>29.625</v>
      </c>
      <c r="P1921" t="s">
        <v>8294</v>
      </c>
      <c r="Q1921" t="s">
        <v>8319</v>
      </c>
      <c r="R1921" t="s">
        <v>8348</v>
      </c>
      <c r="S1921" s="19">
        <f t="shared" si="128"/>
        <v>42113.675567129634</v>
      </c>
      <c r="T1921" s="19">
        <f t="shared" si="129"/>
        <v>42143.675567129634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9">
        <f t="shared" si="130"/>
        <v>0.43030000000000002</v>
      </c>
      <c r="O1922" s="7">
        <f t="shared" si="127"/>
        <v>40.980952380952381</v>
      </c>
      <c r="P1922" t="s">
        <v>8294</v>
      </c>
      <c r="Q1922" t="s">
        <v>8319</v>
      </c>
      <c r="R1922" t="s">
        <v>8348</v>
      </c>
      <c r="S1922" s="19">
        <f t="shared" si="128"/>
        <v>42270.675706018519</v>
      </c>
      <c r="T1922" s="19">
        <f t="shared" si="129"/>
        <v>42298.758333333331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9">
        <f t="shared" si="130"/>
        <v>1.3680000000000001</v>
      </c>
      <c r="O1923" s="7">
        <f t="shared" ref="O1923:O1986" si="131">IF(L1923=0,0,E1923/L1923)</f>
        <v>54</v>
      </c>
      <c r="P1923" t="s">
        <v>8279</v>
      </c>
      <c r="Q1923" t="s">
        <v>8325</v>
      </c>
      <c r="R1923" t="s">
        <v>8329</v>
      </c>
      <c r="S1923" s="19">
        <f t="shared" ref="S1923:S1986" si="132">(J1923/86400)+25569+(-5/25)</f>
        <v>41074.021562500006</v>
      </c>
      <c r="T1923" s="19">
        <f t="shared" ref="T1923:T1986" si="133">(I1923/86400)+25569+(-5/25)</f>
        <v>41104.021562500006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9">
        <f t="shared" si="130"/>
        <v>1.1555</v>
      </c>
      <c r="O1924" s="7">
        <f t="shared" si="131"/>
        <v>36.109375</v>
      </c>
      <c r="P1924" t="s">
        <v>8279</v>
      </c>
      <c r="Q1924" t="s">
        <v>8325</v>
      </c>
      <c r="R1924" t="s">
        <v>8329</v>
      </c>
      <c r="S1924" s="19">
        <f t="shared" si="132"/>
        <v>41590.055868055555</v>
      </c>
      <c r="T1924" s="19">
        <f t="shared" si="133"/>
        <v>41620.055868055555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9">
        <f t="shared" si="130"/>
        <v>2.4079999999999999</v>
      </c>
      <c r="O1925" s="7">
        <f t="shared" si="131"/>
        <v>23.153846153846153</v>
      </c>
      <c r="P1925" t="s">
        <v>8279</v>
      </c>
      <c r="Q1925" t="s">
        <v>8325</v>
      </c>
      <c r="R1925" t="s">
        <v>8329</v>
      </c>
      <c r="S1925" s="19">
        <f t="shared" si="132"/>
        <v>40772.64875</v>
      </c>
      <c r="T1925" s="19">
        <f t="shared" si="133"/>
        <v>40813.007638888892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9">
        <f t="shared" si="130"/>
        <v>1.1439999999999999</v>
      </c>
      <c r="O1926" s="7">
        <f t="shared" si="131"/>
        <v>104</v>
      </c>
      <c r="P1926" t="s">
        <v>8279</v>
      </c>
      <c r="Q1926" t="s">
        <v>8325</v>
      </c>
      <c r="R1926" t="s">
        <v>8329</v>
      </c>
      <c r="S1926" s="19">
        <f t="shared" si="132"/>
        <v>41626.561053240745</v>
      </c>
      <c r="T1926" s="19">
        <f t="shared" si="133"/>
        <v>41654.614583333336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9">
        <f t="shared" si="130"/>
        <v>1.1033333333333333</v>
      </c>
      <c r="O1927" s="7">
        <f t="shared" si="131"/>
        <v>31.826923076923077</v>
      </c>
      <c r="P1927" t="s">
        <v>8279</v>
      </c>
      <c r="Q1927" t="s">
        <v>8325</v>
      </c>
      <c r="R1927" t="s">
        <v>8329</v>
      </c>
      <c r="S1927" s="19">
        <f t="shared" si="132"/>
        <v>41535.701481481483</v>
      </c>
      <c r="T1927" s="19">
        <f t="shared" si="133"/>
        <v>41557.800000000003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9">
        <f t="shared" si="130"/>
        <v>1.9537933333333333</v>
      </c>
      <c r="O1928" s="7">
        <f t="shared" si="131"/>
        <v>27.3896261682243</v>
      </c>
      <c r="P1928" t="s">
        <v>8279</v>
      </c>
      <c r="Q1928" t="s">
        <v>8325</v>
      </c>
      <c r="R1928" t="s">
        <v>8329</v>
      </c>
      <c r="S1928" s="19">
        <f t="shared" si="132"/>
        <v>40456.754351851851</v>
      </c>
      <c r="T1928" s="19">
        <f t="shared" si="133"/>
        <v>40483.818055555559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9">
        <f t="shared" si="130"/>
        <v>1.0333333333333334</v>
      </c>
      <c r="O1929" s="7">
        <f t="shared" si="131"/>
        <v>56.363636363636367</v>
      </c>
      <c r="P1929" t="s">
        <v>8279</v>
      </c>
      <c r="Q1929" t="s">
        <v>8325</v>
      </c>
      <c r="R1929" t="s">
        <v>8329</v>
      </c>
      <c r="S1929" s="19">
        <f t="shared" si="132"/>
        <v>40960.661562500005</v>
      </c>
      <c r="T1929" s="19">
        <f t="shared" si="133"/>
        <v>40976.007638888892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9">
        <f t="shared" si="130"/>
        <v>1.031372549019608</v>
      </c>
      <c r="O1930" s="7">
        <f t="shared" si="131"/>
        <v>77.352941176470594</v>
      </c>
      <c r="P1930" t="s">
        <v>8279</v>
      </c>
      <c r="Q1930" t="s">
        <v>8325</v>
      </c>
      <c r="R1930" t="s">
        <v>8329</v>
      </c>
      <c r="S1930" s="19">
        <f t="shared" si="132"/>
        <v>41371.448078703703</v>
      </c>
      <c r="T1930" s="19">
        <f t="shared" si="133"/>
        <v>41401.448078703703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9">
        <f t="shared" si="130"/>
        <v>1.003125</v>
      </c>
      <c r="O1931" s="7">
        <f t="shared" si="131"/>
        <v>42.8</v>
      </c>
      <c r="P1931" t="s">
        <v>8279</v>
      </c>
      <c r="Q1931" t="s">
        <v>8325</v>
      </c>
      <c r="R1931" t="s">
        <v>8329</v>
      </c>
      <c r="S1931" s="19">
        <f t="shared" si="132"/>
        <v>40686.821597222224</v>
      </c>
      <c r="T1931" s="19">
        <f t="shared" si="133"/>
        <v>40728.821597222224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9">
        <f t="shared" si="130"/>
        <v>1.27</v>
      </c>
      <c r="O1932" s="7">
        <f t="shared" si="131"/>
        <v>48.846153846153847</v>
      </c>
      <c r="P1932" t="s">
        <v>8279</v>
      </c>
      <c r="Q1932" t="s">
        <v>8325</v>
      </c>
      <c r="R1932" t="s">
        <v>8329</v>
      </c>
      <c r="S1932" s="19">
        <f t="shared" si="132"/>
        <v>41402.358819444446</v>
      </c>
      <c r="T1932" s="19">
        <f t="shared" si="133"/>
        <v>41462.358819444446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9">
        <f t="shared" si="130"/>
        <v>1.20601</v>
      </c>
      <c r="O1933" s="7">
        <f t="shared" si="131"/>
        <v>48.240400000000001</v>
      </c>
      <c r="P1933" t="s">
        <v>8279</v>
      </c>
      <c r="Q1933" t="s">
        <v>8325</v>
      </c>
      <c r="R1933" t="s">
        <v>8329</v>
      </c>
      <c r="S1933" s="19">
        <f t="shared" si="132"/>
        <v>41037.692465277782</v>
      </c>
      <c r="T1933" s="19">
        <f t="shared" si="133"/>
        <v>41050.945833333339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9">
        <f t="shared" si="130"/>
        <v>1.0699047619047619</v>
      </c>
      <c r="O1934" s="7">
        <f t="shared" si="131"/>
        <v>70.212500000000006</v>
      </c>
      <c r="P1934" t="s">
        <v>8279</v>
      </c>
      <c r="Q1934" t="s">
        <v>8325</v>
      </c>
      <c r="R1934" t="s">
        <v>8329</v>
      </c>
      <c r="S1934" s="19">
        <f t="shared" si="132"/>
        <v>40911.609872685192</v>
      </c>
      <c r="T1934" s="19">
        <f t="shared" si="133"/>
        <v>40932.609872685192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9">
        <f t="shared" ref="N1935:N1998" si="134">E1935/D1935</f>
        <v>1.7243333333333333</v>
      </c>
      <c r="O1935" s="7">
        <f t="shared" si="131"/>
        <v>94.054545454545448</v>
      </c>
      <c r="P1935" t="s">
        <v>8279</v>
      </c>
      <c r="Q1935" t="s">
        <v>8325</v>
      </c>
      <c r="R1935" t="s">
        <v>8329</v>
      </c>
      <c r="S1935" s="19">
        <f t="shared" si="132"/>
        <v>41878.930868055555</v>
      </c>
      <c r="T1935" s="19">
        <f t="shared" si="133"/>
        <v>41908.930868055555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9">
        <f t="shared" si="134"/>
        <v>1.2362</v>
      </c>
      <c r="O1936" s="7">
        <f t="shared" si="131"/>
        <v>80.272727272727266</v>
      </c>
      <c r="P1936" t="s">
        <v>8279</v>
      </c>
      <c r="Q1936" t="s">
        <v>8325</v>
      </c>
      <c r="R1936" t="s">
        <v>8329</v>
      </c>
      <c r="S1936" s="19">
        <f t="shared" si="132"/>
        <v>40865.66714120371</v>
      </c>
      <c r="T1936" s="19">
        <f t="shared" si="133"/>
        <v>40902.008333333339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9">
        <f t="shared" si="134"/>
        <v>1.0840000000000001</v>
      </c>
      <c r="O1937" s="7">
        <f t="shared" si="131"/>
        <v>54.2</v>
      </c>
      <c r="P1937" t="s">
        <v>8279</v>
      </c>
      <c r="Q1937" t="s">
        <v>8325</v>
      </c>
      <c r="R1937" t="s">
        <v>8329</v>
      </c>
      <c r="S1937" s="19">
        <f t="shared" si="132"/>
        <v>41773.732534722221</v>
      </c>
      <c r="T1937" s="19">
        <f t="shared" si="133"/>
        <v>41811.007638888892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9">
        <f t="shared" si="134"/>
        <v>1.1652013333333333</v>
      </c>
      <c r="O1938" s="7">
        <f t="shared" si="131"/>
        <v>60.26903448275862</v>
      </c>
      <c r="P1938" t="s">
        <v>8279</v>
      </c>
      <c r="Q1938" t="s">
        <v>8325</v>
      </c>
      <c r="R1938" t="s">
        <v>8329</v>
      </c>
      <c r="S1938" s="19">
        <f t="shared" si="132"/>
        <v>40852.689699074079</v>
      </c>
      <c r="T1938" s="19">
        <f t="shared" si="133"/>
        <v>40883.049305555556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9">
        <f t="shared" si="134"/>
        <v>1.8724499999999999</v>
      </c>
      <c r="O1939" s="7">
        <f t="shared" si="131"/>
        <v>38.740344827586206</v>
      </c>
      <c r="P1939" t="s">
        <v>8279</v>
      </c>
      <c r="Q1939" t="s">
        <v>8325</v>
      </c>
      <c r="R1939" t="s">
        <v>8329</v>
      </c>
      <c r="S1939" s="19">
        <f t="shared" si="132"/>
        <v>41058.918993055559</v>
      </c>
      <c r="T1939" s="19">
        <f t="shared" si="133"/>
        <v>41074.965972222228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9">
        <f t="shared" si="134"/>
        <v>1.1593333333333333</v>
      </c>
      <c r="O1940" s="7">
        <f t="shared" si="131"/>
        <v>152.54385964912279</v>
      </c>
      <c r="P1940" t="s">
        <v>8279</v>
      </c>
      <c r="Q1940" t="s">
        <v>8325</v>
      </c>
      <c r="R1940" t="s">
        <v>8329</v>
      </c>
      <c r="S1940" s="19">
        <f t="shared" si="132"/>
        <v>41426.059618055559</v>
      </c>
      <c r="T1940" s="19">
        <f t="shared" si="133"/>
        <v>41457.008333333339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9">
        <f t="shared" si="134"/>
        <v>1.107</v>
      </c>
      <c r="O1941" s="7">
        <f t="shared" si="131"/>
        <v>115.3125</v>
      </c>
      <c r="P1941" t="s">
        <v>8279</v>
      </c>
      <c r="Q1941" t="s">
        <v>8325</v>
      </c>
      <c r="R1941" t="s">
        <v>8329</v>
      </c>
      <c r="S1941" s="19">
        <f t="shared" si="132"/>
        <v>41313.785046296296</v>
      </c>
      <c r="T1941" s="19">
        <f t="shared" si="133"/>
        <v>41343.743379629632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9">
        <f t="shared" si="134"/>
        <v>1.7092307692307693</v>
      </c>
      <c r="O1942" s="7">
        <f t="shared" si="131"/>
        <v>35.838709677419352</v>
      </c>
      <c r="P1942" t="s">
        <v>8279</v>
      </c>
      <c r="Q1942" t="s">
        <v>8325</v>
      </c>
      <c r="R1942" t="s">
        <v>8329</v>
      </c>
      <c r="S1942" s="19">
        <f t="shared" si="132"/>
        <v>40670.307326388895</v>
      </c>
      <c r="T1942" s="19">
        <f t="shared" si="133"/>
        <v>40708.965972222228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9">
        <f t="shared" si="134"/>
        <v>1.2611835600000001</v>
      </c>
      <c r="O1943" s="7">
        <f t="shared" si="131"/>
        <v>64.570118779438872</v>
      </c>
      <c r="P1943" t="s">
        <v>8295</v>
      </c>
      <c r="Q1943" t="s">
        <v>8319</v>
      </c>
      <c r="R1943" t="s">
        <v>8349</v>
      </c>
      <c r="S1943" s="19">
        <f t="shared" si="132"/>
        <v>41744.090868055559</v>
      </c>
      <c r="T1943" s="19">
        <f t="shared" si="133"/>
        <v>41774.090868055559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9">
        <f t="shared" si="134"/>
        <v>1.3844033333333334</v>
      </c>
      <c r="O1944" s="7">
        <f t="shared" si="131"/>
        <v>87.436000000000007</v>
      </c>
      <c r="P1944" t="s">
        <v>8295</v>
      </c>
      <c r="Q1944" t="s">
        <v>8319</v>
      </c>
      <c r="R1944" t="s">
        <v>8349</v>
      </c>
      <c r="S1944" s="19">
        <f t="shared" si="132"/>
        <v>40638.628009259264</v>
      </c>
      <c r="T1944" s="19">
        <f t="shared" si="133"/>
        <v>40728.628009259264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9">
        <f t="shared" si="134"/>
        <v>17.052499999999998</v>
      </c>
      <c r="O1945" s="7">
        <f t="shared" si="131"/>
        <v>68.815577078288939</v>
      </c>
      <c r="P1945" t="s">
        <v>8295</v>
      </c>
      <c r="Q1945" t="s">
        <v>8319</v>
      </c>
      <c r="R1945" t="s">
        <v>8349</v>
      </c>
      <c r="S1945" s="19">
        <f t="shared" si="132"/>
        <v>42548.069861111115</v>
      </c>
      <c r="T1945" s="19">
        <f t="shared" si="133"/>
        <v>42593.069861111115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9">
        <f t="shared" si="134"/>
        <v>7.8805550000000002</v>
      </c>
      <c r="O1946" s="7">
        <f t="shared" si="131"/>
        <v>176.200223588597</v>
      </c>
      <c r="P1946" t="s">
        <v>8295</v>
      </c>
      <c r="Q1946" t="s">
        <v>8319</v>
      </c>
      <c r="R1946" t="s">
        <v>8349</v>
      </c>
      <c r="S1946" s="19">
        <f t="shared" si="132"/>
        <v>41730.384375000001</v>
      </c>
      <c r="T1946" s="19">
        <f t="shared" si="133"/>
        <v>41760.384375000001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9">
        <f t="shared" si="134"/>
        <v>3.4801799999999998</v>
      </c>
      <c r="O1947" s="7">
        <f t="shared" si="131"/>
        <v>511.79117647058825</v>
      </c>
      <c r="P1947" t="s">
        <v>8295</v>
      </c>
      <c r="Q1947" t="s">
        <v>8319</v>
      </c>
      <c r="R1947" t="s">
        <v>8349</v>
      </c>
      <c r="S1947" s="19">
        <f t="shared" si="132"/>
        <v>42157.051828703705</v>
      </c>
      <c r="T1947" s="19">
        <f t="shared" si="133"/>
        <v>42197.051828703705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9">
        <f t="shared" si="134"/>
        <v>1.4974666666666667</v>
      </c>
      <c r="O1948" s="7">
        <f t="shared" si="131"/>
        <v>160.44285714285715</v>
      </c>
      <c r="P1948" t="s">
        <v>8295</v>
      </c>
      <c r="Q1948" t="s">
        <v>8319</v>
      </c>
      <c r="R1948" t="s">
        <v>8349</v>
      </c>
      <c r="S1948" s="19">
        <f t="shared" si="132"/>
        <v>41688.950011574081</v>
      </c>
      <c r="T1948" s="19">
        <f t="shared" si="133"/>
        <v>41748.90834490741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9">
        <f t="shared" si="134"/>
        <v>1.0063375000000001</v>
      </c>
      <c r="O1949" s="7">
        <f t="shared" si="131"/>
        <v>35.003043478260871</v>
      </c>
      <c r="P1949" t="s">
        <v>8295</v>
      </c>
      <c r="Q1949" t="s">
        <v>8319</v>
      </c>
      <c r="R1949" t="s">
        <v>8349</v>
      </c>
      <c r="S1949" s="19">
        <f t="shared" si="132"/>
        <v>40102.718055555561</v>
      </c>
      <c r="T1949" s="19">
        <f t="shared" si="133"/>
        <v>40140.049305555556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9">
        <f t="shared" si="134"/>
        <v>8.0021100000000001</v>
      </c>
      <c r="O1950" s="7">
        <f t="shared" si="131"/>
        <v>188.50671378091872</v>
      </c>
      <c r="P1950" t="s">
        <v>8295</v>
      </c>
      <c r="Q1950" t="s">
        <v>8319</v>
      </c>
      <c r="R1950" t="s">
        <v>8349</v>
      </c>
      <c r="S1950" s="19">
        <f t="shared" si="132"/>
        <v>42473.404270833336</v>
      </c>
      <c r="T1950" s="19">
        <f t="shared" si="133"/>
        <v>42527.509722222225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9">
        <f t="shared" si="134"/>
        <v>1.0600260000000001</v>
      </c>
      <c r="O1951" s="7">
        <f t="shared" si="131"/>
        <v>56.204984093319197</v>
      </c>
      <c r="P1951" t="s">
        <v>8295</v>
      </c>
      <c r="Q1951" t="s">
        <v>8319</v>
      </c>
      <c r="R1951" t="s">
        <v>8349</v>
      </c>
      <c r="S1951" s="19">
        <f t="shared" si="132"/>
        <v>41800.223043981488</v>
      </c>
      <c r="T1951" s="19">
        <f t="shared" si="133"/>
        <v>41830.223043981488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9">
        <f t="shared" si="134"/>
        <v>2.0051866666666669</v>
      </c>
      <c r="O1952" s="7">
        <f t="shared" si="131"/>
        <v>51.3054157782516</v>
      </c>
      <c r="P1952" t="s">
        <v>8295</v>
      </c>
      <c r="Q1952" t="s">
        <v>8319</v>
      </c>
      <c r="R1952" t="s">
        <v>8349</v>
      </c>
      <c r="S1952" s="19">
        <f t="shared" si="132"/>
        <v>40623.981400462966</v>
      </c>
      <c r="T1952" s="19">
        <f t="shared" si="133"/>
        <v>40654.981400462966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9">
        <f t="shared" si="134"/>
        <v>2.1244399999999999</v>
      </c>
      <c r="O1953" s="7">
        <f t="shared" si="131"/>
        <v>127.36450839328538</v>
      </c>
      <c r="P1953" t="s">
        <v>8295</v>
      </c>
      <c r="Q1953" t="s">
        <v>8319</v>
      </c>
      <c r="R1953" t="s">
        <v>8349</v>
      </c>
      <c r="S1953" s="19">
        <f t="shared" si="132"/>
        <v>42651.220567129632</v>
      </c>
      <c r="T1953" s="19">
        <f t="shared" si="133"/>
        <v>42681.262233796297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9">
        <f t="shared" si="134"/>
        <v>1.9847237142857144</v>
      </c>
      <c r="O1954" s="7">
        <f t="shared" si="131"/>
        <v>101.85532258064516</v>
      </c>
      <c r="P1954" t="s">
        <v>8295</v>
      </c>
      <c r="Q1954" t="s">
        <v>8319</v>
      </c>
      <c r="R1954" t="s">
        <v>8349</v>
      </c>
      <c r="S1954" s="19">
        <f t="shared" si="132"/>
        <v>41526.406655092593</v>
      </c>
      <c r="T1954" s="19">
        <f t="shared" si="133"/>
        <v>41563.406655092593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9">
        <f t="shared" si="134"/>
        <v>2.2594666666666665</v>
      </c>
      <c r="O1955" s="7">
        <f t="shared" si="131"/>
        <v>230.55782312925169</v>
      </c>
      <c r="P1955" t="s">
        <v>8295</v>
      </c>
      <c r="Q1955" t="s">
        <v>8319</v>
      </c>
      <c r="R1955" t="s">
        <v>8349</v>
      </c>
      <c r="S1955" s="19">
        <f t="shared" si="132"/>
        <v>40940.999826388892</v>
      </c>
      <c r="T1955" s="19">
        <f t="shared" si="133"/>
        <v>40969.925000000003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9">
        <f t="shared" si="134"/>
        <v>6.9894800000000004</v>
      </c>
      <c r="O1956" s="7">
        <f t="shared" si="131"/>
        <v>842.10602409638557</v>
      </c>
      <c r="P1956" t="s">
        <v>8295</v>
      </c>
      <c r="Q1956" t="s">
        <v>8319</v>
      </c>
      <c r="R1956" t="s">
        <v>8349</v>
      </c>
      <c r="S1956" s="19">
        <f t="shared" si="132"/>
        <v>42394.380740740744</v>
      </c>
      <c r="T1956" s="19">
        <f t="shared" si="133"/>
        <v>42441.008333333331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9">
        <f t="shared" si="134"/>
        <v>3.9859528571428569</v>
      </c>
      <c r="O1957" s="7">
        <f t="shared" si="131"/>
        <v>577.27593103448271</v>
      </c>
      <c r="P1957" t="s">
        <v>8295</v>
      </c>
      <c r="Q1957" t="s">
        <v>8319</v>
      </c>
      <c r="R1957" t="s">
        <v>8349</v>
      </c>
      <c r="S1957" s="19">
        <f t="shared" si="132"/>
        <v>41020.07177083334</v>
      </c>
      <c r="T1957" s="19">
        <f t="shared" si="133"/>
        <v>41052.591666666667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9">
        <f t="shared" si="134"/>
        <v>2.9403333333333332</v>
      </c>
      <c r="O1958" s="7">
        <f t="shared" si="131"/>
        <v>483.34246575342468</v>
      </c>
      <c r="P1958" t="s">
        <v>8295</v>
      </c>
      <c r="Q1958" t="s">
        <v>8319</v>
      </c>
      <c r="R1958" t="s">
        <v>8349</v>
      </c>
      <c r="S1958" s="19">
        <f t="shared" si="132"/>
        <v>42067.723668981489</v>
      </c>
      <c r="T1958" s="19">
        <f t="shared" si="133"/>
        <v>42112.682002314818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9">
        <f t="shared" si="134"/>
        <v>1.6750470000000002</v>
      </c>
      <c r="O1959" s="7">
        <f t="shared" si="131"/>
        <v>76.138500000000008</v>
      </c>
      <c r="P1959" t="s">
        <v>8295</v>
      </c>
      <c r="Q1959" t="s">
        <v>8319</v>
      </c>
      <c r="R1959" t="s">
        <v>8349</v>
      </c>
      <c r="S1959" s="19">
        <f t="shared" si="132"/>
        <v>41178.8985300926</v>
      </c>
      <c r="T1959" s="19">
        <f t="shared" si="133"/>
        <v>41208.8985300926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9">
        <f t="shared" si="134"/>
        <v>14.355717142857143</v>
      </c>
      <c r="O1960" s="7">
        <f t="shared" si="131"/>
        <v>74.107684365781708</v>
      </c>
      <c r="P1960" t="s">
        <v>8295</v>
      </c>
      <c r="Q1960" t="s">
        <v>8319</v>
      </c>
      <c r="R1960" t="s">
        <v>8349</v>
      </c>
      <c r="S1960" s="19">
        <f t="shared" si="132"/>
        <v>41326.787974537037</v>
      </c>
      <c r="T1960" s="19">
        <f t="shared" si="133"/>
        <v>41356.746307870373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9">
        <f t="shared" si="134"/>
        <v>1.5673440000000001</v>
      </c>
      <c r="O1961" s="7">
        <f t="shared" si="131"/>
        <v>36.965660377358489</v>
      </c>
      <c r="P1961" t="s">
        <v>8295</v>
      </c>
      <c r="Q1961" t="s">
        <v>8319</v>
      </c>
      <c r="R1961" t="s">
        <v>8349</v>
      </c>
      <c r="S1961" s="19">
        <f t="shared" si="132"/>
        <v>41871.645601851851</v>
      </c>
      <c r="T1961" s="19">
        <f t="shared" si="133"/>
        <v>41912.800000000003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9">
        <f t="shared" si="134"/>
        <v>1.1790285714285715</v>
      </c>
      <c r="O1962" s="7">
        <f t="shared" si="131"/>
        <v>2500.969696969697</v>
      </c>
      <c r="P1962" t="s">
        <v>8295</v>
      </c>
      <c r="Q1962" t="s">
        <v>8319</v>
      </c>
      <c r="R1962" t="s">
        <v>8349</v>
      </c>
      <c r="S1962" s="19">
        <f t="shared" si="132"/>
        <v>41964.16274305556</v>
      </c>
      <c r="T1962" s="19">
        <f t="shared" si="133"/>
        <v>41994.16274305556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9">
        <f t="shared" si="134"/>
        <v>11.053811999999999</v>
      </c>
      <c r="O1963" s="7">
        <f t="shared" si="131"/>
        <v>67.690214329454989</v>
      </c>
      <c r="P1963" t="s">
        <v>8295</v>
      </c>
      <c r="Q1963" t="s">
        <v>8319</v>
      </c>
      <c r="R1963" t="s">
        <v>8349</v>
      </c>
      <c r="S1963" s="19">
        <f t="shared" si="132"/>
        <v>41147.99464120371</v>
      </c>
      <c r="T1963" s="19">
        <f t="shared" si="133"/>
        <v>41187.965972222228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9">
        <f t="shared" si="134"/>
        <v>1.9292499999999999</v>
      </c>
      <c r="O1964" s="7">
        <f t="shared" si="131"/>
        <v>63.04738562091503</v>
      </c>
      <c r="P1964" t="s">
        <v>8295</v>
      </c>
      <c r="Q1964" t="s">
        <v>8319</v>
      </c>
      <c r="R1964" t="s">
        <v>8349</v>
      </c>
      <c r="S1964" s="19">
        <f t="shared" si="132"/>
        <v>41742.580509259264</v>
      </c>
      <c r="T1964" s="19">
        <f t="shared" si="133"/>
        <v>41772.580509259264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9">
        <f t="shared" si="134"/>
        <v>1.268842105263158</v>
      </c>
      <c r="O1965" s="7">
        <f t="shared" si="131"/>
        <v>117.6</v>
      </c>
      <c r="P1965" t="s">
        <v>8295</v>
      </c>
      <c r="Q1965" t="s">
        <v>8319</v>
      </c>
      <c r="R1965" t="s">
        <v>8349</v>
      </c>
      <c r="S1965" s="19">
        <f t="shared" si="132"/>
        <v>41863.229791666672</v>
      </c>
      <c r="T1965" s="19">
        <f t="shared" si="133"/>
        <v>41898.229791666672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9">
        <f t="shared" si="134"/>
        <v>2.5957748878923765</v>
      </c>
      <c r="O1966" s="7">
        <f t="shared" si="131"/>
        <v>180.75185011709601</v>
      </c>
      <c r="P1966" t="s">
        <v>8295</v>
      </c>
      <c r="Q1966" t="s">
        <v>8319</v>
      </c>
      <c r="R1966" t="s">
        <v>8349</v>
      </c>
      <c r="S1966" s="19">
        <f t="shared" si="132"/>
        <v>42452.072824074072</v>
      </c>
      <c r="T1966" s="19">
        <f t="shared" si="133"/>
        <v>42482.072824074072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9">
        <f t="shared" si="134"/>
        <v>2.6227999999999998</v>
      </c>
      <c r="O1967" s="7">
        <f t="shared" si="131"/>
        <v>127.32038834951456</v>
      </c>
      <c r="P1967" t="s">
        <v>8295</v>
      </c>
      <c r="Q1967" t="s">
        <v>8319</v>
      </c>
      <c r="R1967" t="s">
        <v>8349</v>
      </c>
      <c r="S1967" s="19">
        <f t="shared" si="132"/>
        <v>40897.889236111114</v>
      </c>
      <c r="T1967" s="19">
        <f t="shared" si="133"/>
        <v>40919.841666666667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9">
        <f t="shared" si="134"/>
        <v>2.0674309000000002</v>
      </c>
      <c r="O1968" s="7">
        <f t="shared" si="131"/>
        <v>136.6444745538665</v>
      </c>
      <c r="P1968" t="s">
        <v>8295</v>
      </c>
      <c r="Q1968" t="s">
        <v>8319</v>
      </c>
      <c r="R1968" t="s">
        <v>8349</v>
      </c>
      <c r="S1968" s="19">
        <f t="shared" si="132"/>
        <v>41835.340486111112</v>
      </c>
      <c r="T1968" s="19">
        <f t="shared" si="133"/>
        <v>41865.340486111112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9">
        <f t="shared" si="134"/>
        <v>3.7012999999999998</v>
      </c>
      <c r="O1969" s="7">
        <f t="shared" si="131"/>
        <v>182.78024691358024</v>
      </c>
      <c r="P1969" t="s">
        <v>8295</v>
      </c>
      <c r="Q1969" t="s">
        <v>8319</v>
      </c>
      <c r="R1969" t="s">
        <v>8349</v>
      </c>
      <c r="S1969" s="19">
        <f t="shared" si="132"/>
        <v>41730.463530092595</v>
      </c>
      <c r="T1969" s="19">
        <f t="shared" si="133"/>
        <v>41760.463530092595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9">
        <f t="shared" si="134"/>
        <v>2.8496600000000001</v>
      </c>
      <c r="O1970" s="7">
        <f t="shared" si="131"/>
        <v>279.37843137254902</v>
      </c>
      <c r="P1970" t="s">
        <v>8295</v>
      </c>
      <c r="Q1970" t="s">
        <v>8319</v>
      </c>
      <c r="R1970" t="s">
        <v>8349</v>
      </c>
      <c r="S1970" s="19">
        <f t="shared" si="132"/>
        <v>42676.386979166666</v>
      </c>
      <c r="T1970" s="19">
        <f t="shared" si="133"/>
        <v>42707.428645833337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9">
        <f t="shared" si="134"/>
        <v>5.7907999999999999</v>
      </c>
      <c r="O1971" s="7">
        <f t="shared" si="131"/>
        <v>61.375728669846318</v>
      </c>
      <c r="P1971" t="s">
        <v>8295</v>
      </c>
      <c r="Q1971" t="s">
        <v>8319</v>
      </c>
      <c r="R1971" t="s">
        <v>8349</v>
      </c>
      <c r="S1971" s="19">
        <f t="shared" si="132"/>
        <v>42557.592453703706</v>
      </c>
      <c r="T1971" s="19">
        <f t="shared" si="133"/>
        <v>42587.592453703706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9">
        <f t="shared" si="134"/>
        <v>11.318</v>
      </c>
      <c r="O1972" s="7">
        <f t="shared" si="131"/>
        <v>80.727532097004286</v>
      </c>
      <c r="P1972" t="s">
        <v>8295</v>
      </c>
      <c r="Q1972" t="s">
        <v>8319</v>
      </c>
      <c r="R1972" t="s">
        <v>8349</v>
      </c>
      <c r="S1972" s="19">
        <f t="shared" si="132"/>
        <v>41323.993298611116</v>
      </c>
      <c r="T1972" s="19">
        <f t="shared" si="133"/>
        <v>41383.951631944445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9">
        <f t="shared" si="134"/>
        <v>2.6302771750000002</v>
      </c>
      <c r="O1973" s="7">
        <f t="shared" si="131"/>
        <v>272.35590732591254</v>
      </c>
      <c r="P1973" t="s">
        <v>8295</v>
      </c>
      <c r="Q1973" t="s">
        <v>8319</v>
      </c>
      <c r="R1973" t="s">
        <v>8349</v>
      </c>
      <c r="S1973" s="19">
        <f t="shared" si="132"/>
        <v>41561.300706018519</v>
      </c>
      <c r="T1973" s="19">
        <f t="shared" si="133"/>
        <v>41592.966666666667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9">
        <f t="shared" si="134"/>
        <v>6.7447999999999997</v>
      </c>
      <c r="O1974" s="7">
        <f t="shared" si="131"/>
        <v>70.848739495798313</v>
      </c>
      <c r="P1974" t="s">
        <v>8295</v>
      </c>
      <c r="Q1974" t="s">
        <v>8319</v>
      </c>
      <c r="R1974" t="s">
        <v>8349</v>
      </c>
      <c r="S1974" s="19">
        <f t="shared" si="132"/>
        <v>41200.812083333338</v>
      </c>
      <c r="T1974" s="19">
        <f t="shared" si="133"/>
        <v>41230.853750000002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9">
        <f t="shared" si="134"/>
        <v>2.5683081313131315</v>
      </c>
      <c r="O1975" s="7">
        <f t="shared" si="131"/>
        <v>247.94003412969283</v>
      </c>
      <c r="P1975" t="s">
        <v>8295</v>
      </c>
      <c r="Q1975" t="s">
        <v>8319</v>
      </c>
      <c r="R1975" t="s">
        <v>8349</v>
      </c>
      <c r="S1975" s="19">
        <f t="shared" si="132"/>
        <v>42549.522962962961</v>
      </c>
      <c r="T1975" s="19">
        <f t="shared" si="133"/>
        <v>42588.091666666674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9">
        <f t="shared" si="134"/>
        <v>3.7549600000000001</v>
      </c>
      <c r="O1976" s="7">
        <f t="shared" si="131"/>
        <v>186.81393034825871</v>
      </c>
      <c r="P1976" t="s">
        <v>8295</v>
      </c>
      <c r="Q1976" t="s">
        <v>8319</v>
      </c>
      <c r="R1976" t="s">
        <v>8349</v>
      </c>
      <c r="S1976" s="19">
        <f t="shared" si="132"/>
        <v>41445.134131944447</v>
      </c>
      <c r="T1976" s="19">
        <f t="shared" si="133"/>
        <v>41505.134131944447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9">
        <f t="shared" si="134"/>
        <v>2.0870837499999997</v>
      </c>
      <c r="O1977" s="7">
        <f t="shared" si="131"/>
        <v>131.98948616600788</v>
      </c>
      <c r="P1977" t="s">
        <v>8295</v>
      </c>
      <c r="Q1977" t="s">
        <v>8319</v>
      </c>
      <c r="R1977" t="s">
        <v>8349</v>
      </c>
      <c r="S1977" s="19">
        <f t="shared" si="132"/>
        <v>41313.555219907408</v>
      </c>
      <c r="T1977" s="19">
        <f t="shared" si="133"/>
        <v>41343.555219907408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9">
        <f t="shared" si="134"/>
        <v>3.4660000000000002</v>
      </c>
      <c r="O1978" s="7">
        <f t="shared" si="131"/>
        <v>29.310782241014799</v>
      </c>
      <c r="P1978" t="s">
        <v>8295</v>
      </c>
      <c r="Q1978" t="s">
        <v>8319</v>
      </c>
      <c r="R1978" t="s">
        <v>8349</v>
      </c>
      <c r="S1978" s="19">
        <f t="shared" si="132"/>
        <v>41438.699594907412</v>
      </c>
      <c r="T1978" s="19">
        <f t="shared" si="133"/>
        <v>41468.699594907412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9">
        <f t="shared" si="134"/>
        <v>4.0232999999999999</v>
      </c>
      <c r="O1979" s="7">
        <f t="shared" si="131"/>
        <v>245.02436053593178</v>
      </c>
      <c r="P1979" t="s">
        <v>8295</v>
      </c>
      <c r="Q1979" t="s">
        <v>8319</v>
      </c>
      <c r="R1979" t="s">
        <v>8349</v>
      </c>
      <c r="S1979" s="19">
        <f t="shared" si="132"/>
        <v>42311.016898148155</v>
      </c>
      <c r="T1979" s="19">
        <f t="shared" si="133"/>
        <v>42357.132638888892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9">
        <f t="shared" si="134"/>
        <v>10.2684514</v>
      </c>
      <c r="O1980" s="7">
        <f t="shared" si="131"/>
        <v>1323.2540463917526</v>
      </c>
      <c r="P1980" t="s">
        <v>8295</v>
      </c>
      <c r="Q1980" t="s">
        <v>8319</v>
      </c>
      <c r="R1980" t="s">
        <v>8349</v>
      </c>
      <c r="S1980" s="19">
        <f t="shared" si="132"/>
        <v>41039.025601851856</v>
      </c>
      <c r="T1980" s="19">
        <f t="shared" si="133"/>
        <v>41072.091666666667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9">
        <f t="shared" si="134"/>
        <v>1.14901155</v>
      </c>
      <c r="O1981" s="7">
        <f t="shared" si="131"/>
        <v>282.65966789667897</v>
      </c>
      <c r="P1981" t="s">
        <v>8295</v>
      </c>
      <c r="Q1981" t="s">
        <v>8319</v>
      </c>
      <c r="R1981" t="s">
        <v>8349</v>
      </c>
      <c r="S1981" s="19">
        <f t="shared" si="132"/>
        <v>42290.260023148148</v>
      </c>
      <c r="T1981" s="19">
        <f t="shared" si="133"/>
        <v>42327.007638888892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9">
        <f t="shared" si="134"/>
        <v>3.5482402000000004</v>
      </c>
      <c r="O1982" s="7">
        <f t="shared" si="131"/>
        <v>91.214401028277635</v>
      </c>
      <c r="P1982" t="s">
        <v>8295</v>
      </c>
      <c r="Q1982" t="s">
        <v>8319</v>
      </c>
      <c r="R1982" t="s">
        <v>8349</v>
      </c>
      <c r="S1982" s="19">
        <f t="shared" si="132"/>
        <v>42423.34238425926</v>
      </c>
      <c r="T1982" s="19">
        <f t="shared" si="133"/>
        <v>42463.300717592596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9">
        <f t="shared" si="134"/>
        <v>5.0799999999999998E-2</v>
      </c>
      <c r="O1983" s="7">
        <f t="shared" si="131"/>
        <v>31.75</v>
      </c>
      <c r="P1983" t="s">
        <v>8296</v>
      </c>
      <c r="Q1983" t="s">
        <v>8338</v>
      </c>
      <c r="R1983" t="s">
        <v>8350</v>
      </c>
      <c r="S1983" s="19">
        <f t="shared" si="132"/>
        <v>41799.525289351855</v>
      </c>
      <c r="T1983" s="19">
        <f t="shared" si="133"/>
        <v>41829.525289351855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9">
        <f t="shared" si="134"/>
        <v>0</v>
      </c>
      <c r="O1984" s="7">
        <f t="shared" si="131"/>
        <v>0</v>
      </c>
      <c r="P1984" t="s">
        <v>8296</v>
      </c>
      <c r="Q1984" t="s">
        <v>8338</v>
      </c>
      <c r="R1984" t="s">
        <v>8350</v>
      </c>
      <c r="S1984" s="19">
        <f t="shared" si="132"/>
        <v>42678.386655092596</v>
      </c>
      <c r="T1984" s="19">
        <f t="shared" si="133"/>
        <v>42708.42832175926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9">
        <f t="shared" si="134"/>
        <v>4.2999999999999997E-2</v>
      </c>
      <c r="O1985" s="7">
        <f t="shared" si="131"/>
        <v>88.6875</v>
      </c>
      <c r="P1985" t="s">
        <v>8296</v>
      </c>
      <c r="Q1985" t="s">
        <v>8338</v>
      </c>
      <c r="R1985" t="s">
        <v>8350</v>
      </c>
      <c r="S1985" s="19">
        <f t="shared" si="132"/>
        <v>42592.811782407414</v>
      </c>
      <c r="T1985" s="19">
        <f t="shared" si="133"/>
        <v>42615.091666666674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9">
        <f t="shared" si="134"/>
        <v>0.21146666666666666</v>
      </c>
      <c r="O1986" s="7">
        <f t="shared" si="131"/>
        <v>453.14285714285717</v>
      </c>
      <c r="P1986" t="s">
        <v>8296</v>
      </c>
      <c r="Q1986" t="s">
        <v>8338</v>
      </c>
      <c r="R1986" t="s">
        <v>8350</v>
      </c>
      <c r="S1986" s="19">
        <f t="shared" si="132"/>
        <v>41913.590289351851</v>
      </c>
      <c r="T1986" s="19">
        <f t="shared" si="133"/>
        <v>41973.631956018522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9">
        <f t="shared" si="134"/>
        <v>3.1875000000000001E-2</v>
      </c>
      <c r="O1987" s="7">
        <f t="shared" ref="O1987:O2050" si="135">IF(L1987=0,0,E1987/L1987)</f>
        <v>12.75</v>
      </c>
      <c r="P1987" t="s">
        <v>8296</v>
      </c>
      <c r="Q1987" t="s">
        <v>8338</v>
      </c>
      <c r="R1987" t="s">
        <v>8350</v>
      </c>
      <c r="S1987" s="19">
        <f t="shared" ref="S1987:S2050" si="136">(J1987/86400)+25569+(-5/25)</f>
        <v>42555.498738425929</v>
      </c>
      <c r="T1987" s="19">
        <f t="shared" ref="T1987:T2050" si="137">(I1987/86400)+25569+(-5/25)</f>
        <v>42584.758333333331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9">
        <f t="shared" si="134"/>
        <v>5.0000000000000001E-4</v>
      </c>
      <c r="O1988" s="7">
        <f t="shared" si="135"/>
        <v>1</v>
      </c>
      <c r="P1988" t="s">
        <v>8296</v>
      </c>
      <c r="Q1988" t="s">
        <v>8338</v>
      </c>
      <c r="R1988" t="s">
        <v>8350</v>
      </c>
      <c r="S1988" s="19">
        <f t="shared" si="136"/>
        <v>42413.233831018522</v>
      </c>
      <c r="T1988" s="19">
        <f t="shared" si="137"/>
        <v>42443.192164351858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9">
        <f t="shared" si="134"/>
        <v>0.42472727272727273</v>
      </c>
      <c r="O1989" s="7">
        <f t="shared" si="135"/>
        <v>83.428571428571431</v>
      </c>
      <c r="P1989" t="s">
        <v>8296</v>
      </c>
      <c r="Q1989" t="s">
        <v>8338</v>
      </c>
      <c r="R1989" t="s">
        <v>8350</v>
      </c>
      <c r="S1989" s="19">
        <f t="shared" si="136"/>
        <v>42034.439768518525</v>
      </c>
      <c r="T1989" s="19">
        <f t="shared" si="137"/>
        <v>42064.439768518525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9">
        <f t="shared" si="134"/>
        <v>4.1666666666666666E-3</v>
      </c>
      <c r="O1990" s="7">
        <f t="shared" si="135"/>
        <v>25</v>
      </c>
      <c r="P1990" t="s">
        <v>8296</v>
      </c>
      <c r="Q1990" t="s">
        <v>8338</v>
      </c>
      <c r="R1990" t="s">
        <v>8350</v>
      </c>
      <c r="S1990" s="19">
        <f t="shared" si="136"/>
        <v>42206.5632175926</v>
      </c>
      <c r="T1990" s="19">
        <f t="shared" si="137"/>
        <v>42236.5632175926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9">
        <f t="shared" si="134"/>
        <v>0.01</v>
      </c>
      <c r="O1991" s="7">
        <f t="shared" si="135"/>
        <v>50</v>
      </c>
      <c r="P1991" t="s">
        <v>8296</v>
      </c>
      <c r="Q1991" t="s">
        <v>8338</v>
      </c>
      <c r="R1991" t="s">
        <v>8350</v>
      </c>
      <c r="S1991" s="19">
        <f t="shared" si="136"/>
        <v>42685.48064814815</v>
      </c>
      <c r="T1991" s="19">
        <f t="shared" si="137"/>
        <v>42715.48064814815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9">
        <f t="shared" si="134"/>
        <v>0.16966666666666666</v>
      </c>
      <c r="O1992" s="7">
        <f t="shared" si="135"/>
        <v>101.8</v>
      </c>
      <c r="P1992" t="s">
        <v>8296</v>
      </c>
      <c r="Q1992" t="s">
        <v>8338</v>
      </c>
      <c r="R1992" t="s">
        <v>8350</v>
      </c>
      <c r="S1992" s="19">
        <f t="shared" si="136"/>
        <v>42397.995972222227</v>
      </c>
      <c r="T1992" s="19">
        <f t="shared" si="137"/>
        <v>42412.995972222227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9">
        <f t="shared" si="134"/>
        <v>7.0000000000000007E-2</v>
      </c>
      <c r="O1993" s="7">
        <f t="shared" si="135"/>
        <v>46.666666666666664</v>
      </c>
      <c r="P1993" t="s">
        <v>8296</v>
      </c>
      <c r="Q1993" t="s">
        <v>8338</v>
      </c>
      <c r="R1993" t="s">
        <v>8350</v>
      </c>
      <c r="S1993" s="19">
        <f t="shared" si="136"/>
        <v>42167.693356481483</v>
      </c>
      <c r="T1993" s="19">
        <f t="shared" si="137"/>
        <v>42188.693356481483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9">
        <f t="shared" si="134"/>
        <v>1.3333333333333333E-3</v>
      </c>
      <c r="O1994" s="7">
        <f t="shared" si="135"/>
        <v>1</v>
      </c>
      <c r="P1994" t="s">
        <v>8296</v>
      </c>
      <c r="Q1994" t="s">
        <v>8338</v>
      </c>
      <c r="R1994" t="s">
        <v>8350</v>
      </c>
      <c r="S1994" s="19">
        <f t="shared" si="136"/>
        <v>42022.943414351859</v>
      </c>
      <c r="T1994" s="19">
        <f t="shared" si="137"/>
        <v>42052.943414351859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9">
        <f t="shared" si="134"/>
        <v>0</v>
      </c>
      <c r="O1995" s="7">
        <f t="shared" si="135"/>
        <v>0</v>
      </c>
      <c r="P1995" t="s">
        <v>8296</v>
      </c>
      <c r="Q1995" t="s">
        <v>8338</v>
      </c>
      <c r="R1995" t="s">
        <v>8350</v>
      </c>
      <c r="S1995" s="19">
        <f t="shared" si="136"/>
        <v>42329.388391203705</v>
      </c>
      <c r="T1995" s="19">
        <f t="shared" si="137"/>
        <v>42359.388391203705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9">
        <f t="shared" si="134"/>
        <v>0</v>
      </c>
      <c r="O1996" s="7">
        <f t="shared" si="135"/>
        <v>0</v>
      </c>
      <c r="P1996" t="s">
        <v>8296</v>
      </c>
      <c r="Q1996" t="s">
        <v>8338</v>
      </c>
      <c r="R1996" t="s">
        <v>8350</v>
      </c>
      <c r="S1996" s="19">
        <f t="shared" si="136"/>
        <v>42650.806273148148</v>
      </c>
      <c r="T1996" s="19">
        <f t="shared" si="137"/>
        <v>42710.847939814819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9">
        <f t="shared" si="134"/>
        <v>7.8E-2</v>
      </c>
      <c r="O1997" s="7">
        <f t="shared" si="135"/>
        <v>26</v>
      </c>
      <c r="P1997" t="s">
        <v>8296</v>
      </c>
      <c r="Q1997" t="s">
        <v>8338</v>
      </c>
      <c r="R1997" t="s">
        <v>8350</v>
      </c>
      <c r="S1997" s="19">
        <f t="shared" si="136"/>
        <v>42181.702037037045</v>
      </c>
      <c r="T1997" s="19">
        <f t="shared" si="137"/>
        <v>42201.702037037045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9">
        <f t="shared" si="134"/>
        <v>0</v>
      </c>
      <c r="O1998" s="7">
        <f t="shared" si="135"/>
        <v>0</v>
      </c>
      <c r="P1998" t="s">
        <v>8296</v>
      </c>
      <c r="Q1998" t="s">
        <v>8338</v>
      </c>
      <c r="R1998" t="s">
        <v>8350</v>
      </c>
      <c r="S1998" s="19">
        <f t="shared" si="136"/>
        <v>41800.619571759264</v>
      </c>
      <c r="T1998" s="19">
        <f t="shared" si="137"/>
        <v>41830.619571759264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9">
        <f t="shared" ref="N1999:N2062" si="138">E1999/D1999</f>
        <v>0</v>
      </c>
      <c r="O1999" s="7">
        <f t="shared" si="135"/>
        <v>0</v>
      </c>
      <c r="P1999" t="s">
        <v>8296</v>
      </c>
      <c r="Q1999" t="s">
        <v>8338</v>
      </c>
      <c r="R1999" t="s">
        <v>8350</v>
      </c>
      <c r="S1999" s="19">
        <f t="shared" si="136"/>
        <v>41847.73069444445</v>
      </c>
      <c r="T1999" s="19">
        <f t="shared" si="137"/>
        <v>41877.73069444445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9">
        <f t="shared" si="138"/>
        <v>0.26200000000000001</v>
      </c>
      <c r="O2000" s="7">
        <f t="shared" si="135"/>
        <v>218.33333333333334</v>
      </c>
      <c r="P2000" t="s">
        <v>8296</v>
      </c>
      <c r="Q2000" t="s">
        <v>8338</v>
      </c>
      <c r="R2000" t="s">
        <v>8350</v>
      </c>
      <c r="S2000" s="19">
        <f t="shared" si="136"/>
        <v>41806.918495370373</v>
      </c>
      <c r="T2000" s="19">
        <f t="shared" si="137"/>
        <v>41851.918495370373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9">
        <f t="shared" si="138"/>
        <v>7.6129032258064515E-3</v>
      </c>
      <c r="O2001" s="7">
        <f t="shared" si="135"/>
        <v>33.714285714285715</v>
      </c>
      <c r="P2001" t="s">
        <v>8296</v>
      </c>
      <c r="Q2001" t="s">
        <v>8338</v>
      </c>
      <c r="R2001" t="s">
        <v>8350</v>
      </c>
      <c r="S2001" s="19">
        <f t="shared" si="136"/>
        <v>41926.282731481486</v>
      </c>
      <c r="T2001" s="19">
        <f t="shared" si="137"/>
        <v>41956.32439814815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9">
        <f t="shared" si="138"/>
        <v>0.125</v>
      </c>
      <c r="O2002" s="7">
        <f t="shared" si="135"/>
        <v>25</v>
      </c>
      <c r="P2002" t="s">
        <v>8296</v>
      </c>
      <c r="Q2002" t="s">
        <v>8338</v>
      </c>
      <c r="R2002" t="s">
        <v>8350</v>
      </c>
      <c r="S2002" s="19">
        <f t="shared" si="136"/>
        <v>42345.751539351855</v>
      </c>
      <c r="T2002" s="19">
        <f t="shared" si="137"/>
        <v>42375.751539351855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9">
        <f t="shared" si="138"/>
        <v>3.8212909090909091</v>
      </c>
      <c r="O2003" s="7">
        <f t="shared" si="135"/>
        <v>128.38790470372632</v>
      </c>
      <c r="P2003" t="s">
        <v>8295</v>
      </c>
      <c r="Q2003" t="s">
        <v>8319</v>
      </c>
      <c r="R2003" t="s">
        <v>8349</v>
      </c>
      <c r="S2003" s="19">
        <f t="shared" si="136"/>
        <v>42136.009675925932</v>
      </c>
      <c r="T2003" s="19">
        <f t="shared" si="137"/>
        <v>42167.633333333331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9">
        <f t="shared" si="138"/>
        <v>2.1679422000000002</v>
      </c>
      <c r="O2004" s="7">
        <f t="shared" si="135"/>
        <v>78.834261818181815</v>
      </c>
      <c r="P2004" t="s">
        <v>8295</v>
      </c>
      <c r="Q2004" t="s">
        <v>8319</v>
      </c>
      <c r="R2004" t="s">
        <v>8349</v>
      </c>
      <c r="S2004" s="19">
        <f t="shared" si="136"/>
        <v>42728.512303240743</v>
      </c>
      <c r="T2004" s="19">
        <f t="shared" si="137"/>
        <v>42758.512303240743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9">
        <f t="shared" si="138"/>
        <v>3.12</v>
      </c>
      <c r="O2005" s="7">
        <f t="shared" si="135"/>
        <v>91.764705882352942</v>
      </c>
      <c r="P2005" t="s">
        <v>8295</v>
      </c>
      <c r="Q2005" t="s">
        <v>8319</v>
      </c>
      <c r="R2005" t="s">
        <v>8349</v>
      </c>
      <c r="S2005" s="19">
        <f t="shared" si="136"/>
        <v>40346.925601851857</v>
      </c>
      <c r="T2005" s="19">
        <f t="shared" si="137"/>
        <v>40361.758333333339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9">
        <f t="shared" si="138"/>
        <v>2.3442048</v>
      </c>
      <c r="O2006" s="7">
        <f t="shared" si="135"/>
        <v>331.10237288135596</v>
      </c>
      <c r="P2006" t="s">
        <v>8295</v>
      </c>
      <c r="Q2006" t="s">
        <v>8319</v>
      </c>
      <c r="R2006" t="s">
        <v>8349</v>
      </c>
      <c r="S2006" s="19">
        <f t="shared" si="136"/>
        <v>41800.404895833337</v>
      </c>
      <c r="T2006" s="19">
        <f t="shared" si="137"/>
        <v>41830.404895833337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9">
        <f t="shared" si="138"/>
        <v>1.236801</v>
      </c>
      <c r="O2007" s="7">
        <f t="shared" si="135"/>
        <v>194.26193717277485</v>
      </c>
      <c r="P2007" t="s">
        <v>8295</v>
      </c>
      <c r="Q2007" t="s">
        <v>8319</v>
      </c>
      <c r="R2007" t="s">
        <v>8349</v>
      </c>
      <c r="S2007" s="19">
        <f t="shared" si="136"/>
        <v>41535.612708333334</v>
      </c>
      <c r="T2007" s="19">
        <f t="shared" si="137"/>
        <v>41562.965972222228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9">
        <f t="shared" si="138"/>
        <v>2.4784000000000002</v>
      </c>
      <c r="O2008" s="7">
        <f t="shared" si="135"/>
        <v>408.97689768976898</v>
      </c>
      <c r="P2008" t="s">
        <v>8295</v>
      </c>
      <c r="Q2008" t="s">
        <v>8319</v>
      </c>
      <c r="R2008" t="s">
        <v>8349</v>
      </c>
      <c r="S2008" s="19">
        <f t="shared" si="136"/>
        <v>41941.300520833334</v>
      </c>
      <c r="T2008" s="19">
        <f t="shared" si="137"/>
        <v>41976.342187500006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9">
        <f t="shared" si="138"/>
        <v>1.157092</v>
      </c>
      <c r="O2009" s="7">
        <f t="shared" si="135"/>
        <v>84.459270072992695</v>
      </c>
      <c r="P2009" t="s">
        <v>8295</v>
      </c>
      <c r="Q2009" t="s">
        <v>8319</v>
      </c>
      <c r="R2009" t="s">
        <v>8349</v>
      </c>
      <c r="S2009" s="19">
        <f t="shared" si="136"/>
        <v>40347.637800925928</v>
      </c>
      <c r="T2009" s="19">
        <f t="shared" si="137"/>
        <v>40413.966666666667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9">
        <f t="shared" si="138"/>
        <v>1.1707484768810599</v>
      </c>
      <c r="O2010" s="7">
        <f t="shared" si="135"/>
        <v>44.853658536585364</v>
      </c>
      <c r="P2010" t="s">
        <v>8295</v>
      </c>
      <c r="Q2010" t="s">
        <v>8319</v>
      </c>
      <c r="R2010" t="s">
        <v>8349</v>
      </c>
      <c r="S2010" s="19">
        <f t="shared" si="136"/>
        <v>40761.404421296298</v>
      </c>
      <c r="T2010" s="19">
        <f t="shared" si="137"/>
        <v>40805.404421296298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9">
        <f t="shared" si="138"/>
        <v>3.05158</v>
      </c>
      <c r="O2011" s="7">
        <f t="shared" si="135"/>
        <v>383.3643216080402</v>
      </c>
      <c r="P2011" t="s">
        <v>8295</v>
      </c>
      <c r="Q2011" t="s">
        <v>8319</v>
      </c>
      <c r="R2011" t="s">
        <v>8349</v>
      </c>
      <c r="S2011" s="19">
        <f t="shared" si="136"/>
        <v>42661.123414351852</v>
      </c>
      <c r="T2011" s="19">
        <f t="shared" si="137"/>
        <v>42697.165081018524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9">
        <f t="shared" si="138"/>
        <v>3.2005299999999997</v>
      </c>
      <c r="O2012" s="7">
        <f t="shared" si="135"/>
        <v>55.276856649395505</v>
      </c>
      <c r="P2012" t="s">
        <v>8295</v>
      </c>
      <c r="Q2012" t="s">
        <v>8319</v>
      </c>
      <c r="R2012" t="s">
        <v>8349</v>
      </c>
      <c r="S2012" s="19">
        <f t="shared" si="136"/>
        <v>42570.796423611115</v>
      </c>
      <c r="T2012" s="19">
        <f t="shared" si="137"/>
        <v>42600.796423611115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9">
        <f t="shared" si="138"/>
        <v>8.1956399999999991</v>
      </c>
      <c r="O2013" s="7">
        <f t="shared" si="135"/>
        <v>422.02059732234807</v>
      </c>
      <c r="P2013" t="s">
        <v>8295</v>
      </c>
      <c r="Q2013" t="s">
        <v>8319</v>
      </c>
      <c r="R2013" t="s">
        <v>8349</v>
      </c>
      <c r="S2013" s="19">
        <f t="shared" si="136"/>
        <v>42347.158483796302</v>
      </c>
      <c r="T2013" s="19">
        <f t="shared" si="137"/>
        <v>42380.758333333331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9">
        <f t="shared" si="138"/>
        <v>2.3490000000000002</v>
      </c>
      <c r="O2014" s="7">
        <f t="shared" si="135"/>
        <v>64.180327868852459</v>
      </c>
      <c r="P2014" t="s">
        <v>8295</v>
      </c>
      <c r="Q2014" t="s">
        <v>8319</v>
      </c>
      <c r="R2014" t="s">
        <v>8349</v>
      </c>
      <c r="S2014" s="19">
        <f t="shared" si="136"/>
        <v>42010.622233796297</v>
      </c>
      <c r="T2014" s="19">
        <f t="shared" si="137"/>
        <v>42040.622233796297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9">
        <f t="shared" si="138"/>
        <v>4.9491375</v>
      </c>
      <c r="O2015" s="7">
        <f t="shared" si="135"/>
        <v>173.57781674704077</v>
      </c>
      <c r="P2015" t="s">
        <v>8295</v>
      </c>
      <c r="Q2015" t="s">
        <v>8319</v>
      </c>
      <c r="R2015" t="s">
        <v>8349</v>
      </c>
      <c r="S2015" s="19">
        <f t="shared" si="136"/>
        <v>42499.760810185187</v>
      </c>
      <c r="T2015" s="19">
        <f t="shared" si="137"/>
        <v>42559.760810185187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9">
        <f t="shared" si="138"/>
        <v>78.137822333333332</v>
      </c>
      <c r="O2016" s="7">
        <f t="shared" si="135"/>
        <v>88.601680840609291</v>
      </c>
      <c r="P2016" t="s">
        <v>8295</v>
      </c>
      <c r="Q2016" t="s">
        <v>8319</v>
      </c>
      <c r="R2016" t="s">
        <v>8349</v>
      </c>
      <c r="S2016" s="19">
        <f t="shared" si="136"/>
        <v>41324.01457175926</v>
      </c>
      <c r="T2016" s="19">
        <f t="shared" si="137"/>
        <v>41357.972905092596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9">
        <f t="shared" si="138"/>
        <v>1.1300013888888889</v>
      </c>
      <c r="O2017" s="7">
        <f t="shared" si="135"/>
        <v>50.222283950617282</v>
      </c>
      <c r="P2017" t="s">
        <v>8295</v>
      </c>
      <c r="Q2017" t="s">
        <v>8319</v>
      </c>
      <c r="R2017" t="s">
        <v>8349</v>
      </c>
      <c r="S2017" s="19">
        <f t="shared" si="136"/>
        <v>40765.676886574074</v>
      </c>
      <c r="T2017" s="19">
        <f t="shared" si="137"/>
        <v>40795.676886574074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9">
        <f t="shared" si="138"/>
        <v>9.2154220000000002</v>
      </c>
      <c r="O2018" s="7">
        <f t="shared" si="135"/>
        <v>192.38876826722338</v>
      </c>
      <c r="P2018" t="s">
        <v>8295</v>
      </c>
      <c r="Q2018" t="s">
        <v>8319</v>
      </c>
      <c r="R2018" t="s">
        <v>8349</v>
      </c>
      <c r="S2018" s="19">
        <f t="shared" si="136"/>
        <v>41312.68077546297</v>
      </c>
      <c r="T2018" s="19">
        <f t="shared" si="137"/>
        <v>41342.68077546297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9">
        <f t="shared" si="138"/>
        <v>1.2510239999999999</v>
      </c>
      <c r="O2019" s="7">
        <f t="shared" si="135"/>
        <v>73.416901408450698</v>
      </c>
      <c r="P2019" t="s">
        <v>8295</v>
      </c>
      <c r="Q2019" t="s">
        <v>8319</v>
      </c>
      <c r="R2019" t="s">
        <v>8349</v>
      </c>
      <c r="S2019" s="19">
        <f t="shared" si="136"/>
        <v>40960.857349537036</v>
      </c>
      <c r="T2019" s="19">
        <f t="shared" si="137"/>
        <v>40991.966666666667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9">
        <f t="shared" si="138"/>
        <v>1.0224343076923077</v>
      </c>
      <c r="O2020" s="7">
        <f t="shared" si="135"/>
        <v>147.68495555555555</v>
      </c>
      <c r="P2020" t="s">
        <v>8295</v>
      </c>
      <c r="Q2020" t="s">
        <v>8319</v>
      </c>
      <c r="R2020" t="s">
        <v>8349</v>
      </c>
      <c r="S2020" s="19">
        <f t="shared" si="136"/>
        <v>42199.165844907409</v>
      </c>
      <c r="T2020" s="19">
        <f t="shared" si="137"/>
        <v>42229.165844907409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9">
        <f t="shared" si="138"/>
        <v>4.8490975000000001</v>
      </c>
      <c r="O2021" s="7">
        <f t="shared" si="135"/>
        <v>108.96848314606741</v>
      </c>
      <c r="P2021" t="s">
        <v>8295</v>
      </c>
      <c r="Q2021" t="s">
        <v>8319</v>
      </c>
      <c r="R2021" t="s">
        <v>8349</v>
      </c>
      <c r="S2021" s="19">
        <f t="shared" si="136"/>
        <v>42605.508576388893</v>
      </c>
      <c r="T2021" s="19">
        <f t="shared" si="137"/>
        <v>42635.508576388893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9">
        <f t="shared" si="138"/>
        <v>1.9233333333333333</v>
      </c>
      <c r="O2022" s="7">
        <f t="shared" si="135"/>
        <v>23.647540983606557</v>
      </c>
      <c r="P2022" t="s">
        <v>8295</v>
      </c>
      <c r="Q2022" t="s">
        <v>8319</v>
      </c>
      <c r="R2022" t="s">
        <v>8349</v>
      </c>
      <c r="S2022" s="19">
        <f t="shared" si="136"/>
        <v>41736.897500000006</v>
      </c>
      <c r="T2022" s="19">
        <f t="shared" si="137"/>
        <v>41773.761111111118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9">
        <f t="shared" si="138"/>
        <v>2.8109999999999999</v>
      </c>
      <c r="O2023" s="7">
        <f t="shared" si="135"/>
        <v>147.94736842105263</v>
      </c>
      <c r="P2023" t="s">
        <v>8295</v>
      </c>
      <c r="Q2023" t="s">
        <v>8319</v>
      </c>
      <c r="R2023" t="s">
        <v>8349</v>
      </c>
      <c r="S2023" s="19">
        <f t="shared" si="136"/>
        <v>41860.870567129634</v>
      </c>
      <c r="T2023" s="19">
        <f t="shared" si="137"/>
        <v>41905.870567129634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9">
        <f t="shared" si="138"/>
        <v>1.2513700000000001</v>
      </c>
      <c r="O2024" s="7">
        <f t="shared" si="135"/>
        <v>385.03692307692307</v>
      </c>
      <c r="P2024" t="s">
        <v>8295</v>
      </c>
      <c r="Q2024" t="s">
        <v>8319</v>
      </c>
      <c r="R2024" t="s">
        <v>8349</v>
      </c>
      <c r="S2024" s="19">
        <f t="shared" si="136"/>
        <v>42502.369120370378</v>
      </c>
      <c r="T2024" s="19">
        <f t="shared" si="137"/>
        <v>42532.369120370378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9">
        <f t="shared" si="138"/>
        <v>1.61459</v>
      </c>
      <c r="O2025" s="7">
        <f t="shared" si="135"/>
        <v>457.39093484419266</v>
      </c>
      <c r="P2025" t="s">
        <v>8295</v>
      </c>
      <c r="Q2025" t="s">
        <v>8319</v>
      </c>
      <c r="R2025" t="s">
        <v>8349</v>
      </c>
      <c r="S2025" s="19">
        <f t="shared" si="136"/>
        <v>42136.220752314817</v>
      </c>
      <c r="T2025" s="19">
        <f t="shared" si="137"/>
        <v>42166.220752314817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9">
        <f t="shared" si="138"/>
        <v>5.8535000000000004</v>
      </c>
      <c r="O2026" s="7">
        <f t="shared" si="135"/>
        <v>222.99047619047619</v>
      </c>
      <c r="P2026" t="s">
        <v>8295</v>
      </c>
      <c r="Q2026" t="s">
        <v>8319</v>
      </c>
      <c r="R2026" t="s">
        <v>8349</v>
      </c>
      <c r="S2026" s="19">
        <f t="shared" si="136"/>
        <v>41099.766944444447</v>
      </c>
      <c r="T2026" s="19">
        <f t="shared" si="137"/>
        <v>41133.925000000003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9">
        <f t="shared" si="138"/>
        <v>2.0114999999999998</v>
      </c>
      <c r="O2027" s="7">
        <f t="shared" si="135"/>
        <v>220.74074074074073</v>
      </c>
      <c r="P2027" t="s">
        <v>8295</v>
      </c>
      <c r="Q2027" t="s">
        <v>8319</v>
      </c>
      <c r="R2027" t="s">
        <v>8349</v>
      </c>
      <c r="S2027" s="19">
        <f t="shared" si="136"/>
        <v>42135.984560185185</v>
      </c>
      <c r="T2027" s="19">
        <f t="shared" si="137"/>
        <v>42165.984560185185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9">
        <f t="shared" si="138"/>
        <v>1.3348307999999998</v>
      </c>
      <c r="O2028" s="7">
        <f t="shared" si="135"/>
        <v>73.503898678414089</v>
      </c>
      <c r="P2028" t="s">
        <v>8295</v>
      </c>
      <c r="Q2028" t="s">
        <v>8319</v>
      </c>
      <c r="R2028" t="s">
        <v>8349</v>
      </c>
      <c r="S2028" s="19">
        <f t="shared" si="136"/>
        <v>41704.535937500004</v>
      </c>
      <c r="T2028" s="19">
        <f t="shared" si="137"/>
        <v>41749.965972222228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9">
        <f t="shared" si="138"/>
        <v>1.2024900000000001</v>
      </c>
      <c r="O2029" s="7">
        <f t="shared" si="135"/>
        <v>223.09647495361781</v>
      </c>
      <c r="P2029" t="s">
        <v>8295</v>
      </c>
      <c r="Q2029" t="s">
        <v>8319</v>
      </c>
      <c r="R2029" t="s">
        <v>8349</v>
      </c>
      <c r="S2029" s="19">
        <f t="shared" si="136"/>
        <v>42048.613877314812</v>
      </c>
      <c r="T2029" s="19">
        <f t="shared" si="137"/>
        <v>42093.572210648155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9">
        <f t="shared" si="138"/>
        <v>1.2616666666666667</v>
      </c>
      <c r="O2030" s="7">
        <f t="shared" si="135"/>
        <v>47.911392405063289</v>
      </c>
      <c r="P2030" t="s">
        <v>8295</v>
      </c>
      <c r="Q2030" t="s">
        <v>8319</v>
      </c>
      <c r="R2030" t="s">
        <v>8349</v>
      </c>
      <c r="S2030" s="19">
        <f t="shared" si="136"/>
        <v>40215.719050925931</v>
      </c>
      <c r="T2030" s="19">
        <f t="shared" si="137"/>
        <v>40252.713194444448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9">
        <f t="shared" si="138"/>
        <v>3.6120000000000001</v>
      </c>
      <c r="O2031" s="7">
        <f t="shared" si="135"/>
        <v>96.063829787234042</v>
      </c>
      <c r="P2031" t="s">
        <v>8295</v>
      </c>
      <c r="Q2031" t="s">
        <v>8319</v>
      </c>
      <c r="R2031" t="s">
        <v>8349</v>
      </c>
      <c r="S2031" s="19">
        <f t="shared" si="136"/>
        <v>41847.82177083334</v>
      </c>
      <c r="T2031" s="19">
        <f t="shared" si="137"/>
        <v>41877.82177083334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9">
        <f t="shared" si="138"/>
        <v>2.26239013671875</v>
      </c>
      <c r="O2032" s="7">
        <f t="shared" si="135"/>
        <v>118.6144</v>
      </c>
      <c r="P2032" t="s">
        <v>8295</v>
      </c>
      <c r="Q2032" t="s">
        <v>8319</v>
      </c>
      <c r="R2032" t="s">
        <v>8349</v>
      </c>
      <c r="S2032" s="19">
        <f t="shared" si="136"/>
        <v>41212.796481481484</v>
      </c>
      <c r="T2032" s="19">
        <f t="shared" si="137"/>
        <v>41242.796481481484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9">
        <f t="shared" si="138"/>
        <v>1.2035</v>
      </c>
      <c r="O2033" s="7">
        <f t="shared" si="135"/>
        <v>118.45472440944881</v>
      </c>
      <c r="P2033" t="s">
        <v>8295</v>
      </c>
      <c r="Q2033" t="s">
        <v>8319</v>
      </c>
      <c r="R2033" t="s">
        <v>8349</v>
      </c>
      <c r="S2033" s="19">
        <f t="shared" si="136"/>
        <v>41975.129317129627</v>
      </c>
      <c r="T2033" s="19">
        <f t="shared" si="137"/>
        <v>42012.841666666674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9">
        <f t="shared" si="138"/>
        <v>3.0418799999999999</v>
      </c>
      <c r="O2034" s="7">
        <f t="shared" si="135"/>
        <v>143.21468926553672</v>
      </c>
      <c r="P2034" t="s">
        <v>8295</v>
      </c>
      <c r="Q2034" t="s">
        <v>8319</v>
      </c>
      <c r="R2034" t="s">
        <v>8349</v>
      </c>
      <c r="S2034" s="19">
        <f t="shared" si="136"/>
        <v>42689.365671296298</v>
      </c>
      <c r="T2034" s="19">
        <f t="shared" si="137"/>
        <v>42719.008333333331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9">
        <f t="shared" si="138"/>
        <v>1.7867599999999999</v>
      </c>
      <c r="O2035" s="7">
        <f t="shared" si="135"/>
        <v>282.71518987341773</v>
      </c>
      <c r="P2035" t="s">
        <v>8295</v>
      </c>
      <c r="Q2035" t="s">
        <v>8319</v>
      </c>
      <c r="R2035" t="s">
        <v>8349</v>
      </c>
      <c r="S2035" s="19">
        <f t="shared" si="136"/>
        <v>41724.882384259261</v>
      </c>
      <c r="T2035" s="19">
        <f t="shared" si="137"/>
        <v>41754.882384259261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9">
        <f t="shared" si="138"/>
        <v>3.868199871794872</v>
      </c>
      <c r="O2036" s="7">
        <f t="shared" si="135"/>
        <v>593.93620078740162</v>
      </c>
      <c r="P2036" t="s">
        <v>8295</v>
      </c>
      <c r="Q2036" t="s">
        <v>8319</v>
      </c>
      <c r="R2036" t="s">
        <v>8349</v>
      </c>
      <c r="S2036" s="19">
        <f t="shared" si="136"/>
        <v>42075.930011574077</v>
      </c>
      <c r="T2036" s="19">
        <f t="shared" si="137"/>
        <v>42131.090277777781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9">
        <f t="shared" si="138"/>
        <v>2.1103642500000004</v>
      </c>
      <c r="O2037" s="7">
        <f t="shared" si="135"/>
        <v>262.15704968944101</v>
      </c>
      <c r="P2037" t="s">
        <v>8295</v>
      </c>
      <c r="Q2037" t="s">
        <v>8319</v>
      </c>
      <c r="R2037" t="s">
        <v>8349</v>
      </c>
      <c r="S2037" s="19">
        <f t="shared" si="136"/>
        <v>42311.425081018519</v>
      </c>
      <c r="T2037" s="19">
        <f t="shared" si="137"/>
        <v>42356.841666666674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9">
        <f t="shared" si="138"/>
        <v>1.3166833333333334</v>
      </c>
      <c r="O2038" s="7">
        <f t="shared" si="135"/>
        <v>46.580778301886795</v>
      </c>
      <c r="P2038" t="s">
        <v>8295</v>
      </c>
      <c r="Q2038" t="s">
        <v>8319</v>
      </c>
      <c r="R2038" t="s">
        <v>8349</v>
      </c>
      <c r="S2038" s="19">
        <f t="shared" si="136"/>
        <v>41738.664803240739</v>
      </c>
      <c r="T2038" s="19">
        <f t="shared" si="137"/>
        <v>41768.664803240739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9">
        <f t="shared" si="138"/>
        <v>3.0047639999999998</v>
      </c>
      <c r="O2039" s="7">
        <f t="shared" si="135"/>
        <v>70.041118881118877</v>
      </c>
      <c r="P2039" t="s">
        <v>8295</v>
      </c>
      <c r="Q2039" t="s">
        <v>8319</v>
      </c>
      <c r="R2039" t="s">
        <v>8349</v>
      </c>
      <c r="S2039" s="19">
        <f t="shared" si="136"/>
        <v>41578.010104166671</v>
      </c>
      <c r="T2039" s="19">
        <f t="shared" si="137"/>
        <v>41638.051770833335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9">
        <f t="shared" si="138"/>
        <v>4.2051249999999998</v>
      </c>
      <c r="O2040" s="7">
        <f t="shared" si="135"/>
        <v>164.90686274509804</v>
      </c>
      <c r="P2040" t="s">
        <v>8295</v>
      </c>
      <c r="Q2040" t="s">
        <v>8319</v>
      </c>
      <c r="R2040" t="s">
        <v>8349</v>
      </c>
      <c r="S2040" s="19">
        <f t="shared" si="136"/>
        <v>41424.071076388893</v>
      </c>
      <c r="T2040" s="19">
        <f t="shared" si="137"/>
        <v>41456.550000000003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9">
        <f t="shared" si="138"/>
        <v>1.362168</v>
      </c>
      <c r="O2041" s="7">
        <f t="shared" si="135"/>
        <v>449.26385224274406</v>
      </c>
      <c r="P2041" t="s">
        <v>8295</v>
      </c>
      <c r="Q2041" t="s">
        <v>8319</v>
      </c>
      <c r="R2041" t="s">
        <v>8349</v>
      </c>
      <c r="S2041" s="19">
        <f t="shared" si="136"/>
        <v>42675.238946759258</v>
      </c>
      <c r="T2041" s="19">
        <f t="shared" si="137"/>
        <v>42705.007638888892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9">
        <f t="shared" si="138"/>
        <v>2.4817133333333334</v>
      </c>
      <c r="O2042" s="7">
        <f t="shared" si="135"/>
        <v>27.472841328413285</v>
      </c>
      <c r="P2042" t="s">
        <v>8295</v>
      </c>
      <c r="Q2042" t="s">
        <v>8319</v>
      </c>
      <c r="R2042" t="s">
        <v>8349</v>
      </c>
      <c r="S2042" s="19">
        <f t="shared" si="136"/>
        <v>41578.727118055554</v>
      </c>
      <c r="T2042" s="19">
        <f t="shared" si="137"/>
        <v>41593.768784722226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9">
        <f t="shared" si="138"/>
        <v>1.8186315789473684</v>
      </c>
      <c r="O2043" s="7">
        <f t="shared" si="135"/>
        <v>143.97499999999999</v>
      </c>
      <c r="P2043" t="s">
        <v>8295</v>
      </c>
      <c r="Q2043" t="s">
        <v>8319</v>
      </c>
      <c r="R2043" t="s">
        <v>8349</v>
      </c>
      <c r="S2043" s="19">
        <f t="shared" si="136"/>
        <v>42654.325775462967</v>
      </c>
      <c r="T2043" s="19">
        <f t="shared" si="137"/>
        <v>42684.367442129631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9">
        <f t="shared" si="138"/>
        <v>1.2353000000000001</v>
      </c>
      <c r="O2044" s="7">
        <f t="shared" si="135"/>
        <v>88.23571428571428</v>
      </c>
      <c r="P2044" t="s">
        <v>8295</v>
      </c>
      <c r="Q2044" t="s">
        <v>8319</v>
      </c>
      <c r="R2044" t="s">
        <v>8349</v>
      </c>
      <c r="S2044" s="19">
        <f t="shared" si="136"/>
        <v>42331.508032407408</v>
      </c>
      <c r="T2044" s="19">
        <f t="shared" si="137"/>
        <v>42391.508032407408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9">
        <f t="shared" si="138"/>
        <v>5.0620938628158845</v>
      </c>
      <c r="O2045" s="7">
        <f t="shared" si="135"/>
        <v>36.326424870466319</v>
      </c>
      <c r="P2045" t="s">
        <v>8295</v>
      </c>
      <c r="Q2045" t="s">
        <v>8319</v>
      </c>
      <c r="R2045" t="s">
        <v>8349</v>
      </c>
      <c r="S2045" s="19">
        <f t="shared" si="136"/>
        <v>42660.976817129631</v>
      </c>
      <c r="T2045" s="19">
        <f t="shared" si="137"/>
        <v>42715.007638888892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9">
        <f t="shared" si="138"/>
        <v>1.0821333333333334</v>
      </c>
      <c r="O2046" s="7">
        <f t="shared" si="135"/>
        <v>90.177777777777777</v>
      </c>
      <c r="P2046" t="s">
        <v>8295</v>
      </c>
      <c r="Q2046" t="s">
        <v>8319</v>
      </c>
      <c r="R2046" t="s">
        <v>8349</v>
      </c>
      <c r="S2046" s="19">
        <f t="shared" si="136"/>
        <v>42138.484189814815</v>
      </c>
      <c r="T2046" s="19">
        <f t="shared" si="137"/>
        <v>42168.484189814815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9">
        <f t="shared" si="138"/>
        <v>8.1918387755102042</v>
      </c>
      <c r="O2047" s="7">
        <f t="shared" si="135"/>
        <v>152.62361216730039</v>
      </c>
      <c r="P2047" t="s">
        <v>8295</v>
      </c>
      <c r="Q2047" t="s">
        <v>8319</v>
      </c>
      <c r="R2047" t="s">
        <v>8349</v>
      </c>
      <c r="S2047" s="19">
        <f t="shared" si="136"/>
        <v>41068.888506944451</v>
      </c>
      <c r="T2047" s="19">
        <f t="shared" si="137"/>
        <v>41098.888506944451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9">
        <f t="shared" si="138"/>
        <v>1.2110000000000001</v>
      </c>
      <c r="O2048" s="7">
        <f t="shared" si="135"/>
        <v>55.806451612903224</v>
      </c>
      <c r="P2048" t="s">
        <v>8295</v>
      </c>
      <c r="Q2048" t="s">
        <v>8319</v>
      </c>
      <c r="R2048" t="s">
        <v>8349</v>
      </c>
      <c r="S2048" s="19">
        <f t="shared" si="136"/>
        <v>41386.971805555557</v>
      </c>
      <c r="T2048" s="19">
        <f t="shared" si="137"/>
        <v>41416.971805555557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9">
        <f t="shared" si="138"/>
        <v>1.0299897959183673</v>
      </c>
      <c r="O2049" s="7">
        <f t="shared" si="135"/>
        <v>227.85327313769753</v>
      </c>
      <c r="P2049" t="s">
        <v>8295</v>
      </c>
      <c r="Q2049" t="s">
        <v>8319</v>
      </c>
      <c r="R2049" t="s">
        <v>8349</v>
      </c>
      <c r="S2049" s="19">
        <f t="shared" si="136"/>
        <v>42081.703587962969</v>
      </c>
      <c r="T2049" s="19">
        <f t="shared" si="137"/>
        <v>42110.8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9">
        <f t="shared" si="138"/>
        <v>1.4833229411764706</v>
      </c>
      <c r="O2050" s="7">
        <f t="shared" si="135"/>
        <v>91.82989803350327</v>
      </c>
      <c r="P2050" t="s">
        <v>8295</v>
      </c>
      <c r="Q2050" t="s">
        <v>8319</v>
      </c>
      <c r="R2050" t="s">
        <v>8349</v>
      </c>
      <c r="S2050" s="19">
        <f t="shared" si="136"/>
        <v>41387.451516203706</v>
      </c>
      <c r="T2050" s="19">
        <f t="shared" si="137"/>
        <v>41417.451516203706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9">
        <f t="shared" si="138"/>
        <v>1.2019070000000001</v>
      </c>
      <c r="O2051" s="7">
        <f t="shared" ref="O2051:O2114" si="139">IF(L2051=0,0,E2051/L2051)</f>
        <v>80.991037735849048</v>
      </c>
      <c r="P2051" t="s">
        <v>8295</v>
      </c>
      <c r="Q2051" t="s">
        <v>8319</v>
      </c>
      <c r="R2051" t="s">
        <v>8349</v>
      </c>
      <c r="S2051" s="19">
        <f t="shared" ref="S2051:S2114" si="140">(J2051/86400)+25569+(-5/25)</f>
        <v>41575.327349537038</v>
      </c>
      <c r="T2051" s="19">
        <f t="shared" ref="T2051:T2114" si="141">(I2051/86400)+25569+(-5/25)</f>
        <v>41610.757638888892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9">
        <f t="shared" si="138"/>
        <v>4.7327000000000004</v>
      </c>
      <c r="O2052" s="7">
        <f t="shared" si="139"/>
        <v>278.39411764705881</v>
      </c>
      <c r="P2052" t="s">
        <v>8295</v>
      </c>
      <c r="Q2052" t="s">
        <v>8319</v>
      </c>
      <c r="R2052" t="s">
        <v>8349</v>
      </c>
      <c r="S2052" s="19">
        <f t="shared" si="140"/>
        <v>42114.871504629627</v>
      </c>
      <c r="T2052" s="19">
        <f t="shared" si="141"/>
        <v>42154.871504629627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9">
        <f t="shared" si="138"/>
        <v>1.303625</v>
      </c>
      <c r="O2053" s="7">
        <f t="shared" si="139"/>
        <v>43.095041322314053</v>
      </c>
      <c r="P2053" t="s">
        <v>8295</v>
      </c>
      <c r="Q2053" t="s">
        <v>8319</v>
      </c>
      <c r="R2053" t="s">
        <v>8349</v>
      </c>
      <c r="S2053" s="19">
        <f t="shared" si="140"/>
        <v>41603.822418981486</v>
      </c>
      <c r="T2053" s="19">
        <f t="shared" si="141"/>
        <v>41633.822418981486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9">
        <f t="shared" si="138"/>
        <v>3.5304799999999998</v>
      </c>
      <c r="O2054" s="7">
        <f t="shared" si="139"/>
        <v>326.29205175600737</v>
      </c>
      <c r="P2054" t="s">
        <v>8295</v>
      </c>
      <c r="Q2054" t="s">
        <v>8319</v>
      </c>
      <c r="R2054" t="s">
        <v>8349</v>
      </c>
      <c r="S2054" s="19">
        <f t="shared" si="140"/>
        <v>42374.883946759262</v>
      </c>
      <c r="T2054" s="19">
        <f t="shared" si="141"/>
        <v>42419.883946759262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9">
        <f t="shared" si="138"/>
        <v>1.0102</v>
      </c>
      <c r="O2055" s="7">
        <f t="shared" si="139"/>
        <v>41.743801652892564</v>
      </c>
      <c r="P2055" t="s">
        <v>8295</v>
      </c>
      <c r="Q2055" t="s">
        <v>8319</v>
      </c>
      <c r="R2055" t="s">
        <v>8349</v>
      </c>
      <c r="S2055" s="19">
        <f t="shared" si="140"/>
        <v>42303.417488425926</v>
      </c>
      <c r="T2055" s="19">
        <f t="shared" si="141"/>
        <v>42333.459155092598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9">
        <f t="shared" si="138"/>
        <v>1.1359142857142857</v>
      </c>
      <c r="O2056" s="7">
        <f t="shared" si="139"/>
        <v>64.020933977455712</v>
      </c>
      <c r="P2056" t="s">
        <v>8295</v>
      </c>
      <c r="Q2056" t="s">
        <v>8319</v>
      </c>
      <c r="R2056" t="s">
        <v>8349</v>
      </c>
      <c r="S2056" s="19">
        <f t="shared" si="140"/>
        <v>41731.320949074077</v>
      </c>
      <c r="T2056" s="19">
        <f t="shared" si="141"/>
        <v>41761.320949074077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9">
        <f t="shared" si="138"/>
        <v>1.6741666666666666</v>
      </c>
      <c r="O2057" s="7">
        <f t="shared" si="139"/>
        <v>99.455445544554451</v>
      </c>
      <c r="P2057" t="s">
        <v>8295</v>
      </c>
      <c r="Q2057" t="s">
        <v>8319</v>
      </c>
      <c r="R2057" t="s">
        <v>8349</v>
      </c>
      <c r="S2057" s="19">
        <f t="shared" si="140"/>
        <v>41946.474108796298</v>
      </c>
      <c r="T2057" s="19">
        <f t="shared" si="141"/>
        <v>41975.966666666674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9">
        <f t="shared" si="138"/>
        <v>1.5345200000000001</v>
      </c>
      <c r="O2058" s="7">
        <f t="shared" si="139"/>
        <v>138.49458483754512</v>
      </c>
      <c r="P2058" t="s">
        <v>8295</v>
      </c>
      <c r="Q2058" t="s">
        <v>8319</v>
      </c>
      <c r="R2058" t="s">
        <v>8349</v>
      </c>
      <c r="S2058" s="19">
        <f t="shared" si="140"/>
        <v>41351.560902777783</v>
      </c>
      <c r="T2058" s="19">
        <f t="shared" si="141"/>
        <v>41381.560902777783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9">
        <f t="shared" si="138"/>
        <v>2.022322</v>
      </c>
      <c r="O2059" s="7">
        <f t="shared" si="139"/>
        <v>45.547792792792798</v>
      </c>
      <c r="P2059" t="s">
        <v>8295</v>
      </c>
      <c r="Q2059" t="s">
        <v>8319</v>
      </c>
      <c r="R2059" t="s">
        <v>8349</v>
      </c>
      <c r="S2059" s="19">
        <f t="shared" si="140"/>
        <v>42396.294583333336</v>
      </c>
      <c r="T2059" s="19">
        <f t="shared" si="141"/>
        <v>42426.294583333336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9">
        <f t="shared" si="138"/>
        <v>1.6828125</v>
      </c>
      <c r="O2060" s="7">
        <f t="shared" si="139"/>
        <v>10.507317073170732</v>
      </c>
      <c r="P2060" t="s">
        <v>8295</v>
      </c>
      <c r="Q2060" t="s">
        <v>8319</v>
      </c>
      <c r="R2060" t="s">
        <v>8349</v>
      </c>
      <c r="S2060" s="19">
        <f t="shared" si="140"/>
        <v>42026.170717592599</v>
      </c>
      <c r="T2060" s="19">
        <f t="shared" si="141"/>
        <v>42065.633333333331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9">
        <f t="shared" si="138"/>
        <v>1.4345666666666668</v>
      </c>
      <c r="O2061" s="7">
        <f t="shared" si="139"/>
        <v>114.76533333333333</v>
      </c>
      <c r="P2061" t="s">
        <v>8295</v>
      </c>
      <c r="Q2061" t="s">
        <v>8319</v>
      </c>
      <c r="R2061" t="s">
        <v>8349</v>
      </c>
      <c r="S2061" s="19">
        <f t="shared" si="140"/>
        <v>42361.402476851858</v>
      </c>
      <c r="T2061" s="19">
        <f t="shared" si="141"/>
        <v>42400.715972222228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9">
        <f t="shared" si="138"/>
        <v>1.964</v>
      </c>
      <c r="O2062" s="7">
        <f t="shared" si="139"/>
        <v>35.997067448680355</v>
      </c>
      <c r="P2062" t="s">
        <v>8295</v>
      </c>
      <c r="Q2062" t="s">
        <v>8319</v>
      </c>
      <c r="R2062" t="s">
        <v>8349</v>
      </c>
      <c r="S2062" s="19">
        <f t="shared" si="140"/>
        <v>41783.44293981482</v>
      </c>
      <c r="T2062" s="19">
        <f t="shared" si="141"/>
        <v>41843.44293981482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9">
        <f t="shared" ref="N2063:N2126" si="142">E2063/D2063</f>
        <v>1.0791999999999999</v>
      </c>
      <c r="O2063" s="7">
        <f t="shared" si="139"/>
        <v>154.17142857142858</v>
      </c>
      <c r="P2063" t="s">
        <v>8295</v>
      </c>
      <c r="Q2063" t="s">
        <v>8319</v>
      </c>
      <c r="R2063" t="s">
        <v>8349</v>
      </c>
      <c r="S2063" s="19">
        <f t="shared" si="140"/>
        <v>42705.564513888894</v>
      </c>
      <c r="T2063" s="19">
        <f t="shared" si="141"/>
        <v>42735.564513888894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9">
        <f t="shared" si="142"/>
        <v>1.14977</v>
      </c>
      <c r="O2064" s="7">
        <f t="shared" si="139"/>
        <v>566.38916256157631</v>
      </c>
      <c r="P2064" t="s">
        <v>8295</v>
      </c>
      <c r="Q2064" t="s">
        <v>8319</v>
      </c>
      <c r="R2064" t="s">
        <v>8349</v>
      </c>
      <c r="S2064" s="19">
        <f t="shared" si="140"/>
        <v>42423.183078703703</v>
      </c>
      <c r="T2064" s="19">
        <f t="shared" si="141"/>
        <v>42453.141412037039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9">
        <f t="shared" si="142"/>
        <v>1.4804999999999999</v>
      </c>
      <c r="O2065" s="7">
        <f t="shared" si="139"/>
        <v>120.85714285714286</v>
      </c>
      <c r="P2065" t="s">
        <v>8295</v>
      </c>
      <c r="Q2065" t="s">
        <v>8319</v>
      </c>
      <c r="R2065" t="s">
        <v>8349</v>
      </c>
      <c r="S2065" s="19">
        <f t="shared" si="140"/>
        <v>42472.532650462963</v>
      </c>
      <c r="T2065" s="19">
        <f t="shared" si="141"/>
        <v>42505.532650462963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9">
        <f t="shared" si="142"/>
        <v>1.9116676082790633</v>
      </c>
      <c r="O2066" s="7">
        <f t="shared" si="139"/>
        <v>86.163845492085343</v>
      </c>
      <c r="P2066" t="s">
        <v>8295</v>
      </c>
      <c r="Q2066" t="s">
        <v>8319</v>
      </c>
      <c r="R2066" t="s">
        <v>8349</v>
      </c>
      <c r="S2066" s="19">
        <f t="shared" si="140"/>
        <v>41389.164849537039</v>
      </c>
      <c r="T2066" s="19">
        <f t="shared" si="141"/>
        <v>41425.300000000003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9">
        <f t="shared" si="142"/>
        <v>1.99215125</v>
      </c>
      <c r="O2067" s="7">
        <f t="shared" si="139"/>
        <v>51.212114395886893</v>
      </c>
      <c r="P2067" t="s">
        <v>8295</v>
      </c>
      <c r="Q2067" t="s">
        <v>8319</v>
      </c>
      <c r="R2067" t="s">
        <v>8349</v>
      </c>
      <c r="S2067" s="19">
        <f t="shared" si="140"/>
        <v>41603.133668981485</v>
      </c>
      <c r="T2067" s="19">
        <f t="shared" si="141"/>
        <v>41633.133668981485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9">
        <f t="shared" si="142"/>
        <v>2.1859999999999999</v>
      </c>
      <c r="O2068" s="7">
        <f t="shared" si="139"/>
        <v>67.261538461538464</v>
      </c>
      <c r="P2068" t="s">
        <v>8295</v>
      </c>
      <c r="Q2068" t="s">
        <v>8319</v>
      </c>
      <c r="R2068" t="s">
        <v>8349</v>
      </c>
      <c r="S2068" s="19">
        <f t="shared" si="140"/>
        <v>41844.571793981486</v>
      </c>
      <c r="T2068" s="19">
        <f t="shared" si="141"/>
        <v>41874.571793981486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9">
        <f t="shared" si="142"/>
        <v>1.2686868686868686</v>
      </c>
      <c r="O2069" s="7">
        <f t="shared" si="139"/>
        <v>62.8</v>
      </c>
      <c r="P2069" t="s">
        <v>8295</v>
      </c>
      <c r="Q2069" t="s">
        <v>8319</v>
      </c>
      <c r="R2069" t="s">
        <v>8349</v>
      </c>
      <c r="S2069" s="19">
        <f t="shared" si="140"/>
        <v>42115.65388888889</v>
      </c>
      <c r="T2069" s="19">
        <f t="shared" si="141"/>
        <v>42148.65388888889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9">
        <f t="shared" si="142"/>
        <v>1.0522388</v>
      </c>
      <c r="O2070" s="7">
        <f t="shared" si="139"/>
        <v>346.13118421052633</v>
      </c>
      <c r="P2070" t="s">
        <v>8295</v>
      </c>
      <c r="Q2070" t="s">
        <v>8319</v>
      </c>
      <c r="R2070" t="s">
        <v>8349</v>
      </c>
      <c r="S2070" s="19">
        <f t="shared" si="140"/>
        <v>42633.641608796301</v>
      </c>
      <c r="T2070" s="19">
        <f t="shared" si="141"/>
        <v>42663.641608796301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9">
        <f t="shared" si="142"/>
        <v>1.2840666000000001</v>
      </c>
      <c r="O2071" s="7">
        <f t="shared" si="139"/>
        <v>244.11912547528519</v>
      </c>
      <c r="P2071" t="s">
        <v>8295</v>
      </c>
      <c r="Q2071" t="s">
        <v>8319</v>
      </c>
      <c r="R2071" t="s">
        <v>8349</v>
      </c>
      <c r="S2071" s="19">
        <f t="shared" si="140"/>
        <v>42340.77211805556</v>
      </c>
      <c r="T2071" s="19">
        <f t="shared" si="141"/>
        <v>42371.77211805556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9">
        <f t="shared" si="142"/>
        <v>3.1732719999999999</v>
      </c>
      <c r="O2072" s="7">
        <f t="shared" si="139"/>
        <v>259.25424836601309</v>
      </c>
      <c r="P2072" t="s">
        <v>8295</v>
      </c>
      <c r="Q2072" t="s">
        <v>8319</v>
      </c>
      <c r="R2072" t="s">
        <v>8349</v>
      </c>
      <c r="S2072" s="19">
        <f t="shared" si="140"/>
        <v>42519.456516203703</v>
      </c>
      <c r="T2072" s="19">
        <f t="shared" si="141"/>
        <v>42549.456516203703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9">
        <f t="shared" si="142"/>
        <v>2.8073000000000001</v>
      </c>
      <c r="O2073" s="7">
        <f t="shared" si="139"/>
        <v>201.96402877697841</v>
      </c>
      <c r="P2073" t="s">
        <v>8295</v>
      </c>
      <c r="Q2073" t="s">
        <v>8319</v>
      </c>
      <c r="R2073" t="s">
        <v>8349</v>
      </c>
      <c r="S2073" s="19">
        <f t="shared" si="140"/>
        <v>42600.078750000001</v>
      </c>
      <c r="T2073" s="19">
        <f t="shared" si="141"/>
        <v>42645.078750000001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9">
        <f t="shared" si="142"/>
        <v>1.1073146853146854</v>
      </c>
      <c r="O2074" s="7">
        <f t="shared" si="139"/>
        <v>226.20857142857142</v>
      </c>
      <c r="P2074" t="s">
        <v>8295</v>
      </c>
      <c r="Q2074" t="s">
        <v>8319</v>
      </c>
      <c r="R2074" t="s">
        <v>8349</v>
      </c>
      <c r="S2074" s="19">
        <f t="shared" si="140"/>
        <v>42467.381388888891</v>
      </c>
      <c r="T2074" s="19">
        <f t="shared" si="141"/>
        <v>42497.381388888891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9">
        <f t="shared" si="142"/>
        <v>1.5260429999999998</v>
      </c>
      <c r="O2075" s="7">
        <f t="shared" si="139"/>
        <v>324.69</v>
      </c>
      <c r="P2075" t="s">
        <v>8295</v>
      </c>
      <c r="Q2075" t="s">
        <v>8319</v>
      </c>
      <c r="R2075" t="s">
        <v>8349</v>
      </c>
      <c r="S2075" s="19">
        <f t="shared" si="140"/>
        <v>42087.468032407414</v>
      </c>
      <c r="T2075" s="19">
        <f t="shared" si="141"/>
        <v>42132.468032407414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9">
        <f t="shared" si="142"/>
        <v>1.0249999999999999</v>
      </c>
      <c r="O2076" s="7">
        <f t="shared" si="139"/>
        <v>205</v>
      </c>
      <c r="P2076" t="s">
        <v>8295</v>
      </c>
      <c r="Q2076" t="s">
        <v>8319</v>
      </c>
      <c r="R2076" t="s">
        <v>8349</v>
      </c>
      <c r="S2076" s="19">
        <f t="shared" si="140"/>
        <v>42466.626180555555</v>
      </c>
      <c r="T2076" s="19">
        <f t="shared" si="141"/>
        <v>42496.626180555555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9">
        <f t="shared" si="142"/>
        <v>16.783738373837384</v>
      </c>
      <c r="O2077" s="7">
        <f t="shared" si="139"/>
        <v>20.465926829268295</v>
      </c>
      <c r="P2077" t="s">
        <v>8295</v>
      </c>
      <c r="Q2077" t="s">
        <v>8319</v>
      </c>
      <c r="R2077" t="s">
        <v>8349</v>
      </c>
      <c r="S2077" s="19">
        <f t="shared" si="140"/>
        <v>41450.481574074074</v>
      </c>
      <c r="T2077" s="19">
        <f t="shared" si="141"/>
        <v>41480.481574074074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9">
        <f t="shared" si="142"/>
        <v>5.4334915642458101</v>
      </c>
      <c r="O2078" s="7">
        <f t="shared" si="139"/>
        <v>116.35303146309367</v>
      </c>
      <c r="P2078" t="s">
        <v>8295</v>
      </c>
      <c r="Q2078" t="s">
        <v>8319</v>
      </c>
      <c r="R2078" t="s">
        <v>8349</v>
      </c>
      <c r="S2078" s="19">
        <f t="shared" si="140"/>
        <v>41803.680659722224</v>
      </c>
      <c r="T2078" s="19">
        <f t="shared" si="141"/>
        <v>41843.680659722224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9">
        <f t="shared" si="142"/>
        <v>1.1550800000000001</v>
      </c>
      <c r="O2079" s="7">
        <f t="shared" si="139"/>
        <v>307.20212765957444</v>
      </c>
      <c r="P2079" t="s">
        <v>8295</v>
      </c>
      <c r="Q2079" t="s">
        <v>8319</v>
      </c>
      <c r="R2079" t="s">
        <v>8349</v>
      </c>
      <c r="S2079" s="19">
        <f t="shared" si="140"/>
        <v>42102.842546296299</v>
      </c>
      <c r="T2079" s="19">
        <f t="shared" si="141"/>
        <v>42160.675000000003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9">
        <f t="shared" si="142"/>
        <v>1.3120499999999999</v>
      </c>
      <c r="O2080" s="7">
        <f t="shared" si="139"/>
        <v>546.6875</v>
      </c>
      <c r="P2080" t="s">
        <v>8295</v>
      </c>
      <c r="Q2080" t="s">
        <v>8319</v>
      </c>
      <c r="R2080" t="s">
        <v>8349</v>
      </c>
      <c r="S2080" s="19">
        <f t="shared" si="140"/>
        <v>42692.571493055555</v>
      </c>
      <c r="T2080" s="19">
        <f t="shared" si="141"/>
        <v>42722.571493055555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9">
        <f t="shared" si="142"/>
        <v>2.8816999999999999</v>
      </c>
      <c r="O2081" s="7">
        <f t="shared" si="139"/>
        <v>47.474464579901152</v>
      </c>
      <c r="P2081" t="s">
        <v>8295</v>
      </c>
      <c r="Q2081" t="s">
        <v>8319</v>
      </c>
      <c r="R2081" t="s">
        <v>8349</v>
      </c>
      <c r="S2081" s="19">
        <f t="shared" si="140"/>
        <v>42150.510567129633</v>
      </c>
      <c r="T2081" s="19">
        <f t="shared" si="141"/>
        <v>42180.591666666674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9">
        <f t="shared" si="142"/>
        <v>5.0780000000000003</v>
      </c>
      <c r="O2082" s="7">
        <f t="shared" si="139"/>
        <v>101.56</v>
      </c>
      <c r="P2082" t="s">
        <v>8295</v>
      </c>
      <c r="Q2082" t="s">
        <v>8319</v>
      </c>
      <c r="R2082" t="s">
        <v>8349</v>
      </c>
      <c r="S2082" s="19">
        <f t="shared" si="140"/>
        <v>42289.75717592593</v>
      </c>
      <c r="T2082" s="19">
        <f t="shared" si="141"/>
        <v>42319.798842592594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9">
        <f t="shared" si="142"/>
        <v>1.1457142857142857</v>
      </c>
      <c r="O2083" s="7">
        <f t="shared" si="139"/>
        <v>72.909090909090907</v>
      </c>
      <c r="P2083" t="s">
        <v>8279</v>
      </c>
      <c r="Q2083" t="s">
        <v>8325</v>
      </c>
      <c r="R2083" t="s">
        <v>8329</v>
      </c>
      <c r="S2083" s="19">
        <f t="shared" si="140"/>
        <v>41003.956886574073</v>
      </c>
      <c r="T2083" s="19">
        <f t="shared" si="141"/>
        <v>41045.007638888892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9">
        <f t="shared" si="142"/>
        <v>1.1073333333333333</v>
      </c>
      <c r="O2084" s="7">
        <f t="shared" si="139"/>
        <v>43.710526315789473</v>
      </c>
      <c r="P2084" t="s">
        <v>8279</v>
      </c>
      <c r="Q2084" t="s">
        <v>8325</v>
      </c>
      <c r="R2084" t="s">
        <v>8329</v>
      </c>
      <c r="S2084" s="19">
        <f t="shared" si="140"/>
        <v>40810.920324074075</v>
      </c>
      <c r="T2084" s="19">
        <f t="shared" si="141"/>
        <v>40870.961990740747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9">
        <f t="shared" si="142"/>
        <v>1.1333333333333333</v>
      </c>
      <c r="O2085" s="7">
        <f t="shared" si="139"/>
        <v>34</v>
      </c>
      <c r="P2085" t="s">
        <v>8279</v>
      </c>
      <c r="Q2085" t="s">
        <v>8325</v>
      </c>
      <c r="R2085" t="s">
        <v>8329</v>
      </c>
      <c r="S2085" s="19">
        <f t="shared" si="140"/>
        <v>41034.522164351853</v>
      </c>
      <c r="T2085" s="19">
        <f t="shared" si="141"/>
        <v>41064.522164351853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9">
        <f t="shared" si="142"/>
        <v>1.0833333333333333</v>
      </c>
      <c r="O2086" s="7">
        <f t="shared" si="139"/>
        <v>70.652173913043484</v>
      </c>
      <c r="P2086" t="s">
        <v>8279</v>
      </c>
      <c r="Q2086" t="s">
        <v>8325</v>
      </c>
      <c r="R2086" t="s">
        <v>8329</v>
      </c>
      <c r="S2086" s="19">
        <f t="shared" si="140"/>
        <v>41731.633125</v>
      </c>
      <c r="T2086" s="19">
        <f t="shared" si="141"/>
        <v>41763.090972222228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9">
        <f t="shared" si="142"/>
        <v>1.2353333333333334</v>
      </c>
      <c r="O2087" s="7">
        <f t="shared" si="139"/>
        <v>89.301204819277103</v>
      </c>
      <c r="P2087" t="s">
        <v>8279</v>
      </c>
      <c r="Q2087" t="s">
        <v>8325</v>
      </c>
      <c r="R2087" t="s">
        <v>8329</v>
      </c>
      <c r="S2087" s="19">
        <f t="shared" si="140"/>
        <v>41075.635497685187</v>
      </c>
      <c r="T2087" s="19">
        <f t="shared" si="141"/>
        <v>41105.635497685187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9">
        <f t="shared" si="142"/>
        <v>1.0069999999999999</v>
      </c>
      <c r="O2088" s="7">
        <f t="shared" si="139"/>
        <v>115.08571428571429</v>
      </c>
      <c r="P2088" t="s">
        <v>8279</v>
      </c>
      <c r="Q2088" t="s">
        <v>8325</v>
      </c>
      <c r="R2088" t="s">
        <v>8329</v>
      </c>
      <c r="S2088" s="19">
        <f t="shared" si="140"/>
        <v>40860.470509259263</v>
      </c>
      <c r="T2088" s="19">
        <f t="shared" si="141"/>
        <v>40891.007638888892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9">
        <f t="shared" si="142"/>
        <v>1.0353333333333334</v>
      </c>
      <c r="O2089" s="7">
        <f t="shared" si="139"/>
        <v>62.12</v>
      </c>
      <c r="P2089" t="s">
        <v>8279</v>
      </c>
      <c r="Q2089" t="s">
        <v>8325</v>
      </c>
      <c r="R2089" t="s">
        <v>8329</v>
      </c>
      <c r="S2089" s="19">
        <f t="shared" si="140"/>
        <v>40764.004375000004</v>
      </c>
      <c r="T2089" s="19">
        <f t="shared" si="141"/>
        <v>40794.004375000004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9">
        <f t="shared" si="142"/>
        <v>1.1551066666666667</v>
      </c>
      <c r="O2090" s="7">
        <f t="shared" si="139"/>
        <v>46.204266666666669</v>
      </c>
      <c r="P2090" t="s">
        <v>8279</v>
      </c>
      <c r="Q2090" t="s">
        <v>8325</v>
      </c>
      <c r="R2090" t="s">
        <v>8329</v>
      </c>
      <c r="S2090" s="19">
        <f t="shared" si="140"/>
        <v>40395.514722222229</v>
      </c>
      <c r="T2090" s="19">
        <f t="shared" si="141"/>
        <v>40431.965972222228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9">
        <f t="shared" si="142"/>
        <v>1.2040040000000001</v>
      </c>
      <c r="O2091" s="7">
        <f t="shared" si="139"/>
        <v>48.54854838709678</v>
      </c>
      <c r="P2091" t="s">
        <v>8279</v>
      </c>
      <c r="Q2091" t="s">
        <v>8325</v>
      </c>
      <c r="R2091" t="s">
        <v>8329</v>
      </c>
      <c r="S2091" s="19">
        <f t="shared" si="140"/>
        <v>41452.876319444447</v>
      </c>
      <c r="T2091" s="19">
        <f t="shared" si="141"/>
        <v>41487.876319444447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9">
        <f t="shared" si="142"/>
        <v>1.1504037499999999</v>
      </c>
      <c r="O2092" s="7">
        <f t="shared" si="139"/>
        <v>57.520187499999999</v>
      </c>
      <c r="P2092" t="s">
        <v>8279</v>
      </c>
      <c r="Q2092" t="s">
        <v>8325</v>
      </c>
      <c r="R2092" t="s">
        <v>8329</v>
      </c>
      <c r="S2092" s="19">
        <f t="shared" si="140"/>
        <v>41299.181423611109</v>
      </c>
      <c r="T2092" s="19">
        <f t="shared" si="141"/>
        <v>41329.181423611109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9">
        <f t="shared" si="142"/>
        <v>1.2046777777777777</v>
      </c>
      <c r="O2093" s="7">
        <f t="shared" si="139"/>
        <v>88.147154471544724</v>
      </c>
      <c r="P2093" t="s">
        <v>8279</v>
      </c>
      <c r="Q2093" t="s">
        <v>8325</v>
      </c>
      <c r="R2093" t="s">
        <v>8329</v>
      </c>
      <c r="S2093" s="19">
        <f t="shared" si="140"/>
        <v>40555.122662037043</v>
      </c>
      <c r="T2093" s="19">
        <f t="shared" si="141"/>
        <v>40603.633333333339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9">
        <f t="shared" si="142"/>
        <v>1.0128333333333333</v>
      </c>
      <c r="O2094" s="7">
        <f t="shared" si="139"/>
        <v>110.49090909090908</v>
      </c>
      <c r="P2094" t="s">
        <v>8279</v>
      </c>
      <c r="Q2094" t="s">
        <v>8325</v>
      </c>
      <c r="R2094" t="s">
        <v>8329</v>
      </c>
      <c r="S2094" s="19">
        <f t="shared" si="140"/>
        <v>40763.5075462963</v>
      </c>
      <c r="T2094" s="19">
        <f t="shared" si="141"/>
        <v>40823.5075462963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9">
        <f t="shared" si="142"/>
        <v>1.0246666666666666</v>
      </c>
      <c r="O2095" s="7">
        <f t="shared" si="139"/>
        <v>66.826086956521735</v>
      </c>
      <c r="P2095" t="s">
        <v>8279</v>
      </c>
      <c r="Q2095" t="s">
        <v>8325</v>
      </c>
      <c r="R2095" t="s">
        <v>8329</v>
      </c>
      <c r="S2095" s="19">
        <f t="shared" si="140"/>
        <v>41205.654537037044</v>
      </c>
      <c r="T2095" s="19">
        <f t="shared" si="141"/>
        <v>41265.696203703708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9">
        <f t="shared" si="142"/>
        <v>1.2054285714285715</v>
      </c>
      <c r="O2096" s="7">
        <f t="shared" si="139"/>
        <v>58.597222222222221</v>
      </c>
      <c r="P2096" t="s">
        <v>8279</v>
      </c>
      <c r="Q2096" t="s">
        <v>8325</v>
      </c>
      <c r="R2096" t="s">
        <v>8329</v>
      </c>
      <c r="S2096" s="19">
        <f t="shared" si="140"/>
        <v>40938.820023148153</v>
      </c>
      <c r="T2096" s="19">
        <f t="shared" si="141"/>
        <v>40972.925000000003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9">
        <f t="shared" si="142"/>
        <v>1</v>
      </c>
      <c r="O2097" s="7">
        <f t="shared" si="139"/>
        <v>113.63636363636364</v>
      </c>
      <c r="P2097" t="s">
        <v>8279</v>
      </c>
      <c r="Q2097" t="s">
        <v>8325</v>
      </c>
      <c r="R2097" t="s">
        <v>8329</v>
      </c>
      <c r="S2097" s="19">
        <f t="shared" si="140"/>
        <v>40758.533483796302</v>
      </c>
      <c r="T2097" s="19">
        <f t="shared" si="141"/>
        <v>40818.533483796302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9">
        <f t="shared" si="142"/>
        <v>1.0166666666666666</v>
      </c>
      <c r="O2098" s="7">
        <f t="shared" si="139"/>
        <v>43.571428571428569</v>
      </c>
      <c r="P2098" t="s">
        <v>8279</v>
      </c>
      <c r="Q2098" t="s">
        <v>8325</v>
      </c>
      <c r="R2098" t="s">
        <v>8329</v>
      </c>
      <c r="S2098" s="19">
        <f t="shared" si="140"/>
        <v>41192.55850694445</v>
      </c>
      <c r="T2098" s="19">
        <f t="shared" si="141"/>
        <v>41207.965972222228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9">
        <f t="shared" si="142"/>
        <v>1</v>
      </c>
      <c r="O2099" s="7">
        <f t="shared" si="139"/>
        <v>78.94736842105263</v>
      </c>
      <c r="P2099" t="s">
        <v>8279</v>
      </c>
      <c r="Q2099" t="s">
        <v>8325</v>
      </c>
      <c r="R2099" t="s">
        <v>8329</v>
      </c>
      <c r="S2099" s="19">
        <f t="shared" si="140"/>
        <v>40818.38489583334</v>
      </c>
      <c r="T2099" s="19">
        <f t="shared" si="141"/>
        <v>40878.426562500004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9">
        <f t="shared" si="142"/>
        <v>1.0033333333333334</v>
      </c>
      <c r="O2100" s="7">
        <f t="shared" si="139"/>
        <v>188.125</v>
      </c>
      <c r="P2100" t="s">
        <v>8279</v>
      </c>
      <c r="Q2100" t="s">
        <v>8325</v>
      </c>
      <c r="R2100" t="s">
        <v>8329</v>
      </c>
      <c r="S2100" s="19">
        <f t="shared" si="140"/>
        <v>40945.913831018523</v>
      </c>
      <c r="T2100" s="19">
        <f t="shared" si="141"/>
        <v>40975.913831018523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9">
        <f t="shared" si="142"/>
        <v>1.3236666666666668</v>
      </c>
      <c r="O2101" s="7">
        <f t="shared" si="139"/>
        <v>63.031746031746032</v>
      </c>
      <c r="P2101" t="s">
        <v>8279</v>
      </c>
      <c r="Q2101" t="s">
        <v>8325</v>
      </c>
      <c r="R2101" t="s">
        <v>8329</v>
      </c>
      <c r="S2101" s="19">
        <f t="shared" si="140"/>
        <v>42173.546342592599</v>
      </c>
      <c r="T2101" s="19">
        <f t="shared" si="141"/>
        <v>42186.952777777784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9">
        <f t="shared" si="142"/>
        <v>1.3666666666666667</v>
      </c>
      <c r="O2102" s="7">
        <f t="shared" si="139"/>
        <v>30.37037037037037</v>
      </c>
      <c r="P2102" t="s">
        <v>8279</v>
      </c>
      <c r="Q2102" t="s">
        <v>8325</v>
      </c>
      <c r="R2102" t="s">
        <v>8329</v>
      </c>
      <c r="S2102" s="19">
        <f t="shared" si="140"/>
        <v>41074.634965277779</v>
      </c>
      <c r="T2102" s="19">
        <f t="shared" si="141"/>
        <v>41089.965972222228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9">
        <f t="shared" si="142"/>
        <v>1.1325000000000001</v>
      </c>
      <c r="O2103" s="7">
        <f t="shared" si="139"/>
        <v>51.477272727272727</v>
      </c>
      <c r="P2103" t="s">
        <v>8279</v>
      </c>
      <c r="Q2103" t="s">
        <v>8325</v>
      </c>
      <c r="R2103" t="s">
        <v>8329</v>
      </c>
      <c r="S2103" s="19">
        <f t="shared" si="140"/>
        <v>40891.949467592596</v>
      </c>
      <c r="T2103" s="19">
        <f t="shared" si="141"/>
        <v>40951.949467592596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9">
        <f t="shared" si="142"/>
        <v>1.36</v>
      </c>
      <c r="O2104" s="7">
        <f t="shared" si="139"/>
        <v>35.789473684210527</v>
      </c>
      <c r="P2104" t="s">
        <v>8279</v>
      </c>
      <c r="Q2104" t="s">
        <v>8325</v>
      </c>
      <c r="R2104" t="s">
        <v>8329</v>
      </c>
      <c r="S2104" s="19">
        <f t="shared" si="140"/>
        <v>40638.668611111112</v>
      </c>
      <c r="T2104" s="19">
        <f t="shared" si="141"/>
        <v>40668.668611111112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9">
        <f t="shared" si="142"/>
        <v>1.4612318374694613</v>
      </c>
      <c r="O2105" s="7">
        <f t="shared" si="139"/>
        <v>98.817391304347822</v>
      </c>
      <c r="P2105" t="s">
        <v>8279</v>
      </c>
      <c r="Q2105" t="s">
        <v>8325</v>
      </c>
      <c r="R2105" t="s">
        <v>8329</v>
      </c>
      <c r="S2105" s="19">
        <f t="shared" si="140"/>
        <v>41192.554942129631</v>
      </c>
      <c r="T2105" s="19">
        <f t="shared" si="141"/>
        <v>41222.596608796302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9">
        <f t="shared" si="142"/>
        <v>1.2949999999999999</v>
      </c>
      <c r="O2106" s="7">
        <f t="shared" si="139"/>
        <v>28</v>
      </c>
      <c r="P2106" t="s">
        <v>8279</v>
      </c>
      <c r="Q2106" t="s">
        <v>8325</v>
      </c>
      <c r="R2106" t="s">
        <v>8329</v>
      </c>
      <c r="S2106" s="19">
        <f t="shared" si="140"/>
        <v>41393.874467592599</v>
      </c>
      <c r="T2106" s="19">
        <f t="shared" si="141"/>
        <v>41424.800000000003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9">
        <f t="shared" si="142"/>
        <v>2.54</v>
      </c>
      <c r="O2107" s="7">
        <f t="shared" si="139"/>
        <v>51.313131313131315</v>
      </c>
      <c r="P2107" t="s">
        <v>8279</v>
      </c>
      <c r="Q2107" t="s">
        <v>8325</v>
      </c>
      <c r="R2107" t="s">
        <v>8329</v>
      </c>
      <c r="S2107" s="19">
        <f t="shared" si="140"/>
        <v>41951.588807870372</v>
      </c>
      <c r="T2107" s="19">
        <f t="shared" si="141"/>
        <v>41963.966666666674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9">
        <f t="shared" si="142"/>
        <v>1.0704545454545455</v>
      </c>
      <c r="O2108" s="7">
        <f t="shared" si="139"/>
        <v>53.522727272727273</v>
      </c>
      <c r="P2108" t="s">
        <v>8279</v>
      </c>
      <c r="Q2108" t="s">
        <v>8325</v>
      </c>
      <c r="R2108" t="s">
        <v>8329</v>
      </c>
      <c r="S2108" s="19">
        <f t="shared" si="140"/>
        <v>41270.014976851853</v>
      </c>
      <c r="T2108" s="19">
        <f t="shared" si="141"/>
        <v>41300.014976851853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9">
        <f t="shared" si="142"/>
        <v>1.0773299999999999</v>
      </c>
      <c r="O2109" s="7">
        <f t="shared" si="139"/>
        <v>37.149310344827583</v>
      </c>
      <c r="P2109" t="s">
        <v>8279</v>
      </c>
      <c r="Q2109" t="s">
        <v>8325</v>
      </c>
      <c r="R2109" t="s">
        <v>8329</v>
      </c>
      <c r="S2109" s="19">
        <f t="shared" si="140"/>
        <v>41934.510567129633</v>
      </c>
      <c r="T2109" s="19">
        <f t="shared" si="141"/>
        <v>41955.552233796298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9">
        <f t="shared" si="142"/>
        <v>1.0731250000000001</v>
      </c>
      <c r="O2110" s="7">
        <f t="shared" si="139"/>
        <v>89.895287958115176</v>
      </c>
      <c r="P2110" t="s">
        <v>8279</v>
      </c>
      <c r="Q2110" t="s">
        <v>8325</v>
      </c>
      <c r="R2110" t="s">
        <v>8329</v>
      </c>
      <c r="S2110" s="19">
        <f t="shared" si="140"/>
        <v>41134.975694444445</v>
      </c>
      <c r="T2110" s="19">
        <f t="shared" si="141"/>
        <v>41161.963194444448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9">
        <f t="shared" si="142"/>
        <v>1.06525</v>
      </c>
      <c r="O2111" s="7">
        <f t="shared" si="139"/>
        <v>106.52500000000001</v>
      </c>
      <c r="P2111" t="s">
        <v>8279</v>
      </c>
      <c r="Q2111" t="s">
        <v>8325</v>
      </c>
      <c r="R2111" t="s">
        <v>8329</v>
      </c>
      <c r="S2111" s="19">
        <f t="shared" si="140"/>
        <v>42160.5085300926</v>
      </c>
      <c r="T2111" s="19">
        <f t="shared" si="141"/>
        <v>42190.5085300926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9">
        <f t="shared" si="142"/>
        <v>1.0035000000000001</v>
      </c>
      <c r="O2112" s="7">
        <f t="shared" si="139"/>
        <v>52.815789473684212</v>
      </c>
      <c r="P2112" t="s">
        <v>8279</v>
      </c>
      <c r="Q2112" t="s">
        <v>8325</v>
      </c>
      <c r="R2112" t="s">
        <v>8329</v>
      </c>
      <c r="S2112" s="19">
        <f t="shared" si="140"/>
        <v>41759.470937500002</v>
      </c>
      <c r="T2112" s="19">
        <f t="shared" si="141"/>
        <v>41787.007638888892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9">
        <f t="shared" si="142"/>
        <v>1.0649999999999999</v>
      </c>
      <c r="O2113" s="7">
        <f t="shared" si="139"/>
        <v>54.615384615384613</v>
      </c>
      <c r="P2113" t="s">
        <v>8279</v>
      </c>
      <c r="Q2113" t="s">
        <v>8325</v>
      </c>
      <c r="R2113" t="s">
        <v>8329</v>
      </c>
      <c r="S2113" s="19">
        <f t="shared" si="140"/>
        <v>40702.997048611112</v>
      </c>
      <c r="T2113" s="19">
        <f t="shared" si="141"/>
        <v>40769.841666666667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9">
        <f t="shared" si="142"/>
        <v>1</v>
      </c>
      <c r="O2114" s="7">
        <f t="shared" si="139"/>
        <v>27.272727272727273</v>
      </c>
      <c r="P2114" t="s">
        <v>8279</v>
      </c>
      <c r="Q2114" t="s">
        <v>8325</v>
      </c>
      <c r="R2114" t="s">
        <v>8329</v>
      </c>
      <c r="S2114" s="19">
        <f t="shared" si="140"/>
        <v>41365.728159722225</v>
      </c>
      <c r="T2114" s="19">
        <f t="shared" si="141"/>
        <v>41379.728159722225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9">
        <f t="shared" si="142"/>
        <v>1.0485714285714285</v>
      </c>
      <c r="O2115" s="7">
        <f t="shared" ref="O2115:O2178" si="143">IF(L2115=0,0,E2115/L2115)</f>
        <v>68.598130841121488</v>
      </c>
      <c r="P2115" t="s">
        <v>8279</v>
      </c>
      <c r="Q2115" t="s">
        <v>8325</v>
      </c>
      <c r="R2115" t="s">
        <v>8329</v>
      </c>
      <c r="S2115" s="19">
        <f t="shared" ref="S2115:S2178" si="144">(J2115/86400)+25569+(-5/25)</f>
        <v>41870.665462962963</v>
      </c>
      <c r="T2115" s="19">
        <f t="shared" ref="T2115:T2178" si="145">(I2115/86400)+25569+(-5/25)</f>
        <v>41905.665462962963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9">
        <f t="shared" si="142"/>
        <v>1.0469999999999999</v>
      </c>
      <c r="O2116" s="7">
        <f t="shared" si="143"/>
        <v>35.612244897959187</v>
      </c>
      <c r="P2116" t="s">
        <v>8279</v>
      </c>
      <c r="Q2116" t="s">
        <v>8325</v>
      </c>
      <c r="R2116" t="s">
        <v>8329</v>
      </c>
      <c r="S2116" s="19">
        <f t="shared" si="144"/>
        <v>40458.615625000006</v>
      </c>
      <c r="T2116" s="19">
        <f t="shared" si="145"/>
        <v>40521.007638888892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9">
        <f t="shared" si="142"/>
        <v>2.2566666666666668</v>
      </c>
      <c r="O2117" s="7">
        <f t="shared" si="143"/>
        <v>94.027777777777771</v>
      </c>
      <c r="P2117" t="s">
        <v>8279</v>
      </c>
      <c r="Q2117" t="s">
        <v>8325</v>
      </c>
      <c r="R2117" t="s">
        <v>8329</v>
      </c>
      <c r="S2117" s="19">
        <f t="shared" si="144"/>
        <v>40563.881030092598</v>
      </c>
      <c r="T2117" s="19">
        <f t="shared" si="145"/>
        <v>40593.881030092598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9">
        <f t="shared" si="142"/>
        <v>1.0090416666666666</v>
      </c>
      <c r="O2118" s="7">
        <f t="shared" si="143"/>
        <v>526.45652173913038</v>
      </c>
      <c r="P2118" t="s">
        <v>8279</v>
      </c>
      <c r="Q2118" t="s">
        <v>8325</v>
      </c>
      <c r="R2118" t="s">
        <v>8329</v>
      </c>
      <c r="S2118" s="19">
        <f t="shared" si="144"/>
        <v>41136.577812500007</v>
      </c>
      <c r="T2118" s="19">
        <f t="shared" si="145"/>
        <v>41184.577812500007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9">
        <f t="shared" si="142"/>
        <v>1.4775</v>
      </c>
      <c r="O2119" s="7">
        <f t="shared" si="143"/>
        <v>50.657142857142858</v>
      </c>
      <c r="P2119" t="s">
        <v>8279</v>
      </c>
      <c r="Q2119" t="s">
        <v>8325</v>
      </c>
      <c r="R2119" t="s">
        <v>8329</v>
      </c>
      <c r="S2119" s="19">
        <f t="shared" si="144"/>
        <v>42289.859594907408</v>
      </c>
      <c r="T2119" s="19">
        <f t="shared" si="145"/>
        <v>42304.007638888892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9">
        <f t="shared" si="142"/>
        <v>1.3461099999999999</v>
      </c>
      <c r="O2120" s="7">
        <f t="shared" si="143"/>
        <v>79.182941176470578</v>
      </c>
      <c r="P2120" t="s">
        <v>8279</v>
      </c>
      <c r="Q2120" t="s">
        <v>8325</v>
      </c>
      <c r="R2120" t="s">
        <v>8329</v>
      </c>
      <c r="S2120" s="19">
        <f t="shared" si="144"/>
        <v>40718.639537037037</v>
      </c>
      <c r="T2120" s="19">
        <f t="shared" si="145"/>
        <v>40748.639537037037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9">
        <f t="shared" si="142"/>
        <v>1.0075000000000001</v>
      </c>
      <c r="O2121" s="7">
        <f t="shared" si="143"/>
        <v>91.590909090909093</v>
      </c>
      <c r="P2121" t="s">
        <v>8279</v>
      </c>
      <c r="Q2121" t="s">
        <v>8325</v>
      </c>
      <c r="R2121" t="s">
        <v>8329</v>
      </c>
      <c r="S2121" s="19">
        <f t="shared" si="144"/>
        <v>41106.930150462969</v>
      </c>
      <c r="T2121" s="19">
        <f t="shared" si="145"/>
        <v>41136.930150462969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9">
        <f t="shared" si="142"/>
        <v>1.00880375</v>
      </c>
      <c r="O2122" s="7">
        <f t="shared" si="143"/>
        <v>116.96275362318841</v>
      </c>
      <c r="P2122" t="s">
        <v>8279</v>
      </c>
      <c r="Q2122" t="s">
        <v>8325</v>
      </c>
      <c r="R2122" t="s">
        <v>8329</v>
      </c>
      <c r="S2122" s="19">
        <f t="shared" si="144"/>
        <v>41591.764537037037</v>
      </c>
      <c r="T2122" s="19">
        <f t="shared" si="145"/>
        <v>41640.764537037037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9">
        <f t="shared" si="142"/>
        <v>5.6800000000000002E-3</v>
      </c>
      <c r="O2123" s="7">
        <f t="shared" si="143"/>
        <v>28.4</v>
      </c>
      <c r="P2123" t="s">
        <v>8282</v>
      </c>
      <c r="Q2123" t="s">
        <v>8333</v>
      </c>
      <c r="R2123" t="s">
        <v>8334</v>
      </c>
      <c r="S2123" s="19">
        <f t="shared" si="144"/>
        <v>42716.542453703703</v>
      </c>
      <c r="T2123" s="19">
        <f t="shared" si="145"/>
        <v>42746.542453703703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9">
        <f t="shared" si="142"/>
        <v>3.875E-3</v>
      </c>
      <c r="O2124" s="7">
        <f t="shared" si="143"/>
        <v>103.33333333333333</v>
      </c>
      <c r="P2124" t="s">
        <v>8282</v>
      </c>
      <c r="Q2124" t="s">
        <v>8333</v>
      </c>
      <c r="R2124" t="s">
        <v>8334</v>
      </c>
      <c r="S2124" s="19">
        <f t="shared" si="144"/>
        <v>42712.10056712963</v>
      </c>
      <c r="T2124" s="19">
        <f t="shared" si="145"/>
        <v>42742.10056712963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9">
        <f t="shared" si="142"/>
        <v>0.1</v>
      </c>
      <c r="O2125" s="7">
        <f t="shared" si="143"/>
        <v>10</v>
      </c>
      <c r="P2125" t="s">
        <v>8282</v>
      </c>
      <c r="Q2125" t="s">
        <v>8333</v>
      </c>
      <c r="R2125" t="s">
        <v>8334</v>
      </c>
      <c r="S2125" s="19">
        <f t="shared" si="144"/>
        <v>40198.224849537044</v>
      </c>
      <c r="T2125" s="19">
        <f t="shared" si="145"/>
        <v>40252.090972222228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9">
        <f t="shared" si="142"/>
        <v>0.10454545454545454</v>
      </c>
      <c r="O2126" s="7">
        <f t="shared" si="143"/>
        <v>23</v>
      </c>
      <c r="P2126" t="s">
        <v>8282</v>
      </c>
      <c r="Q2126" t="s">
        <v>8333</v>
      </c>
      <c r="R2126" t="s">
        <v>8334</v>
      </c>
      <c r="S2126" s="19">
        <f t="shared" si="144"/>
        <v>40463.828182870377</v>
      </c>
      <c r="T2126" s="19">
        <f t="shared" si="145"/>
        <v>40512.008333333339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9">
        <f t="shared" ref="N2127:N2190" si="146">E2127/D2127</f>
        <v>1.4200000000000001E-2</v>
      </c>
      <c r="O2127" s="7">
        <f t="shared" si="143"/>
        <v>31.555555555555557</v>
      </c>
      <c r="P2127" t="s">
        <v>8282</v>
      </c>
      <c r="Q2127" t="s">
        <v>8333</v>
      </c>
      <c r="R2127" t="s">
        <v>8334</v>
      </c>
      <c r="S2127" s="19">
        <f t="shared" si="144"/>
        <v>42190.823530092595</v>
      </c>
      <c r="T2127" s="19">
        <f t="shared" si="145"/>
        <v>42220.823530092595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9">
        <f t="shared" si="146"/>
        <v>5.0000000000000001E-4</v>
      </c>
      <c r="O2128" s="7">
        <f t="shared" si="143"/>
        <v>5</v>
      </c>
      <c r="P2128" t="s">
        <v>8282</v>
      </c>
      <c r="Q2128" t="s">
        <v>8333</v>
      </c>
      <c r="R2128" t="s">
        <v>8334</v>
      </c>
      <c r="S2128" s="19">
        <f t="shared" si="144"/>
        <v>41951.773229166669</v>
      </c>
      <c r="T2128" s="19">
        <f t="shared" si="145"/>
        <v>41981.773229166669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9">
        <f t="shared" si="146"/>
        <v>0.28842857142857142</v>
      </c>
      <c r="O2129" s="7">
        <f t="shared" si="143"/>
        <v>34.220338983050844</v>
      </c>
      <c r="P2129" t="s">
        <v>8282</v>
      </c>
      <c r="Q2129" t="s">
        <v>8333</v>
      </c>
      <c r="R2129" t="s">
        <v>8334</v>
      </c>
      <c r="S2129" s="19">
        <f t="shared" si="144"/>
        <v>42045.3053587963</v>
      </c>
      <c r="T2129" s="19">
        <f t="shared" si="145"/>
        <v>42075.263692129636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9">
        <f t="shared" si="146"/>
        <v>1.6666666666666668E-3</v>
      </c>
      <c r="O2130" s="7">
        <f t="shared" si="143"/>
        <v>25</v>
      </c>
      <c r="P2130" t="s">
        <v>8282</v>
      </c>
      <c r="Q2130" t="s">
        <v>8333</v>
      </c>
      <c r="R2130" t="s">
        <v>8334</v>
      </c>
      <c r="S2130" s="19">
        <f t="shared" si="144"/>
        <v>41843.572789351856</v>
      </c>
      <c r="T2130" s="19">
        <f t="shared" si="145"/>
        <v>41903.572789351856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9">
        <f t="shared" si="146"/>
        <v>0.11799999999999999</v>
      </c>
      <c r="O2131" s="7">
        <f t="shared" si="143"/>
        <v>19.666666666666668</v>
      </c>
      <c r="P2131" t="s">
        <v>8282</v>
      </c>
      <c r="Q2131" t="s">
        <v>8333</v>
      </c>
      <c r="R2131" t="s">
        <v>8334</v>
      </c>
      <c r="S2131" s="19">
        <f t="shared" si="144"/>
        <v>42408.824305555558</v>
      </c>
      <c r="T2131" s="19">
        <f t="shared" si="145"/>
        <v>42438.824305555558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9">
        <f t="shared" si="146"/>
        <v>2.0238095238095236E-3</v>
      </c>
      <c r="O2132" s="7">
        <f t="shared" si="143"/>
        <v>21.25</v>
      </c>
      <c r="P2132" t="s">
        <v>8282</v>
      </c>
      <c r="Q2132" t="s">
        <v>8333</v>
      </c>
      <c r="R2132" t="s">
        <v>8334</v>
      </c>
      <c r="S2132" s="19">
        <f t="shared" si="144"/>
        <v>41831.886377314819</v>
      </c>
      <c r="T2132" s="19">
        <f t="shared" si="145"/>
        <v>41866.886377314819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9">
        <f t="shared" si="146"/>
        <v>0.05</v>
      </c>
      <c r="O2133" s="7">
        <f t="shared" si="143"/>
        <v>8.3333333333333339</v>
      </c>
      <c r="P2133" t="s">
        <v>8282</v>
      </c>
      <c r="Q2133" t="s">
        <v>8333</v>
      </c>
      <c r="R2133" t="s">
        <v>8334</v>
      </c>
      <c r="S2133" s="19">
        <f t="shared" si="144"/>
        <v>42167.007071759261</v>
      </c>
      <c r="T2133" s="19">
        <f t="shared" si="145"/>
        <v>42197.007071759261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9">
        <f t="shared" si="146"/>
        <v>2.1129899999999997E-2</v>
      </c>
      <c r="O2134" s="7">
        <f t="shared" si="143"/>
        <v>21.34333333333333</v>
      </c>
      <c r="P2134" t="s">
        <v>8282</v>
      </c>
      <c r="Q2134" t="s">
        <v>8333</v>
      </c>
      <c r="R2134" t="s">
        <v>8334</v>
      </c>
      <c r="S2134" s="19">
        <f t="shared" si="144"/>
        <v>41643.287175925929</v>
      </c>
      <c r="T2134" s="19">
        <f t="shared" si="145"/>
        <v>41673.287175925929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9">
        <f t="shared" si="146"/>
        <v>1.6E-2</v>
      </c>
      <c r="O2135" s="7">
        <f t="shared" si="143"/>
        <v>5.333333333333333</v>
      </c>
      <c r="P2135" t="s">
        <v>8282</v>
      </c>
      <c r="Q2135" t="s">
        <v>8333</v>
      </c>
      <c r="R2135" t="s">
        <v>8334</v>
      </c>
      <c r="S2135" s="19">
        <f t="shared" si="144"/>
        <v>40618.897210648152</v>
      </c>
      <c r="T2135" s="19">
        <f t="shared" si="145"/>
        <v>40657.090972222228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9">
        <f t="shared" si="146"/>
        <v>1.7333333333333333E-2</v>
      </c>
      <c r="O2136" s="7">
        <f t="shared" si="143"/>
        <v>34.666666666666664</v>
      </c>
      <c r="P2136" t="s">
        <v>8282</v>
      </c>
      <c r="Q2136" t="s">
        <v>8333</v>
      </c>
      <c r="R2136" t="s">
        <v>8334</v>
      </c>
      <c r="S2136" s="19">
        <f t="shared" si="144"/>
        <v>41361.686469907407</v>
      </c>
      <c r="T2136" s="19">
        <f t="shared" si="145"/>
        <v>41391.686469907407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9">
        <f t="shared" si="146"/>
        <v>9.5600000000000004E-2</v>
      </c>
      <c r="O2137" s="7">
        <f t="shared" si="143"/>
        <v>21.727272727272727</v>
      </c>
      <c r="P2137" t="s">
        <v>8282</v>
      </c>
      <c r="Q2137" t="s">
        <v>8333</v>
      </c>
      <c r="R2137" t="s">
        <v>8334</v>
      </c>
      <c r="S2137" s="19">
        <f t="shared" si="144"/>
        <v>41156.763344907413</v>
      </c>
      <c r="T2137" s="19">
        <f t="shared" si="145"/>
        <v>41186.763344907413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9">
        <f t="shared" si="146"/>
        <v>5.9612499999999998E-4</v>
      </c>
      <c r="O2138" s="7">
        <f t="shared" si="143"/>
        <v>11.922499999999999</v>
      </c>
      <c r="P2138" t="s">
        <v>8282</v>
      </c>
      <c r="Q2138" t="s">
        <v>8333</v>
      </c>
      <c r="R2138" t="s">
        <v>8334</v>
      </c>
      <c r="S2138" s="19">
        <f t="shared" si="144"/>
        <v>41536.309097222227</v>
      </c>
      <c r="T2138" s="19">
        <f t="shared" si="145"/>
        <v>41566.309097222227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9">
        <f t="shared" si="146"/>
        <v>0.28405999999999998</v>
      </c>
      <c r="O2139" s="7">
        <f t="shared" si="143"/>
        <v>26.59737827715356</v>
      </c>
      <c r="P2139" t="s">
        <v>8282</v>
      </c>
      <c r="Q2139" t="s">
        <v>8333</v>
      </c>
      <c r="R2139" t="s">
        <v>8334</v>
      </c>
      <c r="S2139" s="19">
        <f t="shared" si="144"/>
        <v>41948.571168981485</v>
      </c>
      <c r="T2139" s="19">
        <f t="shared" si="145"/>
        <v>41978.571168981485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9">
        <f t="shared" si="146"/>
        <v>0.128</v>
      </c>
      <c r="O2140" s="7">
        <f t="shared" si="143"/>
        <v>10.666666666666666</v>
      </c>
      <c r="P2140" t="s">
        <v>8282</v>
      </c>
      <c r="Q2140" t="s">
        <v>8333</v>
      </c>
      <c r="R2140" t="s">
        <v>8334</v>
      </c>
      <c r="S2140" s="19">
        <f t="shared" si="144"/>
        <v>41556.813182870377</v>
      </c>
      <c r="T2140" s="19">
        <f t="shared" si="145"/>
        <v>41586.854849537041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9">
        <f t="shared" si="146"/>
        <v>5.4199999999999998E-2</v>
      </c>
      <c r="O2141" s="7">
        <f t="shared" si="143"/>
        <v>29.035714285714285</v>
      </c>
      <c r="P2141" t="s">
        <v>8282</v>
      </c>
      <c r="Q2141" t="s">
        <v>8333</v>
      </c>
      <c r="R2141" t="s">
        <v>8334</v>
      </c>
      <c r="S2141" s="19">
        <f t="shared" si="144"/>
        <v>42647.550092592595</v>
      </c>
      <c r="T2141" s="19">
        <f t="shared" si="145"/>
        <v>42677.550092592595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9">
        <f t="shared" si="146"/>
        <v>1.1199999999999999E-3</v>
      </c>
      <c r="O2142" s="7">
        <f t="shared" si="143"/>
        <v>50.909090909090907</v>
      </c>
      <c r="P2142" t="s">
        <v>8282</v>
      </c>
      <c r="Q2142" t="s">
        <v>8333</v>
      </c>
      <c r="R2142" t="s">
        <v>8334</v>
      </c>
      <c r="S2142" s="19">
        <f t="shared" si="144"/>
        <v>41255.633611111116</v>
      </c>
      <c r="T2142" s="19">
        <f t="shared" si="145"/>
        <v>41285.633611111116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9">
        <f t="shared" si="146"/>
        <v>0</v>
      </c>
      <c r="O2143" s="7">
        <f t="shared" si="143"/>
        <v>0</v>
      </c>
      <c r="P2143" t="s">
        <v>8282</v>
      </c>
      <c r="Q2143" t="s">
        <v>8333</v>
      </c>
      <c r="R2143" t="s">
        <v>8334</v>
      </c>
      <c r="S2143" s="19">
        <f t="shared" si="144"/>
        <v>41927.035636574074</v>
      </c>
      <c r="T2143" s="19">
        <f t="shared" si="145"/>
        <v>41957.077303240745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9">
        <f t="shared" si="146"/>
        <v>5.7238095238095241E-2</v>
      </c>
      <c r="O2144" s="7">
        <f t="shared" si="143"/>
        <v>50.083333333333336</v>
      </c>
      <c r="P2144" t="s">
        <v>8282</v>
      </c>
      <c r="Q2144" t="s">
        <v>8333</v>
      </c>
      <c r="R2144" t="s">
        <v>8334</v>
      </c>
      <c r="S2144" s="19">
        <f t="shared" si="144"/>
        <v>42340.501504629632</v>
      </c>
      <c r="T2144" s="19">
        <f t="shared" si="145"/>
        <v>42368.501504629632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9">
        <f t="shared" si="146"/>
        <v>0.1125</v>
      </c>
      <c r="O2145" s="7">
        <f t="shared" si="143"/>
        <v>45</v>
      </c>
      <c r="P2145" t="s">
        <v>8282</v>
      </c>
      <c r="Q2145" t="s">
        <v>8333</v>
      </c>
      <c r="R2145" t="s">
        <v>8334</v>
      </c>
      <c r="S2145" s="19">
        <f t="shared" si="144"/>
        <v>40332.686712962968</v>
      </c>
      <c r="T2145" s="19">
        <f t="shared" si="145"/>
        <v>40380.591666666667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9">
        <f t="shared" si="146"/>
        <v>1.7098591549295775E-2</v>
      </c>
      <c r="O2146" s="7">
        <f t="shared" si="143"/>
        <v>25.291666666666668</v>
      </c>
      <c r="P2146" t="s">
        <v>8282</v>
      </c>
      <c r="Q2146" t="s">
        <v>8333</v>
      </c>
      <c r="R2146" t="s">
        <v>8334</v>
      </c>
      <c r="S2146" s="19">
        <f t="shared" si="144"/>
        <v>41499.346759259264</v>
      </c>
      <c r="T2146" s="19">
        <f t="shared" si="145"/>
        <v>41531.346759259264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9">
        <f t="shared" si="146"/>
        <v>0.30433333333333334</v>
      </c>
      <c r="O2147" s="7">
        <f t="shared" si="143"/>
        <v>51.292134831460672</v>
      </c>
      <c r="P2147" t="s">
        <v>8282</v>
      </c>
      <c r="Q2147" t="s">
        <v>8333</v>
      </c>
      <c r="R2147" t="s">
        <v>8334</v>
      </c>
      <c r="S2147" s="19">
        <f t="shared" si="144"/>
        <v>41575.03743055556</v>
      </c>
      <c r="T2147" s="19">
        <f t="shared" si="145"/>
        <v>41605.079097222224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9">
        <f t="shared" si="146"/>
        <v>2.0000000000000001E-4</v>
      </c>
      <c r="O2148" s="7">
        <f t="shared" si="143"/>
        <v>1</v>
      </c>
      <c r="P2148" t="s">
        <v>8282</v>
      </c>
      <c r="Q2148" t="s">
        <v>8333</v>
      </c>
      <c r="R2148" t="s">
        <v>8334</v>
      </c>
      <c r="S2148" s="19">
        <f t="shared" si="144"/>
        <v>42397.479513888888</v>
      </c>
      <c r="T2148" s="19">
        <f t="shared" si="145"/>
        <v>42411.479513888888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9">
        <f t="shared" si="146"/>
        <v>6.9641025641025639E-3</v>
      </c>
      <c r="O2149" s="7">
        <f t="shared" si="143"/>
        <v>49.381818181818183</v>
      </c>
      <c r="P2149" t="s">
        <v>8282</v>
      </c>
      <c r="Q2149" t="s">
        <v>8333</v>
      </c>
      <c r="R2149" t="s">
        <v>8334</v>
      </c>
      <c r="S2149" s="19">
        <f t="shared" si="144"/>
        <v>41927.095694444448</v>
      </c>
      <c r="T2149" s="19">
        <f t="shared" si="145"/>
        <v>41959.137361111119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9">
        <f t="shared" si="146"/>
        <v>0.02</v>
      </c>
      <c r="O2150" s="7">
        <f t="shared" si="143"/>
        <v>1</v>
      </c>
      <c r="P2150" t="s">
        <v>8282</v>
      </c>
      <c r="Q2150" t="s">
        <v>8333</v>
      </c>
      <c r="R2150" t="s">
        <v>8334</v>
      </c>
      <c r="S2150" s="19">
        <f t="shared" si="144"/>
        <v>42066.533587962971</v>
      </c>
      <c r="T2150" s="19">
        <f t="shared" si="145"/>
        <v>42096.4919212963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9">
        <f t="shared" si="146"/>
        <v>0</v>
      </c>
      <c r="O2151" s="7">
        <f t="shared" si="143"/>
        <v>0</v>
      </c>
      <c r="P2151" t="s">
        <v>8282</v>
      </c>
      <c r="Q2151" t="s">
        <v>8333</v>
      </c>
      <c r="R2151" t="s">
        <v>8334</v>
      </c>
      <c r="S2151" s="19">
        <f t="shared" si="144"/>
        <v>40354.824953703705</v>
      </c>
      <c r="T2151" s="19">
        <f t="shared" si="145"/>
        <v>40389.800000000003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9">
        <f t="shared" si="146"/>
        <v>8.0999999999999996E-3</v>
      </c>
      <c r="O2152" s="7">
        <f t="shared" si="143"/>
        <v>101.25</v>
      </c>
      <c r="P2152" t="s">
        <v>8282</v>
      </c>
      <c r="Q2152" t="s">
        <v>8333</v>
      </c>
      <c r="R2152" t="s">
        <v>8334</v>
      </c>
      <c r="S2152" s="19">
        <f t="shared" si="144"/>
        <v>42534.084710648152</v>
      </c>
      <c r="T2152" s="19">
        <f t="shared" si="145"/>
        <v>42564.084710648152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9">
        <f t="shared" si="146"/>
        <v>2.6222222222222224E-3</v>
      </c>
      <c r="O2153" s="7">
        <f t="shared" si="143"/>
        <v>19.666666666666668</v>
      </c>
      <c r="P2153" t="s">
        <v>8282</v>
      </c>
      <c r="Q2153" t="s">
        <v>8333</v>
      </c>
      <c r="R2153" t="s">
        <v>8334</v>
      </c>
      <c r="S2153" s="19">
        <f t="shared" si="144"/>
        <v>42520.64738425926</v>
      </c>
      <c r="T2153" s="19">
        <f t="shared" si="145"/>
        <v>42550.64738425926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9">
        <f t="shared" si="146"/>
        <v>1.6666666666666668E-3</v>
      </c>
      <c r="O2154" s="7">
        <f t="shared" si="143"/>
        <v>12.5</v>
      </c>
      <c r="P2154" t="s">
        <v>8282</v>
      </c>
      <c r="Q2154" t="s">
        <v>8333</v>
      </c>
      <c r="R2154" t="s">
        <v>8334</v>
      </c>
      <c r="S2154" s="19">
        <f t="shared" si="144"/>
        <v>41683.632280092599</v>
      </c>
      <c r="T2154" s="19">
        <f t="shared" si="145"/>
        <v>41713.590613425928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9">
        <f t="shared" si="146"/>
        <v>9.1244548809124457E-5</v>
      </c>
      <c r="O2155" s="7">
        <f t="shared" si="143"/>
        <v>8.5</v>
      </c>
      <c r="P2155" t="s">
        <v>8282</v>
      </c>
      <c r="Q2155" t="s">
        <v>8333</v>
      </c>
      <c r="R2155" t="s">
        <v>8334</v>
      </c>
      <c r="S2155" s="19">
        <f t="shared" si="144"/>
        <v>41974.711087962962</v>
      </c>
      <c r="T2155" s="19">
        <f t="shared" si="145"/>
        <v>42014.132638888892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9">
        <f t="shared" si="146"/>
        <v>8.0000000000000002E-3</v>
      </c>
      <c r="O2156" s="7">
        <f t="shared" si="143"/>
        <v>1</v>
      </c>
      <c r="P2156" t="s">
        <v>8282</v>
      </c>
      <c r="Q2156" t="s">
        <v>8333</v>
      </c>
      <c r="R2156" t="s">
        <v>8334</v>
      </c>
      <c r="S2156" s="19">
        <f t="shared" si="144"/>
        <v>41647.432256944448</v>
      </c>
      <c r="T2156" s="19">
        <f t="shared" si="145"/>
        <v>41667.432256944448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9">
        <f t="shared" si="146"/>
        <v>2.3E-2</v>
      </c>
      <c r="O2157" s="7">
        <f t="shared" si="143"/>
        <v>23</v>
      </c>
      <c r="P2157" t="s">
        <v>8282</v>
      </c>
      <c r="Q2157" t="s">
        <v>8333</v>
      </c>
      <c r="R2157" t="s">
        <v>8334</v>
      </c>
      <c r="S2157" s="19">
        <f t="shared" si="144"/>
        <v>42430.547511574077</v>
      </c>
      <c r="T2157" s="19">
        <f t="shared" si="145"/>
        <v>42460.505844907413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9">
        <f t="shared" si="146"/>
        <v>2.6660714285714284E-2</v>
      </c>
      <c r="O2158" s="7">
        <f t="shared" si="143"/>
        <v>17.987951807228917</v>
      </c>
      <c r="P2158" t="s">
        <v>8282</v>
      </c>
      <c r="Q2158" t="s">
        <v>8333</v>
      </c>
      <c r="R2158" t="s">
        <v>8334</v>
      </c>
      <c r="S2158" s="19">
        <f t="shared" si="144"/>
        <v>41488.654236111113</v>
      </c>
      <c r="T2158" s="19">
        <f t="shared" si="145"/>
        <v>41533.654236111113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9">
        <f t="shared" si="146"/>
        <v>0.28192</v>
      </c>
      <c r="O2159" s="7">
        <f t="shared" si="143"/>
        <v>370.94736842105266</v>
      </c>
      <c r="P2159" t="s">
        <v>8282</v>
      </c>
      <c r="Q2159" t="s">
        <v>8333</v>
      </c>
      <c r="R2159" t="s">
        <v>8334</v>
      </c>
      <c r="S2159" s="19">
        <f t="shared" si="144"/>
        <v>42694.781284722223</v>
      </c>
      <c r="T2159" s="19">
        <f t="shared" si="145"/>
        <v>42727.132638888892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9">
        <f t="shared" si="146"/>
        <v>6.5900366666666668E-2</v>
      </c>
      <c r="O2160" s="7">
        <f t="shared" si="143"/>
        <v>63.569485530546629</v>
      </c>
      <c r="P2160" t="s">
        <v>8282</v>
      </c>
      <c r="Q2160" t="s">
        <v>8333</v>
      </c>
      <c r="R2160" t="s">
        <v>8334</v>
      </c>
      <c r="S2160" s="19">
        <f t="shared" si="144"/>
        <v>41264.653865740744</v>
      </c>
      <c r="T2160" s="19">
        <f t="shared" si="145"/>
        <v>41309.653865740744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9">
        <f t="shared" si="146"/>
        <v>7.2222222222222219E-3</v>
      </c>
      <c r="O2161" s="7">
        <f t="shared" si="143"/>
        <v>13</v>
      </c>
      <c r="P2161" t="s">
        <v>8282</v>
      </c>
      <c r="Q2161" t="s">
        <v>8333</v>
      </c>
      <c r="R2161" t="s">
        <v>8334</v>
      </c>
      <c r="S2161" s="19">
        <f t="shared" si="144"/>
        <v>40710.531180555561</v>
      </c>
      <c r="T2161" s="19">
        <f t="shared" si="145"/>
        <v>40740.531180555561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9">
        <f t="shared" si="146"/>
        <v>8.5000000000000006E-3</v>
      </c>
      <c r="O2162" s="7">
        <f t="shared" si="143"/>
        <v>5.3125</v>
      </c>
      <c r="P2162" t="s">
        <v>8282</v>
      </c>
      <c r="Q2162" t="s">
        <v>8333</v>
      </c>
      <c r="R2162" t="s">
        <v>8334</v>
      </c>
      <c r="S2162" s="19">
        <f t="shared" si="144"/>
        <v>41018.511863425927</v>
      </c>
      <c r="T2162" s="19">
        <f t="shared" si="145"/>
        <v>41048.511863425927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9">
        <f t="shared" si="146"/>
        <v>1.1575</v>
      </c>
      <c r="O2163" s="7">
        <f t="shared" si="143"/>
        <v>35.615384615384613</v>
      </c>
      <c r="P2163" t="s">
        <v>8276</v>
      </c>
      <c r="Q2163" t="s">
        <v>8325</v>
      </c>
      <c r="R2163" t="s">
        <v>8326</v>
      </c>
      <c r="S2163" s="19">
        <f t="shared" si="144"/>
        <v>42240.652534722227</v>
      </c>
      <c r="T2163" s="19">
        <f t="shared" si="145"/>
        <v>42270.652534722227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9">
        <f t="shared" si="146"/>
        <v>1.1226666666666667</v>
      </c>
      <c r="O2164" s="7">
        <f t="shared" si="143"/>
        <v>87.103448275862064</v>
      </c>
      <c r="P2164" t="s">
        <v>8276</v>
      </c>
      <c r="Q2164" t="s">
        <v>8325</v>
      </c>
      <c r="R2164" t="s">
        <v>8326</v>
      </c>
      <c r="S2164" s="19">
        <f t="shared" si="144"/>
        <v>41813.566099537042</v>
      </c>
      <c r="T2164" s="19">
        <f t="shared" si="145"/>
        <v>41844.566099537042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9">
        <f t="shared" si="146"/>
        <v>1.3220000000000001</v>
      </c>
      <c r="O2165" s="7">
        <f t="shared" si="143"/>
        <v>75.11363636363636</v>
      </c>
      <c r="P2165" t="s">
        <v>8276</v>
      </c>
      <c r="Q2165" t="s">
        <v>8325</v>
      </c>
      <c r="R2165" t="s">
        <v>8326</v>
      </c>
      <c r="S2165" s="19">
        <f t="shared" si="144"/>
        <v>42111.699537037042</v>
      </c>
      <c r="T2165" s="19">
        <f t="shared" si="145"/>
        <v>42162.959722222222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9">
        <f t="shared" si="146"/>
        <v>1.0263636363636364</v>
      </c>
      <c r="O2166" s="7">
        <f t="shared" si="143"/>
        <v>68.01204819277109</v>
      </c>
      <c r="P2166" t="s">
        <v>8276</v>
      </c>
      <c r="Q2166" t="s">
        <v>8325</v>
      </c>
      <c r="R2166" t="s">
        <v>8326</v>
      </c>
      <c r="S2166" s="19">
        <f t="shared" si="144"/>
        <v>42515.517754629633</v>
      </c>
      <c r="T2166" s="19">
        <f t="shared" si="145"/>
        <v>42545.965972222228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9">
        <f t="shared" si="146"/>
        <v>1.3864000000000001</v>
      </c>
      <c r="O2167" s="7">
        <f t="shared" si="143"/>
        <v>29.623931623931625</v>
      </c>
      <c r="P2167" t="s">
        <v>8276</v>
      </c>
      <c r="Q2167" t="s">
        <v>8325</v>
      </c>
      <c r="R2167" t="s">
        <v>8326</v>
      </c>
      <c r="S2167" s="19">
        <f t="shared" si="144"/>
        <v>42438.467071759267</v>
      </c>
      <c r="T2167" s="19">
        <f t="shared" si="145"/>
        <v>42468.425405092596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9">
        <f t="shared" si="146"/>
        <v>1.466</v>
      </c>
      <c r="O2168" s="7">
        <f t="shared" si="143"/>
        <v>91.625</v>
      </c>
      <c r="P2168" t="s">
        <v>8276</v>
      </c>
      <c r="Q2168" t="s">
        <v>8325</v>
      </c>
      <c r="R2168" t="s">
        <v>8326</v>
      </c>
      <c r="S2168" s="19">
        <f t="shared" si="144"/>
        <v>41933.638171296298</v>
      </c>
      <c r="T2168" s="19">
        <f t="shared" si="145"/>
        <v>41978.679837962962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9">
        <f t="shared" si="146"/>
        <v>1.2</v>
      </c>
      <c r="O2169" s="7">
        <f t="shared" si="143"/>
        <v>22.5</v>
      </c>
      <c r="P2169" t="s">
        <v>8276</v>
      </c>
      <c r="Q2169" t="s">
        <v>8325</v>
      </c>
      <c r="R2169" t="s">
        <v>8326</v>
      </c>
      <c r="S2169" s="19">
        <f t="shared" si="144"/>
        <v>41152.866400462968</v>
      </c>
      <c r="T2169" s="19">
        <f t="shared" si="145"/>
        <v>41166.866400462968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9">
        <f t="shared" si="146"/>
        <v>1.215816111111111</v>
      </c>
      <c r="O2170" s="7">
        <f t="shared" si="143"/>
        <v>64.366735294117646</v>
      </c>
      <c r="P2170" t="s">
        <v>8276</v>
      </c>
      <c r="Q2170" t="s">
        <v>8325</v>
      </c>
      <c r="R2170" t="s">
        <v>8326</v>
      </c>
      <c r="S2170" s="19">
        <f t="shared" si="144"/>
        <v>42745.400243055556</v>
      </c>
      <c r="T2170" s="19">
        <f t="shared" si="145"/>
        <v>42776.008333333331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9">
        <f t="shared" si="146"/>
        <v>1</v>
      </c>
      <c r="O2171" s="7">
        <f t="shared" si="143"/>
        <v>21.857142857142858</v>
      </c>
      <c r="P2171" t="s">
        <v>8276</v>
      </c>
      <c r="Q2171" t="s">
        <v>8325</v>
      </c>
      <c r="R2171" t="s">
        <v>8326</v>
      </c>
      <c r="S2171" s="19">
        <f t="shared" si="144"/>
        <v>42793.500821759262</v>
      </c>
      <c r="T2171" s="19">
        <f t="shared" si="145"/>
        <v>42796.500821759262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9">
        <f t="shared" si="146"/>
        <v>1.8085714285714285</v>
      </c>
      <c r="O2172" s="7">
        <f t="shared" si="143"/>
        <v>33.315789473684212</v>
      </c>
      <c r="P2172" t="s">
        <v>8276</v>
      </c>
      <c r="Q2172" t="s">
        <v>8325</v>
      </c>
      <c r="R2172" t="s">
        <v>8326</v>
      </c>
      <c r="S2172" s="19">
        <f t="shared" si="144"/>
        <v>42198.550254629634</v>
      </c>
      <c r="T2172" s="19">
        <f t="shared" si="145"/>
        <v>42238.550254629634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9">
        <f t="shared" si="146"/>
        <v>1.0607500000000001</v>
      </c>
      <c r="O2173" s="7">
        <f t="shared" si="143"/>
        <v>90.276595744680847</v>
      </c>
      <c r="P2173" t="s">
        <v>8276</v>
      </c>
      <c r="Q2173" t="s">
        <v>8325</v>
      </c>
      <c r="R2173" t="s">
        <v>8326</v>
      </c>
      <c r="S2173" s="19">
        <f t="shared" si="144"/>
        <v>42141.757118055553</v>
      </c>
      <c r="T2173" s="19">
        <f t="shared" si="145"/>
        <v>42177.008333333331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9">
        <f t="shared" si="146"/>
        <v>1</v>
      </c>
      <c r="O2174" s="7">
        <f t="shared" si="143"/>
        <v>76.92307692307692</v>
      </c>
      <c r="P2174" t="s">
        <v>8276</v>
      </c>
      <c r="Q2174" t="s">
        <v>8325</v>
      </c>
      <c r="R2174" t="s">
        <v>8326</v>
      </c>
      <c r="S2174" s="19">
        <f t="shared" si="144"/>
        <v>42082.380092592597</v>
      </c>
      <c r="T2174" s="19">
        <f t="shared" si="145"/>
        <v>42112.380092592597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9">
        <f t="shared" si="146"/>
        <v>1.2692857142857144</v>
      </c>
      <c r="O2175" s="7">
        <f t="shared" si="143"/>
        <v>59.233333333333334</v>
      </c>
      <c r="P2175" t="s">
        <v>8276</v>
      </c>
      <c r="Q2175" t="s">
        <v>8325</v>
      </c>
      <c r="R2175" t="s">
        <v>8326</v>
      </c>
      <c r="S2175" s="19">
        <f t="shared" si="144"/>
        <v>41495.492627314816</v>
      </c>
      <c r="T2175" s="19">
        <f t="shared" si="145"/>
        <v>41526.965972222228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9">
        <f t="shared" si="146"/>
        <v>1.0297499999999999</v>
      </c>
      <c r="O2176" s="7">
        <f t="shared" si="143"/>
        <v>65.38095238095238</v>
      </c>
      <c r="P2176" t="s">
        <v>8276</v>
      </c>
      <c r="Q2176" t="s">
        <v>8325</v>
      </c>
      <c r="R2176" t="s">
        <v>8326</v>
      </c>
      <c r="S2176" s="19">
        <f t="shared" si="144"/>
        <v>42465.342905092592</v>
      </c>
      <c r="T2176" s="19">
        <f t="shared" si="145"/>
        <v>42495.342905092592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9">
        <f t="shared" si="146"/>
        <v>2.5</v>
      </c>
      <c r="O2177" s="7">
        <f t="shared" si="143"/>
        <v>67.307692307692307</v>
      </c>
      <c r="P2177" t="s">
        <v>8276</v>
      </c>
      <c r="Q2177" t="s">
        <v>8325</v>
      </c>
      <c r="R2177" t="s">
        <v>8326</v>
      </c>
      <c r="S2177" s="19">
        <f t="shared" si="144"/>
        <v>42564.809097222227</v>
      </c>
      <c r="T2177" s="19">
        <f t="shared" si="145"/>
        <v>42571.809097222227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9">
        <f t="shared" si="146"/>
        <v>1.2602</v>
      </c>
      <c r="O2178" s="7">
        <f t="shared" si="143"/>
        <v>88.74647887323944</v>
      </c>
      <c r="P2178" t="s">
        <v>8276</v>
      </c>
      <c r="Q2178" t="s">
        <v>8325</v>
      </c>
      <c r="R2178" t="s">
        <v>8326</v>
      </c>
      <c r="S2178" s="19">
        <f t="shared" si="144"/>
        <v>42096.433206018526</v>
      </c>
      <c r="T2178" s="19">
        <f t="shared" si="145"/>
        <v>42126.433206018526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9">
        <f t="shared" si="146"/>
        <v>1.0012000000000001</v>
      </c>
      <c r="O2179" s="7">
        <f t="shared" ref="O2179:O2242" si="147">IF(L2179=0,0,E2179/L2179)</f>
        <v>65.868421052631575</v>
      </c>
      <c r="P2179" t="s">
        <v>8276</v>
      </c>
      <c r="Q2179" t="s">
        <v>8325</v>
      </c>
      <c r="R2179" t="s">
        <v>8326</v>
      </c>
      <c r="S2179" s="19">
        <f t="shared" ref="S2179:S2242" si="148">(J2179/86400)+25569+(-5/25)</f>
        <v>42502.050775462965</v>
      </c>
      <c r="T2179" s="19">
        <f t="shared" ref="T2179:T2242" si="149">(I2179/86400)+25569+(-5/25)</f>
        <v>42527.050775462965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9">
        <f t="shared" si="146"/>
        <v>1.3864000000000001</v>
      </c>
      <c r="O2180" s="7">
        <f t="shared" si="147"/>
        <v>40.349243306169967</v>
      </c>
      <c r="P2180" t="s">
        <v>8276</v>
      </c>
      <c r="Q2180" t="s">
        <v>8325</v>
      </c>
      <c r="R2180" t="s">
        <v>8326</v>
      </c>
      <c r="S2180" s="19">
        <f t="shared" si="148"/>
        <v>42723.436539351853</v>
      </c>
      <c r="T2180" s="19">
        <f t="shared" si="149"/>
        <v>42753.436539351853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9">
        <f t="shared" si="146"/>
        <v>1.6140000000000001</v>
      </c>
      <c r="O2181" s="7">
        <f t="shared" si="147"/>
        <v>76.857142857142861</v>
      </c>
      <c r="P2181" t="s">
        <v>8276</v>
      </c>
      <c r="Q2181" t="s">
        <v>8325</v>
      </c>
      <c r="R2181" t="s">
        <v>8326</v>
      </c>
      <c r="S2181" s="19">
        <f t="shared" si="148"/>
        <v>42074.97120370371</v>
      </c>
      <c r="T2181" s="19">
        <f t="shared" si="149"/>
        <v>42104.97120370371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9">
        <f t="shared" si="146"/>
        <v>1.071842</v>
      </c>
      <c r="O2182" s="7">
        <f t="shared" si="147"/>
        <v>68.707820512820518</v>
      </c>
      <c r="P2182" t="s">
        <v>8276</v>
      </c>
      <c r="Q2182" t="s">
        <v>8325</v>
      </c>
      <c r="R2182" t="s">
        <v>8326</v>
      </c>
      <c r="S2182" s="19">
        <f t="shared" si="148"/>
        <v>42279.469768518524</v>
      </c>
      <c r="T2182" s="19">
        <f t="shared" si="149"/>
        <v>42321.511435185188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9">
        <f t="shared" si="146"/>
        <v>1.5309999999999999</v>
      </c>
      <c r="O2183" s="7">
        <f t="shared" si="147"/>
        <v>57.773584905660378</v>
      </c>
      <c r="P2183" t="s">
        <v>8297</v>
      </c>
      <c r="Q2183" t="s">
        <v>8333</v>
      </c>
      <c r="R2183" t="s">
        <v>8351</v>
      </c>
      <c r="S2183" s="19">
        <f t="shared" si="148"/>
        <v>42772.805243055554</v>
      </c>
      <c r="T2183" s="19">
        <f t="shared" si="149"/>
        <v>42786.805243055554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9">
        <f t="shared" si="146"/>
        <v>5.2416666666666663</v>
      </c>
      <c r="O2184" s="7">
        <f t="shared" si="147"/>
        <v>44.171348314606739</v>
      </c>
      <c r="P2184" t="s">
        <v>8297</v>
      </c>
      <c r="Q2184" t="s">
        <v>8333</v>
      </c>
      <c r="R2184" t="s">
        <v>8351</v>
      </c>
      <c r="S2184" s="19">
        <f t="shared" si="148"/>
        <v>41879.70075231482</v>
      </c>
      <c r="T2184" s="19">
        <f t="shared" si="149"/>
        <v>41914.70075231482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9">
        <f t="shared" si="146"/>
        <v>4.8927777777777779</v>
      </c>
      <c r="O2185" s="7">
        <f t="shared" si="147"/>
        <v>31.566308243727597</v>
      </c>
      <c r="P2185" t="s">
        <v>8297</v>
      </c>
      <c r="Q2185" t="s">
        <v>8333</v>
      </c>
      <c r="R2185" t="s">
        <v>8351</v>
      </c>
      <c r="S2185" s="19">
        <f t="shared" si="148"/>
        <v>42745.16547453704</v>
      </c>
      <c r="T2185" s="19">
        <f t="shared" si="149"/>
        <v>42775.008333333331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9">
        <f t="shared" si="146"/>
        <v>2.8473999999999999</v>
      </c>
      <c r="O2186" s="7">
        <f t="shared" si="147"/>
        <v>107.04511278195488</v>
      </c>
      <c r="P2186" t="s">
        <v>8297</v>
      </c>
      <c r="Q2186" t="s">
        <v>8333</v>
      </c>
      <c r="R2186" t="s">
        <v>8351</v>
      </c>
      <c r="S2186" s="19">
        <f t="shared" si="148"/>
        <v>42380.490289351859</v>
      </c>
      <c r="T2186" s="19">
        <f t="shared" si="149"/>
        <v>42394.466666666674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9">
        <f t="shared" si="146"/>
        <v>18.569700000000001</v>
      </c>
      <c r="O2187" s="7">
        <f t="shared" si="147"/>
        <v>149.03451043338683</v>
      </c>
      <c r="P2187" t="s">
        <v>8297</v>
      </c>
      <c r="Q2187" t="s">
        <v>8333</v>
      </c>
      <c r="R2187" t="s">
        <v>8351</v>
      </c>
      <c r="S2187" s="19">
        <f t="shared" si="148"/>
        <v>41319.149988425925</v>
      </c>
      <c r="T2187" s="19">
        <f t="shared" si="149"/>
        <v>41359.149988425925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9">
        <f t="shared" si="146"/>
        <v>1.0967499999999999</v>
      </c>
      <c r="O2188" s="7">
        <f t="shared" si="147"/>
        <v>55.956632653061227</v>
      </c>
      <c r="P2188" t="s">
        <v>8297</v>
      </c>
      <c r="Q2188" t="s">
        <v>8333</v>
      </c>
      <c r="R2188" t="s">
        <v>8351</v>
      </c>
      <c r="S2188" s="19">
        <f t="shared" si="148"/>
        <v>42583.415081018524</v>
      </c>
      <c r="T2188" s="19">
        <f t="shared" si="149"/>
        <v>42619.883333333331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9">
        <f t="shared" si="146"/>
        <v>10.146425000000001</v>
      </c>
      <c r="O2189" s="7">
        <f t="shared" si="147"/>
        <v>56.970381807973048</v>
      </c>
      <c r="P2189" t="s">
        <v>8297</v>
      </c>
      <c r="Q2189" t="s">
        <v>8333</v>
      </c>
      <c r="R2189" t="s">
        <v>8351</v>
      </c>
      <c r="S2189" s="19">
        <f t="shared" si="148"/>
        <v>42068.009097222224</v>
      </c>
      <c r="T2189" s="19">
        <f t="shared" si="149"/>
        <v>42096.965972222228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9">
        <f t="shared" si="146"/>
        <v>4.1217692027666546</v>
      </c>
      <c r="O2190" s="7">
        <f t="shared" si="147"/>
        <v>44.056420233463037</v>
      </c>
      <c r="P2190" t="s">
        <v>8297</v>
      </c>
      <c r="Q2190" t="s">
        <v>8333</v>
      </c>
      <c r="R2190" t="s">
        <v>8351</v>
      </c>
      <c r="S2190" s="19">
        <f t="shared" si="148"/>
        <v>42633.386122685188</v>
      </c>
      <c r="T2190" s="19">
        <f t="shared" si="149"/>
        <v>42668.508333333331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9">
        <f t="shared" ref="N2191:N2254" si="150">E2191/D2191</f>
        <v>5.0324999999999998</v>
      </c>
      <c r="O2191" s="7">
        <f t="shared" si="147"/>
        <v>68.625</v>
      </c>
      <c r="P2191" t="s">
        <v>8297</v>
      </c>
      <c r="Q2191" t="s">
        <v>8333</v>
      </c>
      <c r="R2191" t="s">
        <v>8351</v>
      </c>
      <c r="S2191" s="19">
        <f t="shared" si="148"/>
        <v>42467.588194444448</v>
      </c>
      <c r="T2191" s="19">
        <f t="shared" si="149"/>
        <v>42481.716666666674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9">
        <f t="shared" si="150"/>
        <v>1.8461052631578947</v>
      </c>
      <c r="O2192" s="7">
        <f t="shared" si="147"/>
        <v>65.318435754189949</v>
      </c>
      <c r="P2192" t="s">
        <v>8297</v>
      </c>
      <c r="Q2192" t="s">
        <v>8333</v>
      </c>
      <c r="R2192" t="s">
        <v>8351</v>
      </c>
      <c r="S2192" s="19">
        <f t="shared" si="148"/>
        <v>42417.425046296295</v>
      </c>
      <c r="T2192" s="19">
        <f t="shared" si="149"/>
        <v>42452.090972222228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9">
        <f t="shared" si="150"/>
        <v>1.1973333333333334</v>
      </c>
      <c r="O2193" s="7">
        <f t="shared" si="147"/>
        <v>35.92</v>
      </c>
      <c r="P2193" t="s">
        <v>8297</v>
      </c>
      <c r="Q2193" t="s">
        <v>8333</v>
      </c>
      <c r="R2193" t="s">
        <v>8351</v>
      </c>
      <c r="S2193" s="19">
        <f t="shared" si="148"/>
        <v>42768.633645833339</v>
      </c>
      <c r="T2193" s="19">
        <f t="shared" si="149"/>
        <v>42780.633645833339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9">
        <f t="shared" si="150"/>
        <v>10.812401666666668</v>
      </c>
      <c r="O2194" s="7">
        <f t="shared" si="147"/>
        <v>40.070667078443485</v>
      </c>
      <c r="P2194" t="s">
        <v>8297</v>
      </c>
      <c r="Q2194" t="s">
        <v>8333</v>
      </c>
      <c r="R2194" t="s">
        <v>8351</v>
      </c>
      <c r="S2194" s="19">
        <f t="shared" si="148"/>
        <v>42691.651203703703</v>
      </c>
      <c r="T2194" s="19">
        <f t="shared" si="149"/>
        <v>42719.758333333331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9">
        <f t="shared" si="150"/>
        <v>4.5237333333333334</v>
      </c>
      <c r="O2195" s="7">
        <f t="shared" si="147"/>
        <v>75.647714604236342</v>
      </c>
      <c r="P2195" t="s">
        <v>8297</v>
      </c>
      <c r="Q2195" t="s">
        <v>8333</v>
      </c>
      <c r="R2195" t="s">
        <v>8351</v>
      </c>
      <c r="S2195" s="19">
        <f t="shared" si="148"/>
        <v>42664.205925925926</v>
      </c>
      <c r="T2195" s="19">
        <f t="shared" si="149"/>
        <v>42695.007638888892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9">
        <f t="shared" si="150"/>
        <v>5.3737000000000004</v>
      </c>
      <c r="O2196" s="7">
        <f t="shared" si="147"/>
        <v>61.203872437357631</v>
      </c>
      <c r="P2196" t="s">
        <v>8297</v>
      </c>
      <c r="Q2196" t="s">
        <v>8333</v>
      </c>
      <c r="R2196" t="s">
        <v>8351</v>
      </c>
      <c r="S2196" s="19">
        <f t="shared" si="148"/>
        <v>42425.557986111118</v>
      </c>
      <c r="T2196" s="19">
        <f t="shared" si="149"/>
        <v>42455.516319444447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9">
        <f t="shared" si="150"/>
        <v>1.2032608695652174</v>
      </c>
      <c r="O2197" s="7">
        <f t="shared" si="147"/>
        <v>48.130434782608695</v>
      </c>
      <c r="P2197" t="s">
        <v>8297</v>
      </c>
      <c r="Q2197" t="s">
        <v>8333</v>
      </c>
      <c r="R2197" t="s">
        <v>8351</v>
      </c>
      <c r="S2197" s="19">
        <f t="shared" si="148"/>
        <v>42197.571990740747</v>
      </c>
      <c r="T2197" s="19">
        <f t="shared" si="149"/>
        <v>42227.571990740747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9">
        <f t="shared" si="150"/>
        <v>1.1383571428571428</v>
      </c>
      <c r="O2198" s="7">
        <f t="shared" si="147"/>
        <v>68.106837606837601</v>
      </c>
      <c r="P2198" t="s">
        <v>8297</v>
      </c>
      <c r="Q2198" t="s">
        <v>8333</v>
      </c>
      <c r="R2198" t="s">
        <v>8351</v>
      </c>
      <c r="S2198" s="19">
        <f t="shared" si="148"/>
        <v>42675.287291666667</v>
      </c>
      <c r="T2198" s="19">
        <f t="shared" si="149"/>
        <v>42706.091666666674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9">
        <f t="shared" si="150"/>
        <v>9.5103109999999997</v>
      </c>
      <c r="O2199" s="7">
        <f t="shared" si="147"/>
        <v>65.891300230946882</v>
      </c>
      <c r="P2199" t="s">
        <v>8297</v>
      </c>
      <c r="Q2199" t="s">
        <v>8333</v>
      </c>
      <c r="R2199" t="s">
        <v>8351</v>
      </c>
      <c r="S2199" s="19">
        <f t="shared" si="148"/>
        <v>42033.384016203709</v>
      </c>
      <c r="T2199" s="19">
        <f t="shared" si="149"/>
        <v>42063.384016203709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9">
        <f t="shared" si="150"/>
        <v>1.3289249999999999</v>
      </c>
      <c r="O2200" s="7">
        <f t="shared" si="147"/>
        <v>81.654377880184327</v>
      </c>
      <c r="P2200" t="s">
        <v>8297</v>
      </c>
      <c r="Q2200" t="s">
        <v>8333</v>
      </c>
      <c r="R2200" t="s">
        <v>8351</v>
      </c>
      <c r="S2200" s="19">
        <f t="shared" si="148"/>
        <v>42292.313888888893</v>
      </c>
      <c r="T2200" s="19">
        <f t="shared" si="149"/>
        <v>42322.355555555558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9">
        <f t="shared" si="150"/>
        <v>1.4697777777777778</v>
      </c>
      <c r="O2201" s="7">
        <f t="shared" si="147"/>
        <v>52.701195219123505</v>
      </c>
      <c r="P2201" t="s">
        <v>8297</v>
      </c>
      <c r="Q2201" t="s">
        <v>8333</v>
      </c>
      <c r="R2201" t="s">
        <v>8351</v>
      </c>
      <c r="S2201" s="19">
        <f t="shared" si="148"/>
        <v>42262.216643518521</v>
      </c>
      <c r="T2201" s="19">
        <f t="shared" si="149"/>
        <v>42292.216643518521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9">
        <f t="shared" si="150"/>
        <v>5.4215</v>
      </c>
      <c r="O2202" s="7">
        <f t="shared" si="147"/>
        <v>41.228136882129277</v>
      </c>
      <c r="P2202" t="s">
        <v>8297</v>
      </c>
      <c r="Q2202" t="s">
        <v>8333</v>
      </c>
      <c r="R2202" t="s">
        <v>8351</v>
      </c>
      <c r="S2202" s="19">
        <f t="shared" si="148"/>
        <v>42163.425787037035</v>
      </c>
      <c r="T2202" s="19">
        <f t="shared" si="149"/>
        <v>42190.925000000003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9">
        <f t="shared" si="150"/>
        <v>3.8271818181818182</v>
      </c>
      <c r="O2203" s="7">
        <f t="shared" si="147"/>
        <v>15.035357142857142</v>
      </c>
      <c r="P2203" t="s">
        <v>8280</v>
      </c>
      <c r="Q2203" t="s">
        <v>8325</v>
      </c>
      <c r="R2203" t="s">
        <v>8330</v>
      </c>
      <c r="S2203" s="19">
        <f t="shared" si="148"/>
        <v>41276.646817129629</v>
      </c>
      <c r="T2203" s="19">
        <f t="shared" si="149"/>
        <v>41290.646817129629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9">
        <f t="shared" si="150"/>
        <v>7.0418124999999998</v>
      </c>
      <c r="O2204" s="7">
        <f t="shared" si="147"/>
        <v>39.066920943134534</v>
      </c>
      <c r="P2204" t="s">
        <v>8280</v>
      </c>
      <c r="Q2204" t="s">
        <v>8325</v>
      </c>
      <c r="R2204" t="s">
        <v>8330</v>
      </c>
      <c r="S2204" s="19">
        <f t="shared" si="148"/>
        <v>41184.64916666667</v>
      </c>
      <c r="T2204" s="19">
        <f t="shared" si="149"/>
        <v>41214.64916666667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9">
        <f t="shared" si="150"/>
        <v>1.0954999999999999</v>
      </c>
      <c r="O2205" s="7">
        <f t="shared" si="147"/>
        <v>43.82</v>
      </c>
      <c r="P2205" t="s">
        <v>8280</v>
      </c>
      <c r="Q2205" t="s">
        <v>8325</v>
      </c>
      <c r="R2205" t="s">
        <v>8330</v>
      </c>
      <c r="S2205" s="19">
        <f t="shared" si="148"/>
        <v>42241.659745370373</v>
      </c>
      <c r="T2205" s="19">
        <f t="shared" si="149"/>
        <v>42271.659745370373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9">
        <f t="shared" si="150"/>
        <v>1.3286666666666667</v>
      </c>
      <c r="O2206" s="7">
        <f t="shared" si="147"/>
        <v>27.301369863013697</v>
      </c>
      <c r="P2206" t="s">
        <v>8280</v>
      </c>
      <c r="Q2206" t="s">
        <v>8325</v>
      </c>
      <c r="R2206" t="s">
        <v>8330</v>
      </c>
      <c r="S2206" s="19">
        <f t="shared" si="148"/>
        <v>41312.111562500002</v>
      </c>
      <c r="T2206" s="19">
        <f t="shared" si="149"/>
        <v>41342.111562500002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9">
        <f t="shared" si="150"/>
        <v>1.52</v>
      </c>
      <c r="O2207" s="7">
        <f t="shared" si="147"/>
        <v>42.222222222222221</v>
      </c>
      <c r="P2207" t="s">
        <v>8280</v>
      </c>
      <c r="Q2207" t="s">
        <v>8325</v>
      </c>
      <c r="R2207" t="s">
        <v>8330</v>
      </c>
      <c r="S2207" s="19">
        <f t="shared" si="148"/>
        <v>41031.62163194445</v>
      </c>
      <c r="T2207" s="19">
        <f t="shared" si="149"/>
        <v>41061.62163194445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9">
        <f t="shared" si="150"/>
        <v>1.0272727272727273</v>
      </c>
      <c r="O2208" s="7">
        <f t="shared" si="147"/>
        <v>33.235294117647058</v>
      </c>
      <c r="P2208" t="s">
        <v>8280</v>
      </c>
      <c r="Q2208" t="s">
        <v>8325</v>
      </c>
      <c r="R2208" t="s">
        <v>8330</v>
      </c>
      <c r="S2208" s="19">
        <f t="shared" si="148"/>
        <v>40997.057222222225</v>
      </c>
      <c r="T2208" s="19">
        <f t="shared" si="149"/>
        <v>41015.057222222225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9">
        <f t="shared" si="150"/>
        <v>1</v>
      </c>
      <c r="O2209" s="7">
        <f t="shared" si="147"/>
        <v>285.71428571428572</v>
      </c>
      <c r="P2209" t="s">
        <v>8280</v>
      </c>
      <c r="Q2209" t="s">
        <v>8325</v>
      </c>
      <c r="R2209" t="s">
        <v>8330</v>
      </c>
      <c r="S2209" s="19">
        <f t="shared" si="148"/>
        <v>41563.994131944448</v>
      </c>
      <c r="T2209" s="19">
        <f t="shared" si="149"/>
        <v>41594.035798611112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9">
        <f t="shared" si="150"/>
        <v>1.016</v>
      </c>
      <c r="O2210" s="7">
        <f t="shared" si="147"/>
        <v>42.333333333333336</v>
      </c>
      <c r="P2210" t="s">
        <v>8280</v>
      </c>
      <c r="Q2210" t="s">
        <v>8325</v>
      </c>
      <c r="R2210" t="s">
        <v>8330</v>
      </c>
      <c r="S2210" s="19">
        <f t="shared" si="148"/>
        <v>40946.682245370372</v>
      </c>
      <c r="T2210" s="19">
        <f t="shared" si="149"/>
        <v>41005.966666666667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9">
        <f t="shared" si="150"/>
        <v>1.508</v>
      </c>
      <c r="O2211" s="7">
        <f t="shared" si="147"/>
        <v>50.266666666666666</v>
      </c>
      <c r="P2211" t="s">
        <v>8280</v>
      </c>
      <c r="Q2211" t="s">
        <v>8325</v>
      </c>
      <c r="R2211" t="s">
        <v>8330</v>
      </c>
      <c r="S2211" s="19">
        <f t="shared" si="148"/>
        <v>41732.279675925929</v>
      </c>
      <c r="T2211" s="19">
        <f t="shared" si="149"/>
        <v>41743.758333333339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9">
        <f t="shared" si="150"/>
        <v>1.11425</v>
      </c>
      <c r="O2212" s="7">
        <f t="shared" si="147"/>
        <v>61.902777777777779</v>
      </c>
      <c r="P2212" t="s">
        <v>8280</v>
      </c>
      <c r="Q2212" t="s">
        <v>8325</v>
      </c>
      <c r="R2212" t="s">
        <v>8330</v>
      </c>
      <c r="S2212" s="19">
        <f t="shared" si="148"/>
        <v>40955.866087962968</v>
      </c>
      <c r="T2212" s="19">
        <f t="shared" si="149"/>
        <v>41013.53333333334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9">
        <f t="shared" si="150"/>
        <v>1.956</v>
      </c>
      <c r="O2213" s="7">
        <f t="shared" si="147"/>
        <v>40.75</v>
      </c>
      <c r="P2213" t="s">
        <v>8280</v>
      </c>
      <c r="Q2213" t="s">
        <v>8325</v>
      </c>
      <c r="R2213" t="s">
        <v>8330</v>
      </c>
      <c r="S2213" s="19">
        <f t="shared" si="148"/>
        <v>41716.585011574076</v>
      </c>
      <c r="T2213" s="19">
        <f t="shared" si="149"/>
        <v>41739.090972222228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9">
        <f t="shared" si="150"/>
        <v>1.1438333333333333</v>
      </c>
      <c r="O2214" s="7">
        <f t="shared" si="147"/>
        <v>55.796747967479675</v>
      </c>
      <c r="P2214" t="s">
        <v>8280</v>
      </c>
      <c r="Q2214" t="s">
        <v>8325</v>
      </c>
      <c r="R2214" t="s">
        <v>8330</v>
      </c>
      <c r="S2214" s="19">
        <f t="shared" si="148"/>
        <v>41548.547418981485</v>
      </c>
      <c r="T2214" s="19">
        <f t="shared" si="149"/>
        <v>41581.841666666667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9">
        <f t="shared" si="150"/>
        <v>2</v>
      </c>
      <c r="O2215" s="7">
        <f t="shared" si="147"/>
        <v>10</v>
      </c>
      <c r="P2215" t="s">
        <v>8280</v>
      </c>
      <c r="Q2215" t="s">
        <v>8325</v>
      </c>
      <c r="R2215" t="s">
        <v>8330</v>
      </c>
      <c r="S2215" s="19">
        <f t="shared" si="148"/>
        <v>42109.626145833332</v>
      </c>
      <c r="T2215" s="19">
        <f t="shared" si="149"/>
        <v>42139.626145833332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9">
        <f t="shared" si="150"/>
        <v>2.9250166666666666</v>
      </c>
      <c r="O2216" s="7">
        <f t="shared" si="147"/>
        <v>73.125416666666666</v>
      </c>
      <c r="P2216" t="s">
        <v>8280</v>
      </c>
      <c r="Q2216" t="s">
        <v>8325</v>
      </c>
      <c r="R2216" t="s">
        <v>8330</v>
      </c>
      <c r="S2216" s="19">
        <f t="shared" si="148"/>
        <v>41646.592222222229</v>
      </c>
      <c r="T2216" s="19">
        <f t="shared" si="149"/>
        <v>41676.592222222229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9">
        <f t="shared" si="150"/>
        <v>1.5636363636363637</v>
      </c>
      <c r="O2217" s="7">
        <f t="shared" si="147"/>
        <v>26.060606060606062</v>
      </c>
      <c r="P2217" t="s">
        <v>8280</v>
      </c>
      <c r="Q2217" t="s">
        <v>8325</v>
      </c>
      <c r="R2217" t="s">
        <v>8330</v>
      </c>
      <c r="S2217" s="19">
        <f t="shared" si="148"/>
        <v>40958.517268518524</v>
      </c>
      <c r="T2217" s="19">
        <f t="shared" si="149"/>
        <v>40981.090972222228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9">
        <f t="shared" si="150"/>
        <v>1.0566666666666666</v>
      </c>
      <c r="O2218" s="7">
        <f t="shared" si="147"/>
        <v>22.642857142857142</v>
      </c>
      <c r="P2218" t="s">
        <v>8280</v>
      </c>
      <c r="Q2218" t="s">
        <v>8325</v>
      </c>
      <c r="R2218" t="s">
        <v>8330</v>
      </c>
      <c r="S2218" s="19">
        <f t="shared" si="148"/>
        <v>42194.551678240743</v>
      </c>
      <c r="T2218" s="19">
        <f t="shared" si="149"/>
        <v>42208.551678240743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9">
        <f t="shared" si="150"/>
        <v>1.0119047619047619</v>
      </c>
      <c r="O2219" s="7">
        <f t="shared" si="147"/>
        <v>47.222222222222221</v>
      </c>
      <c r="P2219" t="s">
        <v>8280</v>
      </c>
      <c r="Q2219" t="s">
        <v>8325</v>
      </c>
      <c r="R2219" t="s">
        <v>8330</v>
      </c>
      <c r="S2219" s="19">
        <f t="shared" si="148"/>
        <v>42299.576770833337</v>
      </c>
      <c r="T2219" s="19">
        <f t="shared" si="149"/>
        <v>42310.133333333331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9">
        <f t="shared" si="150"/>
        <v>1.2283299999999999</v>
      </c>
      <c r="O2220" s="7">
        <f t="shared" si="147"/>
        <v>32.324473684210524</v>
      </c>
      <c r="P2220" t="s">
        <v>8280</v>
      </c>
      <c r="Q2220" t="s">
        <v>8325</v>
      </c>
      <c r="R2220" t="s">
        <v>8330</v>
      </c>
      <c r="S2220" s="19">
        <f t="shared" si="148"/>
        <v>41127.612303240741</v>
      </c>
      <c r="T2220" s="19">
        <f t="shared" si="149"/>
        <v>41149.800000000003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9">
        <f t="shared" si="150"/>
        <v>1.0149999999999999</v>
      </c>
      <c r="O2221" s="7">
        <f t="shared" si="147"/>
        <v>53.421052631578945</v>
      </c>
      <c r="P2221" t="s">
        <v>8280</v>
      </c>
      <c r="Q2221" t="s">
        <v>8325</v>
      </c>
      <c r="R2221" t="s">
        <v>8330</v>
      </c>
      <c r="S2221" s="19">
        <f t="shared" si="148"/>
        <v>42205.518888888895</v>
      </c>
      <c r="T2221" s="19">
        <f t="shared" si="149"/>
        <v>42235.518888888895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9">
        <f t="shared" si="150"/>
        <v>1.0114285714285713</v>
      </c>
      <c r="O2222" s="7">
        <f t="shared" si="147"/>
        <v>51.304347826086953</v>
      </c>
      <c r="P2222" t="s">
        <v>8280</v>
      </c>
      <c r="Q2222" t="s">
        <v>8325</v>
      </c>
      <c r="R2222" t="s">
        <v>8330</v>
      </c>
      <c r="S2222" s="19">
        <f t="shared" si="148"/>
        <v>41451.860601851855</v>
      </c>
      <c r="T2222" s="19">
        <f t="shared" si="149"/>
        <v>41481.860601851855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9">
        <f t="shared" si="150"/>
        <v>1.0811999999999999</v>
      </c>
      <c r="O2223" s="7">
        <f t="shared" si="147"/>
        <v>37.197247706422019</v>
      </c>
      <c r="P2223" t="s">
        <v>8297</v>
      </c>
      <c r="Q2223" t="s">
        <v>8333</v>
      </c>
      <c r="R2223" t="s">
        <v>8351</v>
      </c>
      <c r="S2223" s="19">
        <f t="shared" si="148"/>
        <v>42452.466770833336</v>
      </c>
      <c r="T2223" s="19">
        <f t="shared" si="149"/>
        <v>42482.8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9">
        <f t="shared" si="150"/>
        <v>1.6259999999999999</v>
      </c>
      <c r="O2224" s="7">
        <f t="shared" si="147"/>
        <v>27.1</v>
      </c>
      <c r="P2224" t="s">
        <v>8297</v>
      </c>
      <c r="Q2224" t="s">
        <v>8333</v>
      </c>
      <c r="R2224" t="s">
        <v>8351</v>
      </c>
      <c r="S2224" s="19">
        <f t="shared" si="148"/>
        <v>40906.587581018524</v>
      </c>
      <c r="T2224" s="19">
        <f t="shared" si="149"/>
        <v>40936.587581018524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9">
        <f t="shared" si="150"/>
        <v>1.0580000000000001</v>
      </c>
      <c r="O2225" s="7">
        <f t="shared" si="147"/>
        <v>206.31</v>
      </c>
      <c r="P2225" t="s">
        <v>8297</v>
      </c>
      <c r="Q2225" t="s">
        <v>8333</v>
      </c>
      <c r="R2225" t="s">
        <v>8351</v>
      </c>
      <c r="S2225" s="19">
        <f t="shared" si="148"/>
        <v>42152.440833333341</v>
      </c>
      <c r="T2225" s="19">
        <f t="shared" si="149"/>
        <v>42182.440833333341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9">
        <f t="shared" si="150"/>
        <v>2.4315000000000002</v>
      </c>
      <c r="O2226" s="7">
        <f t="shared" si="147"/>
        <v>82.145270270270274</v>
      </c>
      <c r="P2226" t="s">
        <v>8297</v>
      </c>
      <c r="Q2226" t="s">
        <v>8333</v>
      </c>
      <c r="R2226" t="s">
        <v>8351</v>
      </c>
      <c r="S2226" s="19">
        <f t="shared" si="148"/>
        <v>42644.467534722222</v>
      </c>
      <c r="T2226" s="19">
        <f t="shared" si="149"/>
        <v>42672.591666666674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9">
        <f t="shared" si="150"/>
        <v>9.4483338095238096</v>
      </c>
      <c r="O2227" s="7">
        <f t="shared" si="147"/>
        <v>164.79651993355483</v>
      </c>
      <c r="P2227" t="s">
        <v>8297</v>
      </c>
      <c r="Q2227" t="s">
        <v>8333</v>
      </c>
      <c r="R2227" t="s">
        <v>8351</v>
      </c>
      <c r="S2227" s="19">
        <f t="shared" si="148"/>
        <v>41873.591840277782</v>
      </c>
      <c r="T2227" s="19">
        <f t="shared" si="149"/>
        <v>41903.591840277782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9">
        <f t="shared" si="150"/>
        <v>1.0846283333333333</v>
      </c>
      <c r="O2228" s="7">
        <f t="shared" si="147"/>
        <v>60.820280373831778</v>
      </c>
      <c r="P2228" t="s">
        <v>8297</v>
      </c>
      <c r="Q2228" t="s">
        <v>8333</v>
      </c>
      <c r="R2228" t="s">
        <v>8351</v>
      </c>
      <c r="S2228" s="19">
        <f t="shared" si="148"/>
        <v>42381.598865740743</v>
      </c>
      <c r="T2228" s="19">
        <f t="shared" si="149"/>
        <v>42412.007638888892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9">
        <f t="shared" si="150"/>
        <v>1.5737692307692308</v>
      </c>
      <c r="O2229" s="7">
        <f t="shared" si="147"/>
        <v>67.970099667774093</v>
      </c>
      <c r="P2229" t="s">
        <v>8297</v>
      </c>
      <c r="Q2229" t="s">
        <v>8333</v>
      </c>
      <c r="R2229" t="s">
        <v>8351</v>
      </c>
      <c r="S2229" s="19">
        <f t="shared" si="148"/>
        <v>41561.607349537036</v>
      </c>
      <c r="T2229" s="19">
        <f t="shared" si="149"/>
        <v>41591.649016203708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9">
        <f t="shared" si="150"/>
        <v>11.744899999999999</v>
      </c>
      <c r="O2230" s="7">
        <f t="shared" si="147"/>
        <v>81.561805555555551</v>
      </c>
      <c r="P2230" t="s">
        <v>8297</v>
      </c>
      <c r="Q2230" t="s">
        <v>8333</v>
      </c>
      <c r="R2230" t="s">
        <v>8351</v>
      </c>
      <c r="S2230" s="19">
        <f t="shared" si="148"/>
        <v>42202.078194444446</v>
      </c>
      <c r="T2230" s="19">
        <f t="shared" si="149"/>
        <v>42232.078194444446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9">
        <f t="shared" si="150"/>
        <v>1.7104755366949576</v>
      </c>
      <c r="O2231" s="7">
        <f t="shared" si="147"/>
        <v>25.42547309833024</v>
      </c>
      <c r="P2231" t="s">
        <v>8297</v>
      </c>
      <c r="Q2231" t="s">
        <v>8333</v>
      </c>
      <c r="R2231" t="s">
        <v>8351</v>
      </c>
      <c r="S2231" s="19">
        <f t="shared" si="148"/>
        <v>41484.464247685188</v>
      </c>
      <c r="T2231" s="19">
        <f t="shared" si="149"/>
        <v>41519.966666666667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9">
        <f t="shared" si="150"/>
        <v>1.2595294117647058</v>
      </c>
      <c r="O2232" s="7">
        <f t="shared" si="147"/>
        <v>21.497991967871485</v>
      </c>
      <c r="P2232" t="s">
        <v>8297</v>
      </c>
      <c r="Q2232" t="s">
        <v>8333</v>
      </c>
      <c r="R2232" t="s">
        <v>8351</v>
      </c>
      <c r="S2232" s="19">
        <f t="shared" si="148"/>
        <v>41724.68109953704</v>
      </c>
      <c r="T2232" s="19">
        <f t="shared" si="149"/>
        <v>41754.68109953704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9">
        <f t="shared" si="150"/>
        <v>12.121296000000001</v>
      </c>
      <c r="O2233" s="7">
        <f t="shared" si="147"/>
        <v>27.226630727762803</v>
      </c>
      <c r="P2233" t="s">
        <v>8297</v>
      </c>
      <c r="Q2233" t="s">
        <v>8333</v>
      </c>
      <c r="R2233" t="s">
        <v>8351</v>
      </c>
      <c r="S2233" s="19">
        <f t="shared" si="148"/>
        <v>41423.710891203707</v>
      </c>
      <c r="T2233" s="19">
        <f t="shared" si="149"/>
        <v>41450.008333333339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9">
        <f t="shared" si="150"/>
        <v>4.9580000000000002</v>
      </c>
      <c r="O2234" s="7">
        <f t="shared" si="147"/>
        <v>25.091093117408906</v>
      </c>
      <c r="P2234" t="s">
        <v>8297</v>
      </c>
      <c r="Q2234" t="s">
        <v>8333</v>
      </c>
      <c r="R2234" t="s">
        <v>8351</v>
      </c>
      <c r="S2234" s="19">
        <f t="shared" si="148"/>
        <v>41806.594074074077</v>
      </c>
      <c r="T2234" s="19">
        <f t="shared" si="149"/>
        <v>41838.925000000003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9">
        <f t="shared" si="150"/>
        <v>3.3203999999999998</v>
      </c>
      <c r="O2235" s="7">
        <f t="shared" si="147"/>
        <v>21.230179028132991</v>
      </c>
      <c r="P2235" t="s">
        <v>8297</v>
      </c>
      <c r="Q2235" t="s">
        <v>8333</v>
      </c>
      <c r="R2235" t="s">
        <v>8351</v>
      </c>
      <c r="S2235" s="19">
        <f t="shared" si="148"/>
        <v>42331.178923611114</v>
      </c>
      <c r="T2235" s="19">
        <f t="shared" si="149"/>
        <v>42351.8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9">
        <f t="shared" si="150"/>
        <v>11.65</v>
      </c>
      <c r="O2236" s="7">
        <f t="shared" si="147"/>
        <v>41.607142857142854</v>
      </c>
      <c r="P2236" t="s">
        <v>8297</v>
      </c>
      <c r="Q2236" t="s">
        <v>8333</v>
      </c>
      <c r="R2236" t="s">
        <v>8351</v>
      </c>
      <c r="S2236" s="19">
        <f t="shared" si="148"/>
        <v>42710.624618055561</v>
      </c>
      <c r="T2236" s="19">
        <f t="shared" si="149"/>
        <v>42740.624618055561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9">
        <f t="shared" si="150"/>
        <v>1.5331538461538461</v>
      </c>
      <c r="O2237" s="7">
        <f t="shared" si="147"/>
        <v>135.58503401360545</v>
      </c>
      <c r="P2237" t="s">
        <v>8297</v>
      </c>
      <c r="Q2237" t="s">
        <v>8333</v>
      </c>
      <c r="R2237" t="s">
        <v>8351</v>
      </c>
      <c r="S2237" s="19">
        <f t="shared" si="148"/>
        <v>42061.822118055556</v>
      </c>
      <c r="T2237" s="19">
        <f t="shared" si="149"/>
        <v>42091.780451388891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9">
        <f t="shared" si="150"/>
        <v>5.3710714285714287</v>
      </c>
      <c r="O2238" s="7">
        <f t="shared" si="147"/>
        <v>22.116176470588236</v>
      </c>
      <c r="P2238" t="s">
        <v>8297</v>
      </c>
      <c r="Q2238" t="s">
        <v>8333</v>
      </c>
      <c r="R2238" t="s">
        <v>8351</v>
      </c>
      <c r="S2238" s="19">
        <f t="shared" si="148"/>
        <v>42371.417164351849</v>
      </c>
      <c r="T2238" s="19">
        <f t="shared" si="149"/>
        <v>42401.417164351849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9">
        <f t="shared" si="150"/>
        <v>3.5292777777777777</v>
      </c>
      <c r="O2239" s="7">
        <f t="shared" si="147"/>
        <v>64.625635808748726</v>
      </c>
      <c r="P2239" t="s">
        <v>8297</v>
      </c>
      <c r="Q2239" t="s">
        <v>8333</v>
      </c>
      <c r="R2239" t="s">
        <v>8351</v>
      </c>
      <c r="S2239" s="19">
        <f t="shared" si="148"/>
        <v>41914.803275462968</v>
      </c>
      <c r="T2239" s="19">
        <f t="shared" si="149"/>
        <v>41955.132638888892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9">
        <f t="shared" si="150"/>
        <v>1.3740000000000001</v>
      </c>
      <c r="O2240" s="7">
        <f t="shared" si="147"/>
        <v>69.569620253164558</v>
      </c>
      <c r="P2240" t="s">
        <v>8297</v>
      </c>
      <c r="Q2240" t="s">
        <v>8333</v>
      </c>
      <c r="R2240" t="s">
        <v>8351</v>
      </c>
      <c r="S2240" s="19">
        <f t="shared" si="148"/>
        <v>42774.421712962969</v>
      </c>
      <c r="T2240" s="19">
        <f t="shared" si="149"/>
        <v>42804.421712962969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9">
        <f t="shared" si="150"/>
        <v>1.2802667999999999</v>
      </c>
      <c r="O2241" s="7">
        <f t="shared" si="147"/>
        <v>75.133028169014082</v>
      </c>
      <c r="P2241" t="s">
        <v>8297</v>
      </c>
      <c r="Q2241" t="s">
        <v>8333</v>
      </c>
      <c r="R2241" t="s">
        <v>8351</v>
      </c>
      <c r="S2241" s="19">
        <f t="shared" si="148"/>
        <v>41572.758495370377</v>
      </c>
      <c r="T2241" s="19">
        <f t="shared" si="149"/>
        <v>41608.968055555561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9">
        <f t="shared" si="150"/>
        <v>2.7067999999999999</v>
      </c>
      <c r="O2242" s="7">
        <f t="shared" si="147"/>
        <v>140.97916666666666</v>
      </c>
      <c r="P2242" t="s">
        <v>8297</v>
      </c>
      <c r="Q2242" t="s">
        <v>8333</v>
      </c>
      <c r="R2242" t="s">
        <v>8351</v>
      </c>
      <c r="S2242" s="19">
        <f t="shared" si="148"/>
        <v>42452.625740740739</v>
      </c>
      <c r="T2242" s="19">
        <f t="shared" si="149"/>
        <v>42482.625740740739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9">
        <f t="shared" si="150"/>
        <v>8.0640000000000001</v>
      </c>
      <c r="O2243" s="7">
        <f t="shared" ref="O2243:O2306" si="151">IF(L2243=0,0,E2243/L2243)</f>
        <v>49.472392638036808</v>
      </c>
      <c r="P2243" t="s">
        <v>8297</v>
      </c>
      <c r="Q2243" t="s">
        <v>8333</v>
      </c>
      <c r="R2243" t="s">
        <v>8351</v>
      </c>
      <c r="S2243" s="19">
        <f t="shared" ref="S2243:S2306" si="152">(J2243/86400)+25569+(-5/25)</f>
        <v>42766.627546296295</v>
      </c>
      <c r="T2243" s="19">
        <f t="shared" ref="T2243:T2306" si="153">(I2243/86400)+25569+(-5/25)</f>
        <v>42796.627546296295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9">
        <f t="shared" si="150"/>
        <v>13.600976000000001</v>
      </c>
      <c r="O2244" s="7">
        <f t="shared" si="151"/>
        <v>53.865251485148519</v>
      </c>
      <c r="P2244" t="s">
        <v>8297</v>
      </c>
      <c r="Q2244" t="s">
        <v>8333</v>
      </c>
      <c r="R2244" t="s">
        <v>8351</v>
      </c>
      <c r="S2244" s="19">
        <f t="shared" si="152"/>
        <v>41569.375613425931</v>
      </c>
      <c r="T2244" s="19">
        <f t="shared" si="153"/>
        <v>41604.926388888896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9">
        <f t="shared" si="150"/>
        <v>9302.5</v>
      </c>
      <c r="O2245" s="7">
        <f t="shared" si="151"/>
        <v>4.5712530712530715</v>
      </c>
      <c r="P2245" t="s">
        <v>8297</v>
      </c>
      <c r="Q2245" t="s">
        <v>8333</v>
      </c>
      <c r="R2245" t="s">
        <v>8351</v>
      </c>
      <c r="S2245" s="19">
        <f t="shared" si="152"/>
        <v>42800.551041666666</v>
      </c>
      <c r="T2245" s="19">
        <f t="shared" si="153"/>
        <v>42806.925000000003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9">
        <f t="shared" si="150"/>
        <v>3.7702</v>
      </c>
      <c r="O2246" s="7">
        <f t="shared" si="151"/>
        <v>65.00344827586207</v>
      </c>
      <c r="P2246" t="s">
        <v>8297</v>
      </c>
      <c r="Q2246" t="s">
        <v>8333</v>
      </c>
      <c r="R2246" t="s">
        <v>8351</v>
      </c>
      <c r="S2246" s="19">
        <f t="shared" si="152"/>
        <v>42647.618819444448</v>
      </c>
      <c r="T2246" s="19">
        <f t="shared" si="153"/>
        <v>42659.654166666674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9">
        <f t="shared" si="150"/>
        <v>26.47025</v>
      </c>
      <c r="O2247" s="7">
        <f t="shared" si="151"/>
        <v>53.475252525252522</v>
      </c>
      <c r="P2247" t="s">
        <v>8297</v>
      </c>
      <c r="Q2247" t="s">
        <v>8333</v>
      </c>
      <c r="R2247" t="s">
        <v>8351</v>
      </c>
      <c r="S2247" s="19">
        <f t="shared" si="152"/>
        <v>41660.508530092593</v>
      </c>
      <c r="T2247" s="19">
        <f t="shared" si="153"/>
        <v>41691.550000000003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9">
        <f t="shared" si="150"/>
        <v>1.0012000000000001</v>
      </c>
      <c r="O2248" s="7">
        <f t="shared" si="151"/>
        <v>43.912280701754383</v>
      </c>
      <c r="P2248" t="s">
        <v>8297</v>
      </c>
      <c r="Q2248" t="s">
        <v>8333</v>
      </c>
      <c r="R2248" t="s">
        <v>8351</v>
      </c>
      <c r="S2248" s="19">
        <f t="shared" si="152"/>
        <v>42221.591782407413</v>
      </c>
      <c r="T2248" s="19">
        <f t="shared" si="153"/>
        <v>42251.591782407413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9">
        <f t="shared" si="150"/>
        <v>1.0445405405405406</v>
      </c>
      <c r="O2249" s="7">
        <f t="shared" si="151"/>
        <v>50.852631578947367</v>
      </c>
      <c r="P2249" t="s">
        <v>8297</v>
      </c>
      <c r="Q2249" t="s">
        <v>8333</v>
      </c>
      <c r="R2249" t="s">
        <v>8351</v>
      </c>
      <c r="S2249" s="19">
        <f t="shared" si="152"/>
        <v>42200.466261574082</v>
      </c>
      <c r="T2249" s="19">
        <f t="shared" si="153"/>
        <v>42214.466261574082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9">
        <f t="shared" si="150"/>
        <v>1.0721428571428571</v>
      </c>
      <c r="O2250" s="7">
        <f t="shared" si="151"/>
        <v>58.6328125</v>
      </c>
      <c r="P2250" t="s">
        <v>8297</v>
      </c>
      <c r="Q2250" t="s">
        <v>8333</v>
      </c>
      <c r="R2250" t="s">
        <v>8351</v>
      </c>
      <c r="S2250" s="19">
        <f t="shared" si="152"/>
        <v>42688.675902777781</v>
      </c>
      <c r="T2250" s="19">
        <f t="shared" si="153"/>
        <v>42718.675902777781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9">
        <f t="shared" si="150"/>
        <v>1.6877142857142857</v>
      </c>
      <c r="O2251" s="7">
        <f t="shared" si="151"/>
        <v>32.81666666666667</v>
      </c>
      <c r="P2251" t="s">
        <v>8297</v>
      </c>
      <c r="Q2251" t="s">
        <v>8333</v>
      </c>
      <c r="R2251" t="s">
        <v>8351</v>
      </c>
      <c r="S2251" s="19">
        <f t="shared" si="152"/>
        <v>41336.503298611118</v>
      </c>
      <c r="T2251" s="19">
        <f t="shared" si="153"/>
        <v>41366.461631944447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9">
        <f t="shared" si="150"/>
        <v>9.7511200000000002</v>
      </c>
      <c r="O2252" s="7">
        <f t="shared" si="151"/>
        <v>426.93169877408059</v>
      </c>
      <c r="P2252" t="s">
        <v>8297</v>
      </c>
      <c r="Q2252" t="s">
        <v>8333</v>
      </c>
      <c r="R2252" t="s">
        <v>8351</v>
      </c>
      <c r="S2252" s="19">
        <f t="shared" si="152"/>
        <v>42676.805474537039</v>
      </c>
      <c r="T2252" s="19">
        <f t="shared" si="153"/>
        <v>42706.847141203703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9">
        <f t="shared" si="150"/>
        <v>1.3444929411764706</v>
      </c>
      <c r="O2253" s="7">
        <f t="shared" si="151"/>
        <v>23.808729166666669</v>
      </c>
      <c r="P2253" t="s">
        <v>8297</v>
      </c>
      <c r="Q2253" t="s">
        <v>8333</v>
      </c>
      <c r="R2253" t="s">
        <v>8351</v>
      </c>
      <c r="S2253" s="19">
        <f t="shared" si="152"/>
        <v>41846.145798611113</v>
      </c>
      <c r="T2253" s="19">
        <f t="shared" si="153"/>
        <v>41867.145798611113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9">
        <f t="shared" si="150"/>
        <v>2.722777777777778</v>
      </c>
      <c r="O2254" s="7">
        <f t="shared" si="151"/>
        <v>98.413654618473899</v>
      </c>
      <c r="P2254" t="s">
        <v>8297</v>
      </c>
      <c r="Q2254" t="s">
        <v>8333</v>
      </c>
      <c r="R2254" t="s">
        <v>8351</v>
      </c>
      <c r="S2254" s="19">
        <f t="shared" si="152"/>
        <v>42573.127986111111</v>
      </c>
      <c r="T2254" s="19">
        <f t="shared" si="153"/>
        <v>42588.127986111111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9">
        <f t="shared" ref="N2255:N2318" si="154">E2255/D2255</f>
        <v>1.1268750000000001</v>
      </c>
      <c r="O2255" s="7">
        <f t="shared" si="151"/>
        <v>107.32142857142857</v>
      </c>
      <c r="P2255" t="s">
        <v>8297</v>
      </c>
      <c r="Q2255" t="s">
        <v>8333</v>
      </c>
      <c r="R2255" t="s">
        <v>8351</v>
      </c>
      <c r="S2255" s="19">
        <f t="shared" si="152"/>
        <v>42296.431331018524</v>
      </c>
      <c r="T2255" s="19">
        <f t="shared" si="153"/>
        <v>42326.472997685189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9">
        <f t="shared" si="154"/>
        <v>4.5979999999999999</v>
      </c>
      <c r="O2256" s="7">
        <f t="shared" si="151"/>
        <v>11.67005076142132</v>
      </c>
      <c r="P2256" t="s">
        <v>8297</v>
      </c>
      <c r="Q2256" t="s">
        <v>8333</v>
      </c>
      <c r="R2256" t="s">
        <v>8351</v>
      </c>
      <c r="S2256" s="19">
        <f t="shared" si="152"/>
        <v>42752.447777777779</v>
      </c>
      <c r="T2256" s="19">
        <f t="shared" si="153"/>
        <v>42759.447777777779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9">
        <f t="shared" si="154"/>
        <v>2.8665822784810127</v>
      </c>
      <c r="O2257" s="7">
        <f t="shared" si="151"/>
        <v>41.782287822878232</v>
      </c>
      <c r="P2257" t="s">
        <v>8297</v>
      </c>
      <c r="Q2257" t="s">
        <v>8333</v>
      </c>
      <c r="R2257" t="s">
        <v>8351</v>
      </c>
      <c r="S2257" s="19">
        <f t="shared" si="152"/>
        <v>42467.751979166671</v>
      </c>
      <c r="T2257" s="19">
        <f t="shared" si="153"/>
        <v>42497.751979166671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9">
        <f t="shared" si="154"/>
        <v>2.2270833333333333</v>
      </c>
      <c r="O2258" s="7">
        <f t="shared" si="151"/>
        <v>21.38</v>
      </c>
      <c r="P2258" t="s">
        <v>8297</v>
      </c>
      <c r="Q2258" t="s">
        <v>8333</v>
      </c>
      <c r="R2258" t="s">
        <v>8351</v>
      </c>
      <c r="S2258" s="19">
        <f t="shared" si="152"/>
        <v>42682.251921296294</v>
      </c>
      <c r="T2258" s="19">
        <f t="shared" si="153"/>
        <v>42696.251921296294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9">
        <f t="shared" si="154"/>
        <v>6.3613999999999997</v>
      </c>
      <c r="O2259" s="7">
        <f t="shared" si="151"/>
        <v>94.103550295857985</v>
      </c>
      <c r="P2259" t="s">
        <v>8297</v>
      </c>
      <c r="Q2259" t="s">
        <v>8333</v>
      </c>
      <c r="R2259" t="s">
        <v>8351</v>
      </c>
      <c r="S2259" s="19">
        <f t="shared" si="152"/>
        <v>42505.736678240748</v>
      </c>
      <c r="T2259" s="19">
        <f t="shared" si="153"/>
        <v>42540.758333333331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9">
        <f t="shared" si="154"/>
        <v>1.4650000000000001</v>
      </c>
      <c r="O2260" s="7">
        <f t="shared" si="151"/>
        <v>15.721951219512196</v>
      </c>
      <c r="P2260" t="s">
        <v>8297</v>
      </c>
      <c r="Q2260" t="s">
        <v>8333</v>
      </c>
      <c r="R2260" t="s">
        <v>8351</v>
      </c>
      <c r="S2260" s="19">
        <f t="shared" si="152"/>
        <v>42136.551006944443</v>
      </c>
      <c r="T2260" s="19">
        <f t="shared" si="153"/>
        <v>42166.551006944443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9">
        <f t="shared" si="154"/>
        <v>18.670999999999999</v>
      </c>
      <c r="O2261" s="7">
        <f t="shared" si="151"/>
        <v>90.635922330097088</v>
      </c>
      <c r="P2261" t="s">
        <v>8297</v>
      </c>
      <c r="Q2261" t="s">
        <v>8333</v>
      </c>
      <c r="R2261" t="s">
        <v>8351</v>
      </c>
      <c r="S2261" s="19">
        <f t="shared" si="152"/>
        <v>42702.604814814818</v>
      </c>
      <c r="T2261" s="19">
        <f t="shared" si="153"/>
        <v>42712.604814814818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9">
        <f t="shared" si="154"/>
        <v>3.2692000000000001</v>
      </c>
      <c r="O2262" s="7">
        <f t="shared" si="151"/>
        <v>97.297619047619051</v>
      </c>
      <c r="P2262" t="s">
        <v>8297</v>
      </c>
      <c r="Q2262" t="s">
        <v>8333</v>
      </c>
      <c r="R2262" t="s">
        <v>8351</v>
      </c>
      <c r="S2262" s="19">
        <f t="shared" si="152"/>
        <v>41694.816782407412</v>
      </c>
      <c r="T2262" s="19">
        <f t="shared" si="153"/>
        <v>41724.775115740747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9">
        <f t="shared" si="154"/>
        <v>7.7949999999999999</v>
      </c>
      <c r="O2263" s="7">
        <f t="shared" si="151"/>
        <v>37.11904761904762</v>
      </c>
      <c r="P2263" t="s">
        <v>8297</v>
      </c>
      <c r="Q2263" t="s">
        <v>8333</v>
      </c>
      <c r="R2263" t="s">
        <v>8351</v>
      </c>
      <c r="S2263" s="19">
        <f t="shared" si="152"/>
        <v>42759.524768518517</v>
      </c>
      <c r="T2263" s="19">
        <f t="shared" si="153"/>
        <v>42780.524768518517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9">
        <f t="shared" si="154"/>
        <v>1.5415151515151515</v>
      </c>
      <c r="O2264" s="7">
        <f t="shared" si="151"/>
        <v>28.104972375690608</v>
      </c>
      <c r="P2264" t="s">
        <v>8297</v>
      </c>
      <c r="Q2264" t="s">
        <v>8333</v>
      </c>
      <c r="R2264" t="s">
        <v>8351</v>
      </c>
      <c r="S2264" s="19">
        <f t="shared" si="152"/>
        <v>41926.385162037041</v>
      </c>
      <c r="T2264" s="19">
        <f t="shared" si="153"/>
        <v>41960.800000000003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9">
        <f t="shared" si="154"/>
        <v>1.1554666666666666</v>
      </c>
      <c r="O2265" s="7">
        <f t="shared" si="151"/>
        <v>144.43333333333334</v>
      </c>
      <c r="P2265" t="s">
        <v>8297</v>
      </c>
      <c r="Q2265" t="s">
        <v>8333</v>
      </c>
      <c r="R2265" t="s">
        <v>8351</v>
      </c>
      <c r="S2265" s="19">
        <f t="shared" si="152"/>
        <v>42014.632326388892</v>
      </c>
      <c r="T2265" s="19">
        <f t="shared" si="153"/>
        <v>42035.632326388892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9">
        <f t="shared" si="154"/>
        <v>1.8003333333333333</v>
      </c>
      <c r="O2266" s="7">
        <f t="shared" si="151"/>
        <v>24.274157303370785</v>
      </c>
      <c r="P2266" t="s">
        <v>8297</v>
      </c>
      <c r="Q2266" t="s">
        <v>8333</v>
      </c>
      <c r="R2266" t="s">
        <v>8351</v>
      </c>
      <c r="S2266" s="19">
        <f t="shared" si="152"/>
        <v>42496.382337962961</v>
      </c>
      <c r="T2266" s="19">
        <f t="shared" si="153"/>
        <v>42512.925000000003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9">
        <f t="shared" si="154"/>
        <v>2.9849999999999999</v>
      </c>
      <c r="O2267" s="7">
        <f t="shared" si="151"/>
        <v>35.117647058823529</v>
      </c>
      <c r="P2267" t="s">
        <v>8297</v>
      </c>
      <c r="Q2267" t="s">
        <v>8333</v>
      </c>
      <c r="R2267" t="s">
        <v>8351</v>
      </c>
      <c r="S2267" s="19">
        <f t="shared" si="152"/>
        <v>42689.653090277781</v>
      </c>
      <c r="T2267" s="19">
        <f t="shared" si="153"/>
        <v>42696.653090277781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9">
        <f t="shared" si="154"/>
        <v>3.2026666666666666</v>
      </c>
      <c r="O2268" s="7">
        <f t="shared" si="151"/>
        <v>24.762886597938145</v>
      </c>
      <c r="P2268" t="s">
        <v>8297</v>
      </c>
      <c r="Q2268" t="s">
        <v>8333</v>
      </c>
      <c r="R2268" t="s">
        <v>8351</v>
      </c>
      <c r="S2268" s="19">
        <f t="shared" si="152"/>
        <v>42469.674907407411</v>
      </c>
      <c r="T2268" s="19">
        <f t="shared" si="153"/>
        <v>42486.883333333331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9">
        <f t="shared" si="154"/>
        <v>3.80525</v>
      </c>
      <c r="O2269" s="7">
        <f t="shared" si="151"/>
        <v>188.37871287128712</v>
      </c>
      <c r="P2269" t="s">
        <v>8297</v>
      </c>
      <c r="Q2269" t="s">
        <v>8333</v>
      </c>
      <c r="R2269" t="s">
        <v>8351</v>
      </c>
      <c r="S2269" s="19">
        <f t="shared" si="152"/>
        <v>41968.629826388889</v>
      </c>
      <c r="T2269" s="19">
        <f t="shared" si="153"/>
        <v>41993.841666666674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9">
        <f t="shared" si="154"/>
        <v>1.026</v>
      </c>
      <c r="O2270" s="7">
        <f t="shared" si="151"/>
        <v>148.08247422680412</v>
      </c>
      <c r="P2270" t="s">
        <v>8297</v>
      </c>
      <c r="Q2270" t="s">
        <v>8333</v>
      </c>
      <c r="R2270" t="s">
        <v>8351</v>
      </c>
      <c r="S2270" s="19">
        <f t="shared" si="152"/>
        <v>42775.882349537045</v>
      </c>
      <c r="T2270" s="19">
        <f t="shared" si="153"/>
        <v>42805.882349537045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9">
        <f t="shared" si="154"/>
        <v>18.016400000000001</v>
      </c>
      <c r="O2271" s="7">
        <f t="shared" si="151"/>
        <v>49.934589800443462</v>
      </c>
      <c r="P2271" t="s">
        <v>8297</v>
      </c>
      <c r="Q2271" t="s">
        <v>8333</v>
      </c>
      <c r="R2271" t="s">
        <v>8351</v>
      </c>
      <c r="S2271" s="19">
        <f t="shared" si="152"/>
        <v>42776.504432870373</v>
      </c>
      <c r="T2271" s="19">
        <f t="shared" si="153"/>
        <v>42801.008333333331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9">
        <f t="shared" si="154"/>
        <v>7.2024800000000004</v>
      </c>
      <c r="O2272" s="7">
        <f t="shared" si="151"/>
        <v>107.82155688622754</v>
      </c>
      <c r="P2272" t="s">
        <v>8297</v>
      </c>
      <c r="Q2272" t="s">
        <v>8333</v>
      </c>
      <c r="R2272" t="s">
        <v>8351</v>
      </c>
      <c r="S2272" s="19">
        <f t="shared" si="152"/>
        <v>42725.669363425928</v>
      </c>
      <c r="T2272" s="19">
        <f t="shared" si="153"/>
        <v>42745.715972222228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9">
        <f t="shared" si="154"/>
        <v>2.8309000000000002</v>
      </c>
      <c r="O2273" s="7">
        <f t="shared" si="151"/>
        <v>42.63403614457831</v>
      </c>
      <c r="P2273" t="s">
        <v>8297</v>
      </c>
      <c r="Q2273" t="s">
        <v>8333</v>
      </c>
      <c r="R2273" t="s">
        <v>8351</v>
      </c>
      <c r="S2273" s="19">
        <f t="shared" si="152"/>
        <v>42683.800046296295</v>
      </c>
      <c r="T2273" s="19">
        <f t="shared" si="153"/>
        <v>42713.800046296295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9">
        <f t="shared" si="154"/>
        <v>13.566000000000001</v>
      </c>
      <c r="O2274" s="7">
        <f t="shared" si="151"/>
        <v>14.370762711864407</v>
      </c>
      <c r="P2274" t="s">
        <v>8297</v>
      </c>
      <c r="Q2274" t="s">
        <v>8333</v>
      </c>
      <c r="R2274" t="s">
        <v>8351</v>
      </c>
      <c r="S2274" s="19">
        <f t="shared" si="152"/>
        <v>42315.499490740745</v>
      </c>
      <c r="T2274" s="19">
        <f t="shared" si="153"/>
        <v>42345.499490740745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9">
        <f t="shared" si="154"/>
        <v>2.2035999999999998</v>
      </c>
      <c r="O2275" s="7">
        <f t="shared" si="151"/>
        <v>37.476190476190474</v>
      </c>
      <c r="P2275" t="s">
        <v>8297</v>
      </c>
      <c r="Q2275" t="s">
        <v>8333</v>
      </c>
      <c r="R2275" t="s">
        <v>8351</v>
      </c>
      <c r="S2275" s="19">
        <f t="shared" si="152"/>
        <v>42781.349097222221</v>
      </c>
      <c r="T2275" s="19">
        <f t="shared" si="153"/>
        <v>42806.307430555564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9">
        <f t="shared" si="154"/>
        <v>1.196</v>
      </c>
      <c r="O2276" s="7">
        <f t="shared" si="151"/>
        <v>30.202020202020201</v>
      </c>
      <c r="P2276" t="s">
        <v>8297</v>
      </c>
      <c r="Q2276" t="s">
        <v>8333</v>
      </c>
      <c r="R2276" t="s">
        <v>8351</v>
      </c>
      <c r="S2276" s="19">
        <f t="shared" si="152"/>
        <v>41663.300659722227</v>
      </c>
      <c r="T2276" s="19">
        <f t="shared" si="153"/>
        <v>41693.300659722227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9">
        <f t="shared" si="154"/>
        <v>4.0776923076923079</v>
      </c>
      <c r="O2277" s="7">
        <f t="shared" si="151"/>
        <v>33.550632911392405</v>
      </c>
      <c r="P2277" t="s">
        <v>8297</v>
      </c>
      <c r="Q2277" t="s">
        <v>8333</v>
      </c>
      <c r="R2277" t="s">
        <v>8351</v>
      </c>
      <c r="S2277" s="19">
        <f t="shared" si="152"/>
        <v>41965.416655092595</v>
      </c>
      <c r="T2277" s="19">
        <f t="shared" si="153"/>
        <v>41995.416655092595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9">
        <f t="shared" si="154"/>
        <v>1.0581826105905425</v>
      </c>
      <c r="O2278" s="7">
        <f t="shared" si="151"/>
        <v>64.74666666666667</v>
      </c>
      <c r="P2278" t="s">
        <v>8297</v>
      </c>
      <c r="Q2278" t="s">
        <v>8333</v>
      </c>
      <c r="R2278" t="s">
        <v>8351</v>
      </c>
      <c r="S2278" s="19">
        <f t="shared" si="152"/>
        <v>41614.45149305556</v>
      </c>
      <c r="T2278" s="19">
        <f t="shared" si="153"/>
        <v>41644.45149305556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9">
        <f t="shared" si="154"/>
        <v>1.4108235294117648</v>
      </c>
      <c r="O2279" s="7">
        <f t="shared" si="151"/>
        <v>57.932367149758456</v>
      </c>
      <c r="P2279" t="s">
        <v>8297</v>
      </c>
      <c r="Q2279" t="s">
        <v>8333</v>
      </c>
      <c r="R2279" t="s">
        <v>8351</v>
      </c>
      <c r="S2279" s="19">
        <f t="shared" si="152"/>
        <v>40936.478506944448</v>
      </c>
      <c r="T2279" s="19">
        <f t="shared" si="153"/>
        <v>40966.478506944448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9">
        <f t="shared" si="154"/>
        <v>2.7069999999999999</v>
      </c>
      <c r="O2280" s="7">
        <f t="shared" si="151"/>
        <v>53.078431372549019</v>
      </c>
      <c r="P2280" t="s">
        <v>8297</v>
      </c>
      <c r="Q2280" t="s">
        <v>8333</v>
      </c>
      <c r="R2280" t="s">
        <v>8351</v>
      </c>
      <c r="S2280" s="19">
        <f t="shared" si="152"/>
        <v>42338.509108796301</v>
      </c>
      <c r="T2280" s="19">
        <f t="shared" si="153"/>
        <v>42372.757638888892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9">
        <f t="shared" si="154"/>
        <v>1.538</v>
      </c>
      <c r="O2281" s="7">
        <f t="shared" si="151"/>
        <v>48.0625</v>
      </c>
      <c r="P2281" t="s">
        <v>8297</v>
      </c>
      <c r="Q2281" t="s">
        <v>8333</v>
      </c>
      <c r="R2281" t="s">
        <v>8351</v>
      </c>
      <c r="S2281" s="19">
        <f t="shared" si="152"/>
        <v>42020.606701388897</v>
      </c>
      <c r="T2281" s="19">
        <f t="shared" si="153"/>
        <v>42038.966666666674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9">
        <f t="shared" si="154"/>
        <v>4.0357653061224488</v>
      </c>
      <c r="O2282" s="7">
        <f t="shared" si="151"/>
        <v>82.396874999999994</v>
      </c>
      <c r="P2282" t="s">
        <v>8297</v>
      </c>
      <c r="Q2282" t="s">
        <v>8333</v>
      </c>
      <c r="R2282" t="s">
        <v>8351</v>
      </c>
      <c r="S2282" s="19">
        <f t="shared" si="152"/>
        <v>42234.424895833334</v>
      </c>
      <c r="T2282" s="19">
        <f t="shared" si="153"/>
        <v>42264.424895833334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9">
        <f t="shared" si="154"/>
        <v>1.85</v>
      </c>
      <c r="O2283" s="7">
        <f t="shared" si="151"/>
        <v>50.454545454545453</v>
      </c>
      <c r="P2283" t="s">
        <v>8276</v>
      </c>
      <c r="Q2283" t="s">
        <v>8325</v>
      </c>
      <c r="R2283" t="s">
        <v>8326</v>
      </c>
      <c r="S2283" s="19">
        <f t="shared" si="152"/>
        <v>40687.085844907408</v>
      </c>
      <c r="T2283" s="19">
        <f t="shared" si="153"/>
        <v>40749.084722222222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9">
        <f t="shared" si="154"/>
        <v>1.8533333333333333</v>
      </c>
      <c r="O2284" s="7">
        <f t="shared" si="151"/>
        <v>115.83333333333333</v>
      </c>
      <c r="P2284" t="s">
        <v>8276</v>
      </c>
      <c r="Q2284" t="s">
        <v>8325</v>
      </c>
      <c r="R2284" t="s">
        <v>8326</v>
      </c>
      <c r="S2284" s="19">
        <f t="shared" si="152"/>
        <v>42322.974606481483</v>
      </c>
      <c r="T2284" s="19">
        <f t="shared" si="153"/>
        <v>42382.974606481483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9">
        <f t="shared" si="154"/>
        <v>1.0085533333333332</v>
      </c>
      <c r="O2285" s="7">
        <f t="shared" si="151"/>
        <v>63.03458333333333</v>
      </c>
      <c r="P2285" t="s">
        <v>8276</v>
      </c>
      <c r="Q2285" t="s">
        <v>8325</v>
      </c>
      <c r="R2285" t="s">
        <v>8326</v>
      </c>
      <c r="S2285" s="19">
        <f t="shared" si="152"/>
        <v>40977.925046296295</v>
      </c>
      <c r="T2285" s="19">
        <f t="shared" si="153"/>
        <v>41037.883379629631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9">
        <f t="shared" si="154"/>
        <v>1.0622116666666668</v>
      </c>
      <c r="O2286" s="7">
        <f t="shared" si="151"/>
        <v>108.02152542372882</v>
      </c>
      <c r="P2286" t="s">
        <v>8276</v>
      </c>
      <c r="Q2286" t="s">
        <v>8325</v>
      </c>
      <c r="R2286" t="s">
        <v>8326</v>
      </c>
      <c r="S2286" s="19">
        <f t="shared" si="152"/>
        <v>40585.596817129634</v>
      </c>
      <c r="T2286" s="19">
        <f t="shared" si="153"/>
        <v>40613.966666666667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9">
        <f t="shared" si="154"/>
        <v>1.2136666666666667</v>
      </c>
      <c r="O2287" s="7">
        <f t="shared" si="151"/>
        <v>46.088607594936711</v>
      </c>
      <c r="P2287" t="s">
        <v>8276</v>
      </c>
      <c r="Q2287" t="s">
        <v>8325</v>
      </c>
      <c r="R2287" t="s">
        <v>8326</v>
      </c>
      <c r="S2287" s="19">
        <f t="shared" si="152"/>
        <v>41058.985682870378</v>
      </c>
      <c r="T2287" s="19">
        <f t="shared" si="153"/>
        <v>41088.985682870378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9">
        <f t="shared" si="154"/>
        <v>1.0006666666666666</v>
      </c>
      <c r="O2288" s="7">
        <f t="shared" si="151"/>
        <v>107.21428571428571</v>
      </c>
      <c r="P2288" t="s">
        <v>8276</v>
      </c>
      <c r="Q2288" t="s">
        <v>8325</v>
      </c>
      <c r="R2288" t="s">
        <v>8326</v>
      </c>
      <c r="S2288" s="19">
        <f t="shared" si="152"/>
        <v>41494.763587962967</v>
      </c>
      <c r="T2288" s="19">
        <f t="shared" si="153"/>
        <v>41522.965972222228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9">
        <f t="shared" si="154"/>
        <v>1.1997755555555556</v>
      </c>
      <c r="O2289" s="7">
        <f t="shared" si="151"/>
        <v>50.9338679245283</v>
      </c>
      <c r="P2289" t="s">
        <v>8276</v>
      </c>
      <c r="Q2289" t="s">
        <v>8325</v>
      </c>
      <c r="R2289" t="s">
        <v>8326</v>
      </c>
      <c r="S2289" s="19">
        <f t="shared" si="152"/>
        <v>41792.467361111114</v>
      </c>
      <c r="T2289" s="19">
        <f t="shared" si="153"/>
        <v>41813.467361111114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9">
        <f t="shared" si="154"/>
        <v>1.0009999999999999</v>
      </c>
      <c r="O2290" s="7">
        <f t="shared" si="151"/>
        <v>40.04</v>
      </c>
      <c r="P2290" t="s">
        <v>8276</v>
      </c>
      <c r="Q2290" t="s">
        <v>8325</v>
      </c>
      <c r="R2290" t="s">
        <v>8326</v>
      </c>
      <c r="S2290" s="19">
        <f t="shared" si="152"/>
        <v>41067.627418981487</v>
      </c>
      <c r="T2290" s="19">
        <f t="shared" si="153"/>
        <v>41086.550000000003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9">
        <f t="shared" si="154"/>
        <v>1.0740000000000001</v>
      </c>
      <c r="O2291" s="7">
        <f t="shared" si="151"/>
        <v>64.44</v>
      </c>
      <c r="P2291" t="s">
        <v>8276</v>
      </c>
      <c r="Q2291" t="s">
        <v>8325</v>
      </c>
      <c r="R2291" t="s">
        <v>8326</v>
      </c>
      <c r="S2291" s="19">
        <f t="shared" si="152"/>
        <v>41571.798379629632</v>
      </c>
      <c r="T2291" s="19">
        <f t="shared" si="153"/>
        <v>41614.773611111115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9">
        <f t="shared" si="154"/>
        <v>1.0406666666666666</v>
      </c>
      <c r="O2292" s="7">
        <f t="shared" si="151"/>
        <v>53.827586206896555</v>
      </c>
      <c r="P2292" t="s">
        <v>8276</v>
      </c>
      <c r="Q2292" t="s">
        <v>8325</v>
      </c>
      <c r="R2292" t="s">
        <v>8326</v>
      </c>
      <c r="S2292" s="19">
        <f t="shared" si="152"/>
        <v>40070.053819444445</v>
      </c>
      <c r="T2292" s="19">
        <f t="shared" si="153"/>
        <v>40148.508333333339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9">
        <f t="shared" si="154"/>
        <v>1.728</v>
      </c>
      <c r="O2293" s="7">
        <f t="shared" si="151"/>
        <v>100.46511627906976</v>
      </c>
      <c r="P2293" t="s">
        <v>8276</v>
      </c>
      <c r="Q2293" t="s">
        <v>8325</v>
      </c>
      <c r="R2293" t="s">
        <v>8326</v>
      </c>
      <c r="S2293" s="19">
        <f t="shared" si="152"/>
        <v>40987.777060185188</v>
      </c>
      <c r="T2293" s="19">
        <f t="shared" si="153"/>
        <v>41021.966666666667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9">
        <f t="shared" si="154"/>
        <v>1.072505</v>
      </c>
      <c r="O2294" s="7">
        <f t="shared" si="151"/>
        <v>46.630652173913049</v>
      </c>
      <c r="P2294" t="s">
        <v>8276</v>
      </c>
      <c r="Q2294" t="s">
        <v>8325</v>
      </c>
      <c r="R2294" t="s">
        <v>8326</v>
      </c>
      <c r="S2294" s="19">
        <f t="shared" si="152"/>
        <v>40987.49763888889</v>
      </c>
      <c r="T2294" s="19">
        <f t="shared" si="153"/>
        <v>41017.49763888889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9">
        <f t="shared" si="154"/>
        <v>1.0823529411764705</v>
      </c>
      <c r="O2295" s="7">
        <f t="shared" si="151"/>
        <v>34.074074074074076</v>
      </c>
      <c r="P2295" t="s">
        <v>8276</v>
      </c>
      <c r="Q2295" t="s">
        <v>8325</v>
      </c>
      <c r="R2295" t="s">
        <v>8326</v>
      </c>
      <c r="S2295" s="19">
        <f t="shared" si="152"/>
        <v>41151.508321759262</v>
      </c>
      <c r="T2295" s="19">
        <f t="shared" si="153"/>
        <v>41176.965972222228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9">
        <f t="shared" si="154"/>
        <v>1.4608079999999999</v>
      </c>
      <c r="O2296" s="7">
        <f t="shared" si="151"/>
        <v>65.214642857142863</v>
      </c>
      <c r="P2296" t="s">
        <v>8276</v>
      </c>
      <c r="Q2296" t="s">
        <v>8325</v>
      </c>
      <c r="R2296" t="s">
        <v>8326</v>
      </c>
      <c r="S2296" s="19">
        <f t="shared" si="152"/>
        <v>41264.523148148153</v>
      </c>
      <c r="T2296" s="19">
        <f t="shared" si="153"/>
        <v>41294.523148148153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9">
        <f t="shared" si="154"/>
        <v>1.2524999999999999</v>
      </c>
      <c r="O2297" s="7">
        <f t="shared" si="151"/>
        <v>44.205882352941174</v>
      </c>
      <c r="P2297" t="s">
        <v>8276</v>
      </c>
      <c r="Q2297" t="s">
        <v>8325</v>
      </c>
      <c r="R2297" t="s">
        <v>8326</v>
      </c>
      <c r="S2297" s="19">
        <f t="shared" si="152"/>
        <v>41270.754351851851</v>
      </c>
      <c r="T2297" s="19">
        <f t="shared" si="153"/>
        <v>41300.754351851851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9">
        <f t="shared" si="154"/>
        <v>1.4907142857142857</v>
      </c>
      <c r="O2298" s="7">
        <f t="shared" si="151"/>
        <v>71.965517241379317</v>
      </c>
      <c r="P2298" t="s">
        <v>8276</v>
      </c>
      <c r="Q2298" t="s">
        <v>8325</v>
      </c>
      <c r="R2298" t="s">
        <v>8326</v>
      </c>
      <c r="S2298" s="19">
        <f t="shared" si="152"/>
        <v>40927.531782407408</v>
      </c>
      <c r="T2298" s="19">
        <f t="shared" si="153"/>
        <v>40962.531782407408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9">
        <f t="shared" si="154"/>
        <v>1.006</v>
      </c>
      <c r="O2299" s="7">
        <f t="shared" si="151"/>
        <v>52.94736842105263</v>
      </c>
      <c r="P2299" t="s">
        <v>8276</v>
      </c>
      <c r="Q2299" t="s">
        <v>8325</v>
      </c>
      <c r="R2299" t="s">
        <v>8326</v>
      </c>
      <c r="S2299" s="19">
        <f t="shared" si="152"/>
        <v>40947.842233796298</v>
      </c>
      <c r="T2299" s="19">
        <f t="shared" si="153"/>
        <v>40981.965972222228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9">
        <f t="shared" si="154"/>
        <v>1.0507333333333333</v>
      </c>
      <c r="O2300" s="7">
        <f t="shared" si="151"/>
        <v>109.45138888888889</v>
      </c>
      <c r="P2300" t="s">
        <v>8276</v>
      </c>
      <c r="Q2300" t="s">
        <v>8325</v>
      </c>
      <c r="R2300" t="s">
        <v>8326</v>
      </c>
      <c r="S2300" s="19">
        <f t="shared" si="152"/>
        <v>41694.640659722223</v>
      </c>
      <c r="T2300" s="19">
        <f t="shared" si="153"/>
        <v>41724.598993055559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9">
        <f t="shared" si="154"/>
        <v>3.5016666666666665</v>
      </c>
      <c r="O2301" s="7">
        <f t="shared" si="151"/>
        <v>75.035714285714292</v>
      </c>
      <c r="P2301" t="s">
        <v>8276</v>
      </c>
      <c r="Q2301" t="s">
        <v>8325</v>
      </c>
      <c r="R2301" t="s">
        <v>8326</v>
      </c>
      <c r="S2301" s="19">
        <f t="shared" si="152"/>
        <v>40564.832511574074</v>
      </c>
      <c r="T2301" s="19">
        <f t="shared" si="153"/>
        <v>40579.832511574074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9">
        <f t="shared" si="154"/>
        <v>1.0125</v>
      </c>
      <c r="O2302" s="7">
        <f t="shared" si="151"/>
        <v>115.71428571428571</v>
      </c>
      <c r="P2302" t="s">
        <v>8276</v>
      </c>
      <c r="Q2302" t="s">
        <v>8325</v>
      </c>
      <c r="R2302" t="s">
        <v>8326</v>
      </c>
      <c r="S2302" s="19">
        <f t="shared" si="152"/>
        <v>41074.527037037042</v>
      </c>
      <c r="T2302" s="19">
        <f t="shared" si="153"/>
        <v>41088.527037037042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9">
        <f t="shared" si="154"/>
        <v>1.336044</v>
      </c>
      <c r="O2303" s="7">
        <f t="shared" si="151"/>
        <v>31.659810426540286</v>
      </c>
      <c r="P2303" t="s">
        <v>8279</v>
      </c>
      <c r="Q2303" t="s">
        <v>8325</v>
      </c>
      <c r="R2303" t="s">
        <v>8329</v>
      </c>
      <c r="S2303" s="19">
        <f t="shared" si="152"/>
        <v>41415.946944444448</v>
      </c>
      <c r="T2303" s="19">
        <f t="shared" si="153"/>
        <v>41445.946944444448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9">
        <f t="shared" si="154"/>
        <v>1.7065217391304348</v>
      </c>
      <c r="O2304" s="7">
        <f t="shared" si="151"/>
        <v>46.176470588235297</v>
      </c>
      <c r="P2304" t="s">
        <v>8279</v>
      </c>
      <c r="Q2304" t="s">
        <v>8325</v>
      </c>
      <c r="R2304" t="s">
        <v>8329</v>
      </c>
      <c r="S2304" s="19">
        <f t="shared" si="152"/>
        <v>41605.668449074074</v>
      </c>
      <c r="T2304" s="19">
        <f t="shared" si="153"/>
        <v>41639.091666666667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9">
        <f t="shared" si="154"/>
        <v>1.0935829457364341</v>
      </c>
      <c r="O2305" s="7">
        <f t="shared" si="151"/>
        <v>68.481650485436887</v>
      </c>
      <c r="P2305" t="s">
        <v>8279</v>
      </c>
      <c r="Q2305" t="s">
        <v>8325</v>
      </c>
      <c r="R2305" t="s">
        <v>8329</v>
      </c>
      <c r="S2305" s="19">
        <f t="shared" si="152"/>
        <v>40849.91106481482</v>
      </c>
      <c r="T2305" s="19">
        <f t="shared" si="153"/>
        <v>40889.952731481484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9">
        <f t="shared" si="154"/>
        <v>1.0070033333333335</v>
      </c>
      <c r="O2306" s="7">
        <f t="shared" si="151"/>
        <v>53.469203539823013</v>
      </c>
      <c r="P2306" t="s">
        <v>8279</v>
      </c>
      <c r="Q2306" t="s">
        <v>8325</v>
      </c>
      <c r="R2306" t="s">
        <v>8329</v>
      </c>
      <c r="S2306" s="19">
        <f t="shared" si="152"/>
        <v>40502.61586805556</v>
      </c>
      <c r="T2306" s="19">
        <f t="shared" si="153"/>
        <v>40544.007638888892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9">
        <f t="shared" si="154"/>
        <v>1.0122777777777778</v>
      </c>
      <c r="O2307" s="7">
        <f t="shared" ref="O2307:O2370" si="155">IF(L2307=0,0,E2307/L2307)</f>
        <v>109.10778443113773</v>
      </c>
      <c r="P2307" t="s">
        <v>8279</v>
      </c>
      <c r="Q2307" t="s">
        <v>8325</v>
      </c>
      <c r="R2307" t="s">
        <v>8329</v>
      </c>
      <c r="S2307" s="19">
        <f t="shared" ref="S2307:S2370" si="156">(J2307/86400)+25569+(-5/25)</f>
        <v>41834.49527777778</v>
      </c>
      <c r="T2307" s="19">
        <f t="shared" ref="T2307:T2370" si="157">(I2307/86400)+25569+(-5/25)</f>
        <v>41859.550000000003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9">
        <f t="shared" si="154"/>
        <v>1.0675857142857144</v>
      </c>
      <c r="O2308" s="7">
        <f t="shared" si="155"/>
        <v>51.185616438356163</v>
      </c>
      <c r="P2308" t="s">
        <v>8279</v>
      </c>
      <c r="Q2308" t="s">
        <v>8325</v>
      </c>
      <c r="R2308" t="s">
        <v>8329</v>
      </c>
      <c r="S2308" s="19">
        <f t="shared" si="156"/>
        <v>40947.968159722222</v>
      </c>
      <c r="T2308" s="19">
        <f t="shared" si="157"/>
        <v>40977.968159722222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9">
        <f t="shared" si="154"/>
        <v>1.0665777537961894</v>
      </c>
      <c r="O2309" s="7">
        <f t="shared" si="155"/>
        <v>27.936800000000002</v>
      </c>
      <c r="P2309" t="s">
        <v>8279</v>
      </c>
      <c r="Q2309" t="s">
        <v>8325</v>
      </c>
      <c r="R2309" t="s">
        <v>8329</v>
      </c>
      <c r="S2309" s="19">
        <f t="shared" si="156"/>
        <v>41004.602465277785</v>
      </c>
      <c r="T2309" s="19">
        <f t="shared" si="157"/>
        <v>41034.602407407408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9">
        <f t="shared" si="154"/>
        <v>1.0130622</v>
      </c>
      <c r="O2310" s="7">
        <f t="shared" si="155"/>
        <v>82.496921824104234</v>
      </c>
      <c r="P2310" t="s">
        <v>8279</v>
      </c>
      <c r="Q2310" t="s">
        <v>8325</v>
      </c>
      <c r="R2310" t="s">
        <v>8329</v>
      </c>
      <c r="S2310" s="19">
        <f t="shared" si="156"/>
        <v>41851.762916666674</v>
      </c>
      <c r="T2310" s="19">
        <f t="shared" si="157"/>
        <v>41879.841666666667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9">
        <f t="shared" si="154"/>
        <v>1.0667450000000001</v>
      </c>
      <c r="O2311" s="7">
        <f t="shared" si="155"/>
        <v>59.817476635514019</v>
      </c>
      <c r="P2311" t="s">
        <v>8279</v>
      </c>
      <c r="Q2311" t="s">
        <v>8325</v>
      </c>
      <c r="R2311" t="s">
        <v>8329</v>
      </c>
      <c r="S2311" s="19">
        <f t="shared" si="156"/>
        <v>41307.78769675926</v>
      </c>
      <c r="T2311" s="19">
        <f t="shared" si="157"/>
        <v>41342.78769675926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9">
        <f t="shared" si="154"/>
        <v>4.288397837837838</v>
      </c>
      <c r="O2312" s="7">
        <f t="shared" si="155"/>
        <v>64.816470588235291</v>
      </c>
      <c r="P2312" t="s">
        <v>8279</v>
      </c>
      <c r="Q2312" t="s">
        <v>8325</v>
      </c>
      <c r="R2312" t="s">
        <v>8329</v>
      </c>
      <c r="S2312" s="19">
        <f t="shared" si="156"/>
        <v>41324.594155092593</v>
      </c>
      <c r="T2312" s="19">
        <f t="shared" si="157"/>
        <v>41354.552488425928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9">
        <f t="shared" si="154"/>
        <v>1.0411111111111111</v>
      </c>
      <c r="O2313" s="7">
        <f t="shared" si="155"/>
        <v>90.09615384615384</v>
      </c>
      <c r="P2313" t="s">
        <v>8279</v>
      </c>
      <c r="Q2313" t="s">
        <v>8325</v>
      </c>
      <c r="R2313" t="s">
        <v>8329</v>
      </c>
      <c r="S2313" s="19">
        <f t="shared" si="156"/>
        <v>41735.804502314815</v>
      </c>
      <c r="T2313" s="19">
        <f t="shared" si="157"/>
        <v>41765.804502314815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9">
        <f t="shared" si="154"/>
        <v>1.0786666666666667</v>
      </c>
      <c r="O2314" s="7">
        <f t="shared" si="155"/>
        <v>40.962025316455694</v>
      </c>
      <c r="P2314" t="s">
        <v>8279</v>
      </c>
      <c r="Q2314" t="s">
        <v>8325</v>
      </c>
      <c r="R2314" t="s">
        <v>8329</v>
      </c>
      <c r="S2314" s="19">
        <f t="shared" si="156"/>
        <v>41716.432847222226</v>
      </c>
      <c r="T2314" s="19">
        <f t="shared" si="157"/>
        <v>41747.758333333339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9">
        <f t="shared" si="154"/>
        <v>1.7584040000000001</v>
      </c>
      <c r="O2315" s="7">
        <f t="shared" si="155"/>
        <v>56.000127388535034</v>
      </c>
      <c r="P2315" t="s">
        <v>8279</v>
      </c>
      <c r="Q2315" t="s">
        <v>8325</v>
      </c>
      <c r="R2315" t="s">
        <v>8329</v>
      </c>
      <c r="S2315" s="19">
        <f t="shared" si="156"/>
        <v>41002.758634259262</v>
      </c>
      <c r="T2315" s="19">
        <f t="shared" si="157"/>
        <v>41032.758634259262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9">
        <f t="shared" si="154"/>
        <v>1.5697000000000001</v>
      </c>
      <c r="O2316" s="7">
        <f t="shared" si="155"/>
        <v>37.672800000000002</v>
      </c>
      <c r="P2316" t="s">
        <v>8279</v>
      </c>
      <c r="Q2316" t="s">
        <v>8325</v>
      </c>
      <c r="R2316" t="s">
        <v>8329</v>
      </c>
      <c r="S2316" s="19">
        <f t="shared" si="156"/>
        <v>41037.351585648154</v>
      </c>
      <c r="T2316" s="19">
        <f t="shared" si="157"/>
        <v>41067.351585648154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9">
        <f t="shared" si="154"/>
        <v>1.026</v>
      </c>
      <c r="O2317" s="7">
        <f t="shared" si="155"/>
        <v>40.078125</v>
      </c>
      <c r="P2317" t="s">
        <v>8279</v>
      </c>
      <c r="Q2317" t="s">
        <v>8325</v>
      </c>
      <c r="R2317" t="s">
        <v>8329</v>
      </c>
      <c r="S2317" s="19">
        <f t="shared" si="156"/>
        <v>41004.526192129633</v>
      </c>
      <c r="T2317" s="19">
        <f t="shared" si="157"/>
        <v>41034.526192129633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9">
        <f t="shared" si="154"/>
        <v>1.0404266666666666</v>
      </c>
      <c r="O2318" s="7">
        <f t="shared" si="155"/>
        <v>78.031999999999996</v>
      </c>
      <c r="P2318" t="s">
        <v>8279</v>
      </c>
      <c r="Q2318" t="s">
        <v>8325</v>
      </c>
      <c r="R2318" t="s">
        <v>8329</v>
      </c>
      <c r="S2318" s="19">
        <f t="shared" si="156"/>
        <v>40079.525115740747</v>
      </c>
      <c r="T2318" s="19">
        <f t="shared" si="157"/>
        <v>40156.566666666666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9">
        <f t="shared" ref="N2319:N2382" si="158">E2319/D2319</f>
        <v>1.04</v>
      </c>
      <c r="O2319" s="7">
        <f t="shared" si="155"/>
        <v>18.90909090909091</v>
      </c>
      <c r="P2319" t="s">
        <v>8279</v>
      </c>
      <c r="Q2319" t="s">
        <v>8325</v>
      </c>
      <c r="R2319" t="s">
        <v>8329</v>
      </c>
      <c r="S2319" s="19">
        <f t="shared" si="156"/>
        <v>40192.342233796298</v>
      </c>
      <c r="T2319" s="19">
        <f t="shared" si="157"/>
        <v>40224.008333333339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9">
        <f t="shared" si="158"/>
        <v>1.2105999999999999</v>
      </c>
      <c r="O2320" s="7">
        <f t="shared" si="155"/>
        <v>37.134969325153371</v>
      </c>
      <c r="P2320" t="s">
        <v>8279</v>
      </c>
      <c r="Q2320" t="s">
        <v>8325</v>
      </c>
      <c r="R2320" t="s">
        <v>8329</v>
      </c>
      <c r="S2320" s="19">
        <f t="shared" si="156"/>
        <v>40050.44368055556</v>
      </c>
      <c r="T2320" s="19">
        <f t="shared" si="157"/>
        <v>40081.965972222228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9">
        <f t="shared" si="158"/>
        <v>1.077</v>
      </c>
      <c r="O2321" s="7">
        <f t="shared" si="155"/>
        <v>41.961038961038959</v>
      </c>
      <c r="P2321" t="s">
        <v>8279</v>
      </c>
      <c r="Q2321" t="s">
        <v>8325</v>
      </c>
      <c r="R2321" t="s">
        <v>8329</v>
      </c>
      <c r="S2321" s="19">
        <f t="shared" si="156"/>
        <v>41592.882002314815</v>
      </c>
      <c r="T2321" s="19">
        <f t="shared" si="157"/>
        <v>41622.882002314815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9">
        <f t="shared" si="158"/>
        <v>1.0866</v>
      </c>
      <c r="O2322" s="7">
        <f t="shared" si="155"/>
        <v>61.044943820224717</v>
      </c>
      <c r="P2322" t="s">
        <v>8279</v>
      </c>
      <c r="Q2322" t="s">
        <v>8325</v>
      </c>
      <c r="R2322" t="s">
        <v>8329</v>
      </c>
      <c r="S2322" s="19">
        <f t="shared" si="156"/>
        <v>41696.617129629631</v>
      </c>
      <c r="T2322" s="19">
        <f t="shared" si="157"/>
        <v>41731.575462962966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9">
        <f t="shared" si="158"/>
        <v>0.39120962394619685</v>
      </c>
      <c r="O2323" s="7">
        <f t="shared" si="155"/>
        <v>64.53125</v>
      </c>
      <c r="P2323" t="s">
        <v>8298</v>
      </c>
      <c r="Q2323" t="s">
        <v>8336</v>
      </c>
      <c r="R2323" t="s">
        <v>8352</v>
      </c>
      <c r="S2323" s="19">
        <f t="shared" si="156"/>
        <v>42799.060428240744</v>
      </c>
      <c r="T2323" s="19">
        <f t="shared" si="157"/>
        <v>42829.018761574072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9">
        <f t="shared" si="158"/>
        <v>3.1481481481481478E-2</v>
      </c>
      <c r="O2324" s="7">
        <f t="shared" si="155"/>
        <v>21.25</v>
      </c>
      <c r="P2324" t="s">
        <v>8298</v>
      </c>
      <c r="Q2324" t="s">
        <v>8336</v>
      </c>
      <c r="R2324" t="s">
        <v>8352</v>
      </c>
      <c r="S2324" s="19">
        <f t="shared" si="156"/>
        <v>42804.695474537039</v>
      </c>
      <c r="T2324" s="19">
        <f t="shared" si="157"/>
        <v>42834.653807870374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9">
        <f t="shared" si="158"/>
        <v>0.48</v>
      </c>
      <c r="O2325" s="7">
        <f t="shared" si="155"/>
        <v>30</v>
      </c>
      <c r="P2325" t="s">
        <v>8298</v>
      </c>
      <c r="Q2325" t="s">
        <v>8336</v>
      </c>
      <c r="R2325" t="s">
        <v>8352</v>
      </c>
      <c r="S2325" s="19">
        <f t="shared" si="156"/>
        <v>42807.555173611116</v>
      </c>
      <c r="T2325" s="19">
        <f t="shared" si="157"/>
        <v>42814.555173611116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9">
        <f t="shared" si="158"/>
        <v>0.20733333333333334</v>
      </c>
      <c r="O2326" s="7">
        <f t="shared" si="155"/>
        <v>25.491803278688526</v>
      </c>
      <c r="P2326" t="s">
        <v>8298</v>
      </c>
      <c r="Q2326" t="s">
        <v>8336</v>
      </c>
      <c r="R2326" t="s">
        <v>8352</v>
      </c>
      <c r="S2326" s="19">
        <f t="shared" si="156"/>
        <v>42790.685243055559</v>
      </c>
      <c r="T2326" s="19">
        <f t="shared" si="157"/>
        <v>42820.643576388888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9">
        <f t="shared" si="158"/>
        <v>0.08</v>
      </c>
      <c r="O2327" s="7">
        <f t="shared" si="155"/>
        <v>11.428571428571429</v>
      </c>
      <c r="P2327" t="s">
        <v>8298</v>
      </c>
      <c r="Q2327" t="s">
        <v>8336</v>
      </c>
      <c r="R2327" t="s">
        <v>8352</v>
      </c>
      <c r="S2327" s="19">
        <f t="shared" si="156"/>
        <v>42793.82234953704</v>
      </c>
      <c r="T2327" s="19">
        <f t="shared" si="157"/>
        <v>42823.780682870376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9">
        <f t="shared" si="158"/>
        <v>7.1999999999999998E-3</v>
      </c>
      <c r="O2328" s="7">
        <f t="shared" si="155"/>
        <v>108</v>
      </c>
      <c r="P2328" t="s">
        <v>8298</v>
      </c>
      <c r="Q2328" t="s">
        <v>8336</v>
      </c>
      <c r="R2328" t="s">
        <v>8352</v>
      </c>
      <c r="S2328" s="19">
        <f t="shared" si="156"/>
        <v>42803.834120370375</v>
      </c>
      <c r="T2328" s="19">
        <f t="shared" si="157"/>
        <v>42855.508333333331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9">
        <f t="shared" si="158"/>
        <v>5.2609431428571432</v>
      </c>
      <c r="O2329" s="7">
        <f t="shared" si="155"/>
        <v>54.883162444113267</v>
      </c>
      <c r="P2329" t="s">
        <v>8298</v>
      </c>
      <c r="Q2329" t="s">
        <v>8336</v>
      </c>
      <c r="R2329" t="s">
        <v>8352</v>
      </c>
      <c r="S2329" s="19">
        <f t="shared" si="156"/>
        <v>41842.717129629629</v>
      </c>
      <c r="T2329" s="19">
        <f t="shared" si="157"/>
        <v>41877.717129629629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9">
        <f t="shared" si="158"/>
        <v>2.5445000000000002</v>
      </c>
      <c r="O2330" s="7">
        <f t="shared" si="155"/>
        <v>47.383612662942269</v>
      </c>
      <c r="P2330" t="s">
        <v>8298</v>
      </c>
      <c r="Q2330" t="s">
        <v>8336</v>
      </c>
      <c r="R2330" t="s">
        <v>8352</v>
      </c>
      <c r="S2330" s="19">
        <f t="shared" si="156"/>
        <v>42139.581678240742</v>
      </c>
      <c r="T2330" s="19">
        <f t="shared" si="157"/>
        <v>42169.581678240742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9">
        <f t="shared" si="158"/>
        <v>1.0591999999999999</v>
      </c>
      <c r="O2331" s="7">
        <f t="shared" si="155"/>
        <v>211.84</v>
      </c>
      <c r="P2331" t="s">
        <v>8298</v>
      </c>
      <c r="Q2331" t="s">
        <v>8336</v>
      </c>
      <c r="R2331" t="s">
        <v>8352</v>
      </c>
      <c r="S2331" s="19">
        <f t="shared" si="156"/>
        <v>41807.424375000002</v>
      </c>
      <c r="T2331" s="19">
        <f t="shared" si="157"/>
        <v>41837.424375000002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9">
        <f t="shared" si="158"/>
        <v>1.0242285714285715</v>
      </c>
      <c r="O2332" s="7">
        <f t="shared" si="155"/>
        <v>219.92638036809817</v>
      </c>
      <c r="P2332" t="s">
        <v>8298</v>
      </c>
      <c r="Q2332" t="s">
        <v>8336</v>
      </c>
      <c r="R2332" t="s">
        <v>8352</v>
      </c>
      <c r="S2332" s="19">
        <f t="shared" si="156"/>
        <v>42332.699803240743</v>
      </c>
      <c r="T2332" s="19">
        <f t="shared" si="157"/>
        <v>42362.8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9">
        <f t="shared" si="158"/>
        <v>1.4431375</v>
      </c>
      <c r="O2333" s="7">
        <f t="shared" si="155"/>
        <v>40.795406360424032</v>
      </c>
      <c r="P2333" t="s">
        <v>8298</v>
      </c>
      <c r="Q2333" t="s">
        <v>8336</v>
      </c>
      <c r="R2333" t="s">
        <v>8352</v>
      </c>
      <c r="S2333" s="19">
        <f t="shared" si="156"/>
        <v>41838.805671296301</v>
      </c>
      <c r="T2333" s="19">
        <f t="shared" si="157"/>
        <v>41868.805671296301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9">
        <f t="shared" si="158"/>
        <v>1.06308</v>
      </c>
      <c r="O2334" s="7">
        <f t="shared" si="155"/>
        <v>75.502840909090907</v>
      </c>
      <c r="P2334" t="s">
        <v>8298</v>
      </c>
      <c r="Q2334" t="s">
        <v>8336</v>
      </c>
      <c r="R2334" t="s">
        <v>8352</v>
      </c>
      <c r="S2334" s="19">
        <f t="shared" si="156"/>
        <v>42011.428136574075</v>
      </c>
      <c r="T2334" s="19">
        <f t="shared" si="157"/>
        <v>42041.428136574075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9">
        <f t="shared" si="158"/>
        <v>2.1216666666666666</v>
      </c>
      <c r="O2335" s="7">
        <f t="shared" si="155"/>
        <v>13.542553191489361</v>
      </c>
      <c r="P2335" t="s">
        <v>8298</v>
      </c>
      <c r="Q2335" t="s">
        <v>8336</v>
      </c>
      <c r="R2335" t="s">
        <v>8352</v>
      </c>
      <c r="S2335" s="19">
        <f t="shared" si="156"/>
        <v>41767.450347222228</v>
      </c>
      <c r="T2335" s="19">
        <f t="shared" si="157"/>
        <v>41788.543055555558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9">
        <f t="shared" si="158"/>
        <v>1.0195000000000001</v>
      </c>
      <c r="O2336" s="7">
        <f t="shared" si="155"/>
        <v>60.865671641791046</v>
      </c>
      <c r="P2336" t="s">
        <v>8298</v>
      </c>
      <c r="Q2336" t="s">
        <v>8336</v>
      </c>
      <c r="R2336" t="s">
        <v>8352</v>
      </c>
      <c r="S2336" s="19">
        <f t="shared" si="156"/>
        <v>41918.47011574074</v>
      </c>
      <c r="T2336" s="19">
        <f t="shared" si="157"/>
        <v>41948.531944444447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9">
        <f t="shared" si="158"/>
        <v>1.0227200000000001</v>
      </c>
      <c r="O2337" s="7">
        <f t="shared" si="155"/>
        <v>115.69230769230769</v>
      </c>
      <c r="P2337" t="s">
        <v>8298</v>
      </c>
      <c r="Q2337" t="s">
        <v>8336</v>
      </c>
      <c r="R2337" t="s">
        <v>8352</v>
      </c>
      <c r="S2337" s="19">
        <f t="shared" si="156"/>
        <v>41771.372256944451</v>
      </c>
      <c r="T2337" s="19">
        <f t="shared" si="157"/>
        <v>41801.372256944451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9">
        <f t="shared" si="158"/>
        <v>5.2073254999999996</v>
      </c>
      <c r="O2338" s="7">
        <f t="shared" si="155"/>
        <v>48.104623556581984</v>
      </c>
      <c r="P2338" t="s">
        <v>8298</v>
      </c>
      <c r="Q2338" t="s">
        <v>8336</v>
      </c>
      <c r="R2338" t="s">
        <v>8352</v>
      </c>
      <c r="S2338" s="19">
        <f t="shared" si="156"/>
        <v>41666.724710648152</v>
      </c>
      <c r="T2338" s="19">
        <f t="shared" si="157"/>
        <v>41706.724710648152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9">
        <f t="shared" si="158"/>
        <v>1.1065833333333333</v>
      </c>
      <c r="O2339" s="7">
        <f t="shared" si="155"/>
        <v>74.184357541899445</v>
      </c>
      <c r="P2339" t="s">
        <v>8298</v>
      </c>
      <c r="Q2339" t="s">
        <v>8336</v>
      </c>
      <c r="R2339" t="s">
        <v>8352</v>
      </c>
      <c r="S2339" s="19">
        <f t="shared" si="156"/>
        <v>41786.440543981487</v>
      </c>
      <c r="T2339" s="19">
        <f t="shared" si="157"/>
        <v>41816.440543981487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9">
        <f t="shared" si="158"/>
        <v>1.0114333333333334</v>
      </c>
      <c r="O2340" s="7">
        <f t="shared" si="155"/>
        <v>123.34552845528455</v>
      </c>
      <c r="P2340" t="s">
        <v>8298</v>
      </c>
      <c r="Q2340" t="s">
        <v>8336</v>
      </c>
      <c r="R2340" t="s">
        <v>8352</v>
      </c>
      <c r="S2340" s="19">
        <f t="shared" si="156"/>
        <v>41789.696805555563</v>
      </c>
      <c r="T2340" s="19">
        <f t="shared" si="157"/>
        <v>41819.696805555563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9">
        <f t="shared" si="158"/>
        <v>2.9420799999999998</v>
      </c>
      <c r="O2341" s="7">
        <f t="shared" si="155"/>
        <v>66.623188405797094</v>
      </c>
      <c r="P2341" t="s">
        <v>8298</v>
      </c>
      <c r="Q2341" t="s">
        <v>8336</v>
      </c>
      <c r="R2341" t="s">
        <v>8352</v>
      </c>
      <c r="S2341" s="19">
        <f t="shared" si="156"/>
        <v>42692.599872685183</v>
      </c>
      <c r="T2341" s="19">
        <f t="shared" si="157"/>
        <v>42723.132638888892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9">
        <f t="shared" si="158"/>
        <v>1.0577749999999999</v>
      </c>
      <c r="O2342" s="7">
        <f t="shared" si="155"/>
        <v>104.99007444168734</v>
      </c>
      <c r="P2342" t="s">
        <v>8298</v>
      </c>
      <c r="Q2342" t="s">
        <v>8336</v>
      </c>
      <c r="R2342" t="s">
        <v>8352</v>
      </c>
      <c r="S2342" s="19">
        <f t="shared" si="156"/>
        <v>42643.442800925928</v>
      </c>
      <c r="T2342" s="19">
        <f t="shared" si="157"/>
        <v>42673.442800925928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9">
        <f t="shared" si="158"/>
        <v>0</v>
      </c>
      <c r="O2343" s="7">
        <f t="shared" si="155"/>
        <v>0</v>
      </c>
      <c r="P2343" t="s">
        <v>8272</v>
      </c>
      <c r="Q2343" t="s">
        <v>8319</v>
      </c>
      <c r="R2343" t="s">
        <v>8320</v>
      </c>
      <c r="S2343" s="19">
        <f t="shared" si="156"/>
        <v>42167.613703703712</v>
      </c>
      <c r="T2343" s="19">
        <f t="shared" si="157"/>
        <v>42197.613703703712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9">
        <f t="shared" si="158"/>
        <v>0</v>
      </c>
      <c r="O2344" s="7">
        <f t="shared" si="155"/>
        <v>0</v>
      </c>
      <c r="P2344" t="s">
        <v>8272</v>
      </c>
      <c r="Q2344" t="s">
        <v>8319</v>
      </c>
      <c r="R2344" t="s">
        <v>8320</v>
      </c>
      <c r="S2344" s="19">
        <f t="shared" si="156"/>
        <v>41897.502199074079</v>
      </c>
      <c r="T2344" s="19">
        <f t="shared" si="157"/>
        <v>41918.008333333339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9">
        <f t="shared" si="158"/>
        <v>0.03</v>
      </c>
      <c r="O2345" s="7">
        <f t="shared" si="155"/>
        <v>300</v>
      </c>
      <c r="P2345" t="s">
        <v>8272</v>
      </c>
      <c r="Q2345" t="s">
        <v>8319</v>
      </c>
      <c r="R2345" t="s">
        <v>8320</v>
      </c>
      <c r="S2345" s="19">
        <f t="shared" si="156"/>
        <v>42327.625289351854</v>
      </c>
      <c r="T2345" s="19">
        <f t="shared" si="157"/>
        <v>42377.624305555553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9">
        <f t="shared" si="158"/>
        <v>1E-3</v>
      </c>
      <c r="O2346" s="7">
        <f t="shared" si="155"/>
        <v>1</v>
      </c>
      <c r="P2346" t="s">
        <v>8272</v>
      </c>
      <c r="Q2346" t="s">
        <v>8319</v>
      </c>
      <c r="R2346" t="s">
        <v>8320</v>
      </c>
      <c r="S2346" s="19">
        <f t="shared" si="156"/>
        <v>42515.527650462966</v>
      </c>
      <c r="T2346" s="19">
        <f t="shared" si="157"/>
        <v>42545.527650462966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9">
        <f t="shared" si="158"/>
        <v>0</v>
      </c>
      <c r="O2347" s="7">
        <f t="shared" si="155"/>
        <v>0</v>
      </c>
      <c r="P2347" t="s">
        <v>8272</v>
      </c>
      <c r="Q2347" t="s">
        <v>8319</v>
      </c>
      <c r="R2347" t="s">
        <v>8320</v>
      </c>
      <c r="S2347" s="19">
        <f t="shared" si="156"/>
        <v>42059.801805555559</v>
      </c>
      <c r="T2347" s="19">
        <f t="shared" si="157"/>
        <v>42094.785416666666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9">
        <f t="shared" si="158"/>
        <v>6.4999999999999997E-4</v>
      </c>
      <c r="O2348" s="7">
        <f t="shared" si="155"/>
        <v>13</v>
      </c>
      <c r="P2348" t="s">
        <v>8272</v>
      </c>
      <c r="Q2348" t="s">
        <v>8319</v>
      </c>
      <c r="R2348" t="s">
        <v>8320</v>
      </c>
      <c r="S2348" s="19">
        <f t="shared" si="156"/>
        <v>42615.598969907413</v>
      </c>
      <c r="T2348" s="19">
        <f t="shared" si="157"/>
        <v>42660.598969907413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9">
        <f t="shared" si="158"/>
        <v>1.4999999999999999E-2</v>
      </c>
      <c r="O2349" s="7">
        <f t="shared" si="155"/>
        <v>15</v>
      </c>
      <c r="P2349" t="s">
        <v>8272</v>
      </c>
      <c r="Q2349" t="s">
        <v>8319</v>
      </c>
      <c r="R2349" t="s">
        <v>8320</v>
      </c>
      <c r="S2349" s="19">
        <f t="shared" si="156"/>
        <v>42577.407361111109</v>
      </c>
      <c r="T2349" s="19">
        <f t="shared" si="157"/>
        <v>42607.407361111109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9">
        <f t="shared" si="158"/>
        <v>3.8571428571428572E-3</v>
      </c>
      <c r="O2350" s="7">
        <f t="shared" si="155"/>
        <v>54</v>
      </c>
      <c r="P2350" t="s">
        <v>8272</v>
      </c>
      <c r="Q2350" t="s">
        <v>8319</v>
      </c>
      <c r="R2350" t="s">
        <v>8320</v>
      </c>
      <c r="S2350" s="19">
        <f t="shared" si="156"/>
        <v>42360.732152777782</v>
      </c>
      <c r="T2350" s="19">
        <f t="shared" si="157"/>
        <v>42420.732152777782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9">
        <f t="shared" si="158"/>
        <v>0</v>
      </c>
      <c r="O2351" s="7">
        <f t="shared" si="155"/>
        <v>0</v>
      </c>
      <c r="P2351" t="s">
        <v>8272</v>
      </c>
      <c r="Q2351" t="s">
        <v>8319</v>
      </c>
      <c r="R2351" t="s">
        <v>8320</v>
      </c>
      <c r="S2351" s="19">
        <f t="shared" si="156"/>
        <v>42198.575787037043</v>
      </c>
      <c r="T2351" s="19">
        <f t="shared" si="157"/>
        <v>42227.575787037043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9">
        <f t="shared" si="158"/>
        <v>0</v>
      </c>
      <c r="O2352" s="7">
        <f t="shared" si="155"/>
        <v>0</v>
      </c>
      <c r="P2352" t="s">
        <v>8272</v>
      </c>
      <c r="Q2352" t="s">
        <v>8319</v>
      </c>
      <c r="R2352" t="s">
        <v>8320</v>
      </c>
      <c r="S2352" s="19">
        <f t="shared" si="156"/>
        <v>42708.642245370371</v>
      </c>
      <c r="T2352" s="19">
        <f t="shared" si="157"/>
        <v>42738.642245370371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9">
        <f t="shared" si="158"/>
        <v>5.7142857142857143E-3</v>
      </c>
      <c r="O2353" s="7">
        <f t="shared" si="155"/>
        <v>15.428571428571429</v>
      </c>
      <c r="P2353" t="s">
        <v>8272</v>
      </c>
      <c r="Q2353" t="s">
        <v>8319</v>
      </c>
      <c r="R2353" t="s">
        <v>8320</v>
      </c>
      <c r="S2353" s="19">
        <f t="shared" si="156"/>
        <v>42093.901145833341</v>
      </c>
      <c r="T2353" s="19">
        <f t="shared" si="157"/>
        <v>42123.901145833341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9">
        <f t="shared" si="158"/>
        <v>0</v>
      </c>
      <c r="O2354" s="7">
        <f t="shared" si="155"/>
        <v>0</v>
      </c>
      <c r="P2354" t="s">
        <v>8272</v>
      </c>
      <c r="Q2354" t="s">
        <v>8319</v>
      </c>
      <c r="R2354" t="s">
        <v>8320</v>
      </c>
      <c r="S2354" s="19">
        <f t="shared" si="156"/>
        <v>42101.433703703704</v>
      </c>
      <c r="T2354" s="19">
        <f t="shared" si="157"/>
        <v>42161.433703703704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9">
        <f t="shared" si="158"/>
        <v>0</v>
      </c>
      <c r="O2355" s="7">
        <f t="shared" si="155"/>
        <v>0</v>
      </c>
      <c r="P2355" t="s">
        <v>8272</v>
      </c>
      <c r="Q2355" t="s">
        <v>8319</v>
      </c>
      <c r="R2355" t="s">
        <v>8320</v>
      </c>
      <c r="S2355" s="19">
        <f t="shared" si="156"/>
        <v>42103.476180555561</v>
      </c>
      <c r="T2355" s="19">
        <f t="shared" si="157"/>
        <v>42115.476180555561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9">
        <f t="shared" si="158"/>
        <v>7.1428571428571429E-4</v>
      </c>
      <c r="O2356" s="7">
        <f t="shared" si="155"/>
        <v>25</v>
      </c>
      <c r="P2356" t="s">
        <v>8272</v>
      </c>
      <c r="Q2356" t="s">
        <v>8319</v>
      </c>
      <c r="R2356" t="s">
        <v>8320</v>
      </c>
      <c r="S2356" s="19">
        <f t="shared" si="156"/>
        <v>41954.522916666669</v>
      </c>
      <c r="T2356" s="19">
        <f t="shared" si="157"/>
        <v>42014.522916666669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9">
        <f t="shared" si="158"/>
        <v>6.875E-3</v>
      </c>
      <c r="O2357" s="7">
        <f t="shared" si="155"/>
        <v>27.5</v>
      </c>
      <c r="P2357" t="s">
        <v>8272</v>
      </c>
      <c r="Q2357" t="s">
        <v>8319</v>
      </c>
      <c r="R2357" t="s">
        <v>8320</v>
      </c>
      <c r="S2357" s="19">
        <f t="shared" si="156"/>
        <v>42096.718240740745</v>
      </c>
      <c r="T2357" s="19">
        <f t="shared" si="157"/>
        <v>42126.718240740745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9">
        <f t="shared" si="158"/>
        <v>0</v>
      </c>
      <c r="O2358" s="7">
        <f t="shared" si="155"/>
        <v>0</v>
      </c>
      <c r="P2358" t="s">
        <v>8272</v>
      </c>
      <c r="Q2358" t="s">
        <v>8319</v>
      </c>
      <c r="R2358" t="s">
        <v>8320</v>
      </c>
      <c r="S2358" s="19">
        <f t="shared" si="156"/>
        <v>42130.583611111113</v>
      </c>
      <c r="T2358" s="19">
        <f t="shared" si="157"/>
        <v>42160.583611111113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9">
        <f t="shared" si="158"/>
        <v>0</v>
      </c>
      <c r="O2359" s="7">
        <f t="shared" si="155"/>
        <v>0</v>
      </c>
      <c r="P2359" t="s">
        <v>8272</v>
      </c>
      <c r="Q2359" t="s">
        <v>8319</v>
      </c>
      <c r="R2359" t="s">
        <v>8320</v>
      </c>
      <c r="S2359" s="19">
        <f t="shared" si="156"/>
        <v>42264.420115740744</v>
      </c>
      <c r="T2359" s="19">
        <f t="shared" si="157"/>
        <v>42294.420115740744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9">
        <f t="shared" si="158"/>
        <v>0</v>
      </c>
      <c r="O2360" s="7">
        <f t="shared" si="155"/>
        <v>0</v>
      </c>
      <c r="P2360" t="s">
        <v>8272</v>
      </c>
      <c r="Q2360" t="s">
        <v>8319</v>
      </c>
      <c r="R2360" t="s">
        <v>8320</v>
      </c>
      <c r="S2360" s="19">
        <f t="shared" si="156"/>
        <v>41978.730972222227</v>
      </c>
      <c r="T2360" s="19">
        <f t="shared" si="157"/>
        <v>42034.827083333337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9">
        <f t="shared" si="158"/>
        <v>0.14680000000000001</v>
      </c>
      <c r="O2361" s="7">
        <f t="shared" si="155"/>
        <v>367</v>
      </c>
      <c r="P2361" t="s">
        <v>8272</v>
      </c>
      <c r="Q2361" t="s">
        <v>8319</v>
      </c>
      <c r="R2361" t="s">
        <v>8320</v>
      </c>
      <c r="S2361" s="19">
        <f t="shared" si="156"/>
        <v>42159.449583333335</v>
      </c>
      <c r="T2361" s="19">
        <f t="shared" si="157"/>
        <v>42219.449583333335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9">
        <f t="shared" si="158"/>
        <v>4.0000000000000002E-4</v>
      </c>
      <c r="O2362" s="7">
        <f t="shared" si="155"/>
        <v>2</v>
      </c>
      <c r="P2362" t="s">
        <v>8272</v>
      </c>
      <c r="Q2362" t="s">
        <v>8319</v>
      </c>
      <c r="R2362" t="s">
        <v>8320</v>
      </c>
      <c r="S2362" s="19">
        <f t="shared" si="156"/>
        <v>42377.506944444453</v>
      </c>
      <c r="T2362" s="19">
        <f t="shared" si="157"/>
        <v>42407.506944444453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9">
        <f t="shared" si="158"/>
        <v>0</v>
      </c>
      <c r="O2363" s="7">
        <f t="shared" si="155"/>
        <v>0</v>
      </c>
      <c r="P2363" t="s">
        <v>8272</v>
      </c>
      <c r="Q2363" t="s">
        <v>8319</v>
      </c>
      <c r="R2363" t="s">
        <v>8320</v>
      </c>
      <c r="S2363" s="19">
        <f t="shared" si="156"/>
        <v>42466.658888888895</v>
      </c>
      <c r="T2363" s="19">
        <f t="shared" si="157"/>
        <v>42490.716666666674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9">
        <f t="shared" si="158"/>
        <v>0.2857142857142857</v>
      </c>
      <c r="O2364" s="7">
        <f t="shared" si="155"/>
        <v>60</v>
      </c>
      <c r="P2364" t="s">
        <v>8272</v>
      </c>
      <c r="Q2364" t="s">
        <v>8319</v>
      </c>
      <c r="R2364" t="s">
        <v>8320</v>
      </c>
      <c r="S2364" s="19">
        <f t="shared" si="156"/>
        <v>41954.488310185188</v>
      </c>
      <c r="T2364" s="19">
        <f t="shared" si="157"/>
        <v>41984.488310185188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9">
        <f t="shared" si="158"/>
        <v>0</v>
      </c>
      <c r="O2365" s="7">
        <f t="shared" si="155"/>
        <v>0</v>
      </c>
      <c r="P2365" t="s">
        <v>8272</v>
      </c>
      <c r="Q2365" t="s">
        <v>8319</v>
      </c>
      <c r="R2365" t="s">
        <v>8320</v>
      </c>
      <c r="S2365" s="19">
        <f t="shared" si="156"/>
        <v>42321.811574074076</v>
      </c>
      <c r="T2365" s="19">
        <f t="shared" si="157"/>
        <v>42366.811574074076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9">
        <f t="shared" si="158"/>
        <v>0</v>
      </c>
      <c r="O2366" s="7">
        <f t="shared" si="155"/>
        <v>0</v>
      </c>
      <c r="P2366" t="s">
        <v>8272</v>
      </c>
      <c r="Q2366" t="s">
        <v>8319</v>
      </c>
      <c r="R2366" t="s">
        <v>8320</v>
      </c>
      <c r="S2366" s="19">
        <f t="shared" si="156"/>
        <v>42248.734675925924</v>
      </c>
      <c r="T2366" s="19">
        <f t="shared" si="157"/>
        <v>42303.734675925924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9">
        <f t="shared" si="158"/>
        <v>0</v>
      </c>
      <c r="O2367" s="7">
        <f t="shared" si="155"/>
        <v>0</v>
      </c>
      <c r="P2367" t="s">
        <v>8272</v>
      </c>
      <c r="Q2367" t="s">
        <v>8319</v>
      </c>
      <c r="R2367" t="s">
        <v>8320</v>
      </c>
      <c r="S2367" s="19">
        <f t="shared" si="156"/>
        <v>42346.536400462966</v>
      </c>
      <c r="T2367" s="19">
        <f t="shared" si="157"/>
        <v>42386.758333333331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9">
        <f t="shared" si="158"/>
        <v>0.1052</v>
      </c>
      <c r="O2368" s="7">
        <f t="shared" si="155"/>
        <v>97.407407407407405</v>
      </c>
      <c r="P2368" t="s">
        <v>8272</v>
      </c>
      <c r="Q2368" t="s">
        <v>8319</v>
      </c>
      <c r="R2368" t="s">
        <v>8320</v>
      </c>
      <c r="S2368" s="19">
        <f t="shared" si="156"/>
        <v>42268.331631944442</v>
      </c>
      <c r="T2368" s="19">
        <f t="shared" si="157"/>
        <v>42298.331631944442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9">
        <f t="shared" si="158"/>
        <v>1.34E-2</v>
      </c>
      <c r="O2369" s="7">
        <f t="shared" si="155"/>
        <v>47.857142857142854</v>
      </c>
      <c r="P2369" t="s">
        <v>8272</v>
      </c>
      <c r="Q2369" t="s">
        <v>8319</v>
      </c>
      <c r="R2369" t="s">
        <v>8320</v>
      </c>
      <c r="S2369" s="19">
        <f t="shared" si="156"/>
        <v>42425.770092592596</v>
      </c>
      <c r="T2369" s="19">
        <f t="shared" si="157"/>
        <v>42485.728425925932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9">
        <f t="shared" si="158"/>
        <v>2.5000000000000001E-3</v>
      </c>
      <c r="O2370" s="7">
        <f t="shared" si="155"/>
        <v>50</v>
      </c>
      <c r="P2370" t="s">
        <v>8272</v>
      </c>
      <c r="Q2370" t="s">
        <v>8319</v>
      </c>
      <c r="R2370" t="s">
        <v>8320</v>
      </c>
      <c r="S2370" s="19">
        <f t="shared" si="156"/>
        <v>42063.521817129629</v>
      </c>
      <c r="T2370" s="19">
        <f t="shared" si="157"/>
        <v>42108.480150462965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9">
        <f t="shared" si="158"/>
        <v>0</v>
      </c>
      <c r="O2371" s="7">
        <f t="shared" ref="O2371:O2434" si="159">IF(L2371=0,0,E2371/L2371)</f>
        <v>0</v>
      </c>
      <c r="P2371" t="s">
        <v>8272</v>
      </c>
      <c r="Q2371" t="s">
        <v>8319</v>
      </c>
      <c r="R2371" t="s">
        <v>8320</v>
      </c>
      <c r="S2371" s="19">
        <f t="shared" ref="S2371:S2434" si="160">(J2371/86400)+25569+(-5/25)</f>
        <v>42380.612627314818</v>
      </c>
      <c r="T2371" s="19">
        <f t="shared" ref="T2371:T2434" si="161">(I2371/86400)+25569+(-5/25)</f>
        <v>42410.612627314818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9">
        <f t="shared" si="158"/>
        <v>3.2799999999999999E-3</v>
      </c>
      <c r="O2372" s="7">
        <f t="shared" si="159"/>
        <v>20.5</v>
      </c>
      <c r="P2372" t="s">
        <v>8272</v>
      </c>
      <c r="Q2372" t="s">
        <v>8319</v>
      </c>
      <c r="R2372" t="s">
        <v>8320</v>
      </c>
      <c r="S2372" s="19">
        <f t="shared" si="160"/>
        <v>41960.989131944443</v>
      </c>
      <c r="T2372" s="19">
        <f t="shared" si="161"/>
        <v>41990.989131944443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9">
        <f t="shared" si="158"/>
        <v>0</v>
      </c>
      <c r="O2373" s="7">
        <f t="shared" si="159"/>
        <v>0</v>
      </c>
      <c r="P2373" t="s">
        <v>8272</v>
      </c>
      <c r="Q2373" t="s">
        <v>8319</v>
      </c>
      <c r="R2373" t="s">
        <v>8320</v>
      </c>
      <c r="S2373" s="19">
        <f t="shared" si="160"/>
        <v>42150.577731481484</v>
      </c>
      <c r="T2373" s="19">
        <f t="shared" si="161"/>
        <v>42180.577731481484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9">
        <f t="shared" si="158"/>
        <v>3.272727272727273E-2</v>
      </c>
      <c r="O2374" s="7">
        <f t="shared" si="159"/>
        <v>30</v>
      </c>
      <c r="P2374" t="s">
        <v>8272</v>
      </c>
      <c r="Q2374" t="s">
        <v>8319</v>
      </c>
      <c r="R2374" t="s">
        <v>8320</v>
      </c>
      <c r="S2374" s="19">
        <f t="shared" si="160"/>
        <v>42087.869108796294</v>
      </c>
      <c r="T2374" s="19">
        <f t="shared" si="161"/>
        <v>42117.869108796294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9">
        <f t="shared" si="158"/>
        <v>5.8823529411764708E-5</v>
      </c>
      <c r="O2375" s="7">
        <f t="shared" si="159"/>
        <v>50</v>
      </c>
      <c r="P2375" t="s">
        <v>8272</v>
      </c>
      <c r="Q2375" t="s">
        <v>8319</v>
      </c>
      <c r="R2375" t="s">
        <v>8320</v>
      </c>
      <c r="S2375" s="19">
        <f t="shared" si="160"/>
        <v>42215.462314814817</v>
      </c>
      <c r="T2375" s="19">
        <f t="shared" si="161"/>
        <v>42245.462314814817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9">
        <f t="shared" si="158"/>
        <v>4.5454545454545455E-4</v>
      </c>
      <c r="O2376" s="7">
        <f t="shared" si="159"/>
        <v>10</v>
      </c>
      <c r="P2376" t="s">
        <v>8272</v>
      </c>
      <c r="Q2376" t="s">
        <v>8319</v>
      </c>
      <c r="R2376" t="s">
        <v>8320</v>
      </c>
      <c r="S2376" s="19">
        <f t="shared" si="160"/>
        <v>42017.643287037041</v>
      </c>
      <c r="T2376" s="19">
        <f t="shared" si="161"/>
        <v>42047.643287037041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9">
        <f t="shared" si="158"/>
        <v>0</v>
      </c>
      <c r="O2377" s="7">
        <f t="shared" si="159"/>
        <v>0</v>
      </c>
      <c r="P2377" t="s">
        <v>8272</v>
      </c>
      <c r="Q2377" t="s">
        <v>8319</v>
      </c>
      <c r="R2377" t="s">
        <v>8320</v>
      </c>
      <c r="S2377" s="19">
        <f t="shared" si="160"/>
        <v>42592.636076388895</v>
      </c>
      <c r="T2377" s="19">
        <f t="shared" si="161"/>
        <v>42622.636076388895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9">
        <f t="shared" si="158"/>
        <v>0.10877666666666666</v>
      </c>
      <c r="O2378" s="7">
        <f t="shared" si="159"/>
        <v>81.582499999999996</v>
      </c>
      <c r="P2378" t="s">
        <v>8272</v>
      </c>
      <c r="Q2378" t="s">
        <v>8319</v>
      </c>
      <c r="R2378" t="s">
        <v>8320</v>
      </c>
      <c r="S2378" s="19">
        <f t="shared" si="160"/>
        <v>42318.725532407407</v>
      </c>
      <c r="T2378" s="19">
        <f t="shared" si="161"/>
        <v>42348.725532407407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9">
        <f t="shared" si="158"/>
        <v>0</v>
      </c>
      <c r="O2379" s="7">
        <f t="shared" si="159"/>
        <v>0</v>
      </c>
      <c r="P2379" t="s">
        <v>8272</v>
      </c>
      <c r="Q2379" t="s">
        <v>8319</v>
      </c>
      <c r="R2379" t="s">
        <v>8320</v>
      </c>
      <c r="S2379" s="19">
        <f t="shared" si="160"/>
        <v>42669.670173611114</v>
      </c>
      <c r="T2379" s="19">
        <f t="shared" si="161"/>
        <v>42699.711840277785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9">
        <f t="shared" si="158"/>
        <v>0</v>
      </c>
      <c r="O2380" s="7">
        <f t="shared" si="159"/>
        <v>0</v>
      </c>
      <c r="P2380" t="s">
        <v>8272</v>
      </c>
      <c r="Q2380" t="s">
        <v>8319</v>
      </c>
      <c r="R2380" t="s">
        <v>8320</v>
      </c>
      <c r="S2380" s="19">
        <f t="shared" si="160"/>
        <v>42212.813078703708</v>
      </c>
      <c r="T2380" s="19">
        <f t="shared" si="161"/>
        <v>42241.813078703708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9">
        <f t="shared" si="158"/>
        <v>0</v>
      </c>
      <c r="O2381" s="7">
        <f t="shared" si="159"/>
        <v>0</v>
      </c>
      <c r="P2381" t="s">
        <v>8272</v>
      </c>
      <c r="Q2381" t="s">
        <v>8319</v>
      </c>
      <c r="R2381" t="s">
        <v>8320</v>
      </c>
      <c r="S2381" s="19">
        <f t="shared" si="160"/>
        <v>42236.816388888896</v>
      </c>
      <c r="T2381" s="19">
        <f t="shared" si="161"/>
        <v>42281.816388888896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9">
        <f t="shared" si="158"/>
        <v>3.6666666666666666E-3</v>
      </c>
      <c r="O2382" s="7">
        <f t="shared" si="159"/>
        <v>18.333333333333332</v>
      </c>
      <c r="P2382" t="s">
        <v>8272</v>
      </c>
      <c r="Q2382" t="s">
        <v>8319</v>
      </c>
      <c r="R2382" t="s">
        <v>8320</v>
      </c>
      <c r="S2382" s="19">
        <f t="shared" si="160"/>
        <v>42248.593310185184</v>
      </c>
      <c r="T2382" s="19">
        <f t="shared" si="161"/>
        <v>42278.593310185184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9">
        <f t="shared" ref="N2383:N2446" si="162">E2383/D2383</f>
        <v>1.8193398957730169E-2</v>
      </c>
      <c r="O2383" s="7">
        <f t="shared" si="159"/>
        <v>224.42857142857142</v>
      </c>
      <c r="P2383" t="s">
        <v>8272</v>
      </c>
      <c r="Q2383" t="s">
        <v>8319</v>
      </c>
      <c r="R2383" t="s">
        <v>8320</v>
      </c>
      <c r="S2383" s="19">
        <f t="shared" si="160"/>
        <v>42074.73574074074</v>
      </c>
      <c r="T2383" s="19">
        <f t="shared" si="161"/>
        <v>42104.73574074074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9">
        <f t="shared" si="162"/>
        <v>2.5000000000000001E-2</v>
      </c>
      <c r="O2384" s="7">
        <f t="shared" si="159"/>
        <v>37.5</v>
      </c>
      <c r="P2384" t="s">
        <v>8272</v>
      </c>
      <c r="Q2384" t="s">
        <v>8319</v>
      </c>
      <c r="R2384" t="s">
        <v>8320</v>
      </c>
      <c r="S2384" s="19">
        <f t="shared" si="160"/>
        <v>42194.987534722226</v>
      </c>
      <c r="T2384" s="19">
        <f t="shared" si="161"/>
        <v>42219.987534722226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9">
        <f t="shared" si="162"/>
        <v>4.3499999999999997E-2</v>
      </c>
      <c r="O2385" s="7">
        <f t="shared" si="159"/>
        <v>145</v>
      </c>
      <c r="P2385" t="s">
        <v>8272</v>
      </c>
      <c r="Q2385" t="s">
        <v>8319</v>
      </c>
      <c r="R2385" t="s">
        <v>8320</v>
      </c>
      <c r="S2385" s="19">
        <f t="shared" si="160"/>
        <v>42026.856793981482</v>
      </c>
      <c r="T2385" s="19">
        <f t="shared" si="161"/>
        <v>42056.856793981482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9">
        <f t="shared" si="162"/>
        <v>8.0000000000000002E-3</v>
      </c>
      <c r="O2386" s="7">
        <f t="shared" si="159"/>
        <v>1</v>
      </c>
      <c r="P2386" t="s">
        <v>8272</v>
      </c>
      <c r="Q2386" t="s">
        <v>8319</v>
      </c>
      <c r="R2386" t="s">
        <v>8320</v>
      </c>
      <c r="S2386" s="19">
        <f t="shared" si="160"/>
        <v>41926.867627314816</v>
      </c>
      <c r="T2386" s="19">
        <f t="shared" si="161"/>
        <v>41956.909293981487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9">
        <f t="shared" si="162"/>
        <v>1.2123076923076924E-2</v>
      </c>
      <c r="O2387" s="7">
        <f t="shared" si="159"/>
        <v>112.57142857142857</v>
      </c>
      <c r="P2387" t="s">
        <v>8272</v>
      </c>
      <c r="Q2387" t="s">
        <v>8319</v>
      </c>
      <c r="R2387" t="s">
        <v>8320</v>
      </c>
      <c r="S2387" s="19">
        <f t="shared" si="160"/>
        <v>42191.501759259263</v>
      </c>
      <c r="T2387" s="19">
        <f t="shared" si="161"/>
        <v>42221.501759259263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9">
        <f t="shared" si="162"/>
        <v>0</v>
      </c>
      <c r="O2388" s="7">
        <f t="shared" si="159"/>
        <v>0</v>
      </c>
      <c r="P2388" t="s">
        <v>8272</v>
      </c>
      <c r="Q2388" t="s">
        <v>8319</v>
      </c>
      <c r="R2388" t="s">
        <v>8320</v>
      </c>
      <c r="S2388" s="19">
        <f t="shared" si="160"/>
        <v>41954.638240740744</v>
      </c>
      <c r="T2388" s="19">
        <f t="shared" si="161"/>
        <v>42014.638240740744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9">
        <f t="shared" si="162"/>
        <v>6.8399999999999997E-3</v>
      </c>
      <c r="O2389" s="7">
        <f t="shared" si="159"/>
        <v>342</v>
      </c>
      <c r="P2389" t="s">
        <v>8272</v>
      </c>
      <c r="Q2389" t="s">
        <v>8319</v>
      </c>
      <c r="R2389" t="s">
        <v>8320</v>
      </c>
      <c r="S2389" s="19">
        <f t="shared" si="160"/>
        <v>42528.426620370374</v>
      </c>
      <c r="T2389" s="19">
        <f t="shared" si="161"/>
        <v>42573.426620370374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9">
        <f t="shared" si="162"/>
        <v>1.2513513513513513E-2</v>
      </c>
      <c r="O2390" s="7">
        <f t="shared" si="159"/>
        <v>57.875</v>
      </c>
      <c r="P2390" t="s">
        <v>8272</v>
      </c>
      <c r="Q2390" t="s">
        <v>8319</v>
      </c>
      <c r="R2390" t="s">
        <v>8320</v>
      </c>
      <c r="S2390" s="19">
        <f t="shared" si="160"/>
        <v>41989.653692129636</v>
      </c>
      <c r="T2390" s="19">
        <f t="shared" si="161"/>
        <v>42019.611805555556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9">
        <f t="shared" si="162"/>
        <v>1.8749999999999999E-3</v>
      </c>
      <c r="O2391" s="7">
        <f t="shared" si="159"/>
        <v>30</v>
      </c>
      <c r="P2391" t="s">
        <v>8272</v>
      </c>
      <c r="Q2391" t="s">
        <v>8319</v>
      </c>
      <c r="R2391" t="s">
        <v>8320</v>
      </c>
      <c r="S2391" s="19">
        <f t="shared" si="160"/>
        <v>42179.453379629631</v>
      </c>
      <c r="T2391" s="19">
        <f t="shared" si="161"/>
        <v>42210.715972222228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9">
        <f t="shared" si="162"/>
        <v>0</v>
      </c>
      <c r="O2392" s="7">
        <f t="shared" si="159"/>
        <v>0</v>
      </c>
      <c r="P2392" t="s">
        <v>8272</v>
      </c>
      <c r="Q2392" t="s">
        <v>8319</v>
      </c>
      <c r="R2392" t="s">
        <v>8320</v>
      </c>
      <c r="S2392" s="19">
        <f t="shared" si="160"/>
        <v>41968.062314814815</v>
      </c>
      <c r="T2392" s="19">
        <f t="shared" si="161"/>
        <v>42008.062314814815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9">
        <f t="shared" si="162"/>
        <v>1.25E-3</v>
      </c>
      <c r="O2393" s="7">
        <f t="shared" si="159"/>
        <v>25</v>
      </c>
      <c r="P2393" t="s">
        <v>8272</v>
      </c>
      <c r="Q2393" t="s">
        <v>8319</v>
      </c>
      <c r="R2393" t="s">
        <v>8320</v>
      </c>
      <c r="S2393" s="19">
        <f t="shared" si="160"/>
        <v>42064.594490740739</v>
      </c>
      <c r="T2393" s="19">
        <f t="shared" si="161"/>
        <v>42094.552824074082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9">
        <f t="shared" si="162"/>
        <v>0</v>
      </c>
      <c r="O2394" s="7">
        <f t="shared" si="159"/>
        <v>0</v>
      </c>
      <c r="P2394" t="s">
        <v>8272</v>
      </c>
      <c r="Q2394" t="s">
        <v>8319</v>
      </c>
      <c r="R2394" t="s">
        <v>8320</v>
      </c>
      <c r="S2394" s="19">
        <f t="shared" si="160"/>
        <v>42275.920636574076</v>
      </c>
      <c r="T2394" s="19">
        <f t="shared" si="161"/>
        <v>42305.920636574076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9">
        <f t="shared" si="162"/>
        <v>5.0000000000000001E-4</v>
      </c>
      <c r="O2395" s="7">
        <f t="shared" si="159"/>
        <v>50</v>
      </c>
      <c r="P2395" t="s">
        <v>8272</v>
      </c>
      <c r="Q2395" t="s">
        <v>8319</v>
      </c>
      <c r="R2395" t="s">
        <v>8320</v>
      </c>
      <c r="S2395" s="19">
        <f t="shared" si="160"/>
        <v>42194.448344907411</v>
      </c>
      <c r="T2395" s="19">
        <f t="shared" si="161"/>
        <v>42224.448344907411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9">
        <f t="shared" si="162"/>
        <v>5.9999999999999995E-4</v>
      </c>
      <c r="O2396" s="7">
        <f t="shared" si="159"/>
        <v>1.5</v>
      </c>
      <c r="P2396" t="s">
        <v>8272</v>
      </c>
      <c r="Q2396" t="s">
        <v>8319</v>
      </c>
      <c r="R2396" t="s">
        <v>8320</v>
      </c>
      <c r="S2396" s="19">
        <f t="shared" si="160"/>
        <v>42031.162187499998</v>
      </c>
      <c r="T2396" s="19">
        <f t="shared" si="161"/>
        <v>42061.162187499998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9">
        <f t="shared" si="162"/>
        <v>0</v>
      </c>
      <c r="O2397" s="7">
        <f t="shared" si="159"/>
        <v>0</v>
      </c>
      <c r="P2397" t="s">
        <v>8272</v>
      </c>
      <c r="Q2397" t="s">
        <v>8319</v>
      </c>
      <c r="R2397" t="s">
        <v>8320</v>
      </c>
      <c r="S2397" s="19">
        <f t="shared" si="160"/>
        <v>42716.921377314822</v>
      </c>
      <c r="T2397" s="19">
        <f t="shared" si="161"/>
        <v>42745.17291666667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9">
        <f t="shared" si="162"/>
        <v>2E-3</v>
      </c>
      <c r="O2398" s="7">
        <f t="shared" si="159"/>
        <v>10</v>
      </c>
      <c r="P2398" t="s">
        <v>8272</v>
      </c>
      <c r="Q2398" t="s">
        <v>8319</v>
      </c>
      <c r="R2398" t="s">
        <v>8320</v>
      </c>
      <c r="S2398" s="19">
        <f t="shared" si="160"/>
        <v>42262.649050925931</v>
      </c>
      <c r="T2398" s="19">
        <f t="shared" si="161"/>
        <v>42292.649050925931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9">
        <f t="shared" si="162"/>
        <v>0</v>
      </c>
      <c r="O2399" s="7">
        <f t="shared" si="159"/>
        <v>0</v>
      </c>
      <c r="P2399" t="s">
        <v>8272</v>
      </c>
      <c r="Q2399" t="s">
        <v>8319</v>
      </c>
      <c r="R2399" t="s">
        <v>8320</v>
      </c>
      <c r="S2399" s="19">
        <f t="shared" si="160"/>
        <v>41976.684907407413</v>
      </c>
      <c r="T2399" s="19">
        <f t="shared" si="161"/>
        <v>42006.684907407413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9">
        <f t="shared" si="162"/>
        <v>0</v>
      </c>
      <c r="O2400" s="7">
        <f t="shared" si="159"/>
        <v>0</v>
      </c>
      <c r="P2400" t="s">
        <v>8272</v>
      </c>
      <c r="Q2400" t="s">
        <v>8319</v>
      </c>
      <c r="R2400" t="s">
        <v>8320</v>
      </c>
      <c r="S2400" s="19">
        <f t="shared" si="160"/>
        <v>42157.71648148149</v>
      </c>
      <c r="T2400" s="19">
        <f t="shared" si="161"/>
        <v>42187.71648148149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9">
        <f t="shared" si="162"/>
        <v>0</v>
      </c>
      <c r="O2401" s="7">
        <f t="shared" si="159"/>
        <v>0</v>
      </c>
      <c r="P2401" t="s">
        <v>8272</v>
      </c>
      <c r="Q2401" t="s">
        <v>8319</v>
      </c>
      <c r="R2401" t="s">
        <v>8320</v>
      </c>
      <c r="S2401" s="19">
        <f t="shared" si="160"/>
        <v>41956.653078703705</v>
      </c>
      <c r="T2401" s="19">
        <f t="shared" si="161"/>
        <v>41991.653078703705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9">
        <f t="shared" si="162"/>
        <v>0</v>
      </c>
      <c r="O2402" s="7">
        <f t="shared" si="159"/>
        <v>0</v>
      </c>
      <c r="P2402" t="s">
        <v>8272</v>
      </c>
      <c r="Q2402" t="s">
        <v>8319</v>
      </c>
      <c r="R2402" t="s">
        <v>8320</v>
      </c>
      <c r="S2402" s="19">
        <f t="shared" si="160"/>
        <v>42444.068101851852</v>
      </c>
      <c r="T2402" s="19">
        <f t="shared" si="161"/>
        <v>42474.068101851852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9">
        <f t="shared" si="162"/>
        <v>7.1785714285714283E-3</v>
      </c>
      <c r="O2403" s="7">
        <f t="shared" si="159"/>
        <v>22.333333333333332</v>
      </c>
      <c r="P2403" t="s">
        <v>8284</v>
      </c>
      <c r="Q2403" t="s">
        <v>8336</v>
      </c>
      <c r="R2403" t="s">
        <v>8337</v>
      </c>
      <c r="S2403" s="19">
        <f t="shared" si="160"/>
        <v>42374.622870370375</v>
      </c>
      <c r="T2403" s="19">
        <f t="shared" si="161"/>
        <v>42434.622870370375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9">
        <f t="shared" si="162"/>
        <v>4.3333333333333331E-3</v>
      </c>
      <c r="O2404" s="7">
        <f t="shared" si="159"/>
        <v>52</v>
      </c>
      <c r="P2404" t="s">
        <v>8284</v>
      </c>
      <c r="Q2404" t="s">
        <v>8336</v>
      </c>
      <c r="R2404" t="s">
        <v>8337</v>
      </c>
      <c r="S2404" s="19">
        <f t="shared" si="160"/>
        <v>42107.479756944449</v>
      </c>
      <c r="T2404" s="19">
        <f t="shared" si="161"/>
        <v>42137.479756944449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9">
        <f t="shared" si="162"/>
        <v>0.16833333333333333</v>
      </c>
      <c r="O2405" s="7">
        <f t="shared" si="159"/>
        <v>16.833333333333332</v>
      </c>
      <c r="P2405" t="s">
        <v>8284</v>
      </c>
      <c r="Q2405" t="s">
        <v>8336</v>
      </c>
      <c r="R2405" t="s">
        <v>8337</v>
      </c>
      <c r="S2405" s="19">
        <f t="shared" si="160"/>
        <v>42399.682615740749</v>
      </c>
      <c r="T2405" s="19">
        <f t="shared" si="161"/>
        <v>42459.640949074077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9">
        <f t="shared" si="162"/>
        <v>0</v>
      </c>
      <c r="O2406" s="7">
        <f t="shared" si="159"/>
        <v>0</v>
      </c>
      <c r="P2406" t="s">
        <v>8284</v>
      </c>
      <c r="Q2406" t="s">
        <v>8336</v>
      </c>
      <c r="R2406" t="s">
        <v>8337</v>
      </c>
      <c r="S2406" s="19">
        <f t="shared" si="160"/>
        <v>42341.839432870373</v>
      </c>
      <c r="T2406" s="19">
        <f t="shared" si="161"/>
        <v>42371.839432870373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9">
        <f t="shared" si="162"/>
        <v>0.22520000000000001</v>
      </c>
      <c r="O2407" s="7">
        <f t="shared" si="159"/>
        <v>56.3</v>
      </c>
      <c r="P2407" t="s">
        <v>8284</v>
      </c>
      <c r="Q2407" t="s">
        <v>8336</v>
      </c>
      <c r="R2407" t="s">
        <v>8337</v>
      </c>
      <c r="S2407" s="19">
        <f t="shared" si="160"/>
        <v>42595.385358796295</v>
      </c>
      <c r="T2407" s="19">
        <f t="shared" si="161"/>
        <v>42616.385358796295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9">
        <f t="shared" si="162"/>
        <v>0.41384615384615386</v>
      </c>
      <c r="O2408" s="7">
        <f t="shared" si="159"/>
        <v>84.0625</v>
      </c>
      <c r="P2408" t="s">
        <v>8284</v>
      </c>
      <c r="Q2408" t="s">
        <v>8336</v>
      </c>
      <c r="R2408" t="s">
        <v>8337</v>
      </c>
      <c r="S2408" s="19">
        <f t="shared" si="160"/>
        <v>41982.910995370374</v>
      </c>
      <c r="T2408" s="19">
        <f t="shared" si="161"/>
        <v>42022.910995370374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9">
        <f t="shared" si="162"/>
        <v>0.25259090909090909</v>
      </c>
      <c r="O2409" s="7">
        <f t="shared" si="159"/>
        <v>168.39393939393941</v>
      </c>
      <c r="P2409" t="s">
        <v>8284</v>
      </c>
      <c r="Q2409" t="s">
        <v>8336</v>
      </c>
      <c r="R2409" t="s">
        <v>8337</v>
      </c>
      <c r="S2409" s="19">
        <f t="shared" si="160"/>
        <v>42082.375555555554</v>
      </c>
      <c r="T2409" s="19">
        <f t="shared" si="161"/>
        <v>42105.05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9">
        <f t="shared" si="162"/>
        <v>2E-3</v>
      </c>
      <c r="O2410" s="7">
        <f t="shared" si="159"/>
        <v>15</v>
      </c>
      <c r="P2410" t="s">
        <v>8284</v>
      </c>
      <c r="Q2410" t="s">
        <v>8336</v>
      </c>
      <c r="R2410" t="s">
        <v>8337</v>
      </c>
      <c r="S2410" s="19">
        <f t="shared" si="160"/>
        <v>41918.940706018519</v>
      </c>
      <c r="T2410" s="19">
        <f t="shared" si="161"/>
        <v>41948.98237268519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9">
        <f t="shared" si="162"/>
        <v>1.84E-2</v>
      </c>
      <c r="O2411" s="7">
        <f t="shared" si="159"/>
        <v>76.666666666666671</v>
      </c>
      <c r="P2411" t="s">
        <v>8284</v>
      </c>
      <c r="Q2411" t="s">
        <v>8336</v>
      </c>
      <c r="R2411" t="s">
        <v>8337</v>
      </c>
      <c r="S2411" s="19">
        <f t="shared" si="160"/>
        <v>42204.675868055558</v>
      </c>
      <c r="T2411" s="19">
        <f t="shared" si="161"/>
        <v>42234.675868055558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9">
        <f t="shared" si="162"/>
        <v>0</v>
      </c>
      <c r="O2412" s="7">
        <f t="shared" si="159"/>
        <v>0</v>
      </c>
      <c r="P2412" t="s">
        <v>8284</v>
      </c>
      <c r="Q2412" t="s">
        <v>8336</v>
      </c>
      <c r="R2412" t="s">
        <v>8337</v>
      </c>
      <c r="S2412" s="19">
        <f t="shared" si="160"/>
        <v>42224.208275462966</v>
      </c>
      <c r="T2412" s="19">
        <f t="shared" si="161"/>
        <v>42254.208275462966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9">
        <f t="shared" si="162"/>
        <v>6.0400000000000002E-3</v>
      </c>
      <c r="O2413" s="7">
        <f t="shared" si="159"/>
        <v>50.333333333333336</v>
      </c>
      <c r="P2413" t="s">
        <v>8284</v>
      </c>
      <c r="Q2413" t="s">
        <v>8336</v>
      </c>
      <c r="R2413" t="s">
        <v>8337</v>
      </c>
      <c r="S2413" s="19">
        <f t="shared" si="160"/>
        <v>42211.532430555555</v>
      </c>
      <c r="T2413" s="19">
        <f t="shared" si="161"/>
        <v>42241.532430555555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9">
        <f t="shared" si="162"/>
        <v>0</v>
      </c>
      <c r="O2414" s="7">
        <f t="shared" si="159"/>
        <v>0</v>
      </c>
      <c r="P2414" t="s">
        <v>8284</v>
      </c>
      <c r="Q2414" t="s">
        <v>8336</v>
      </c>
      <c r="R2414" t="s">
        <v>8337</v>
      </c>
      <c r="S2414" s="19">
        <f t="shared" si="160"/>
        <v>42655.536956018521</v>
      </c>
      <c r="T2414" s="19">
        <f t="shared" si="161"/>
        <v>42700.578622685192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9">
        <f t="shared" si="162"/>
        <v>8.3333333333333332E-3</v>
      </c>
      <c r="O2415" s="7">
        <f t="shared" si="159"/>
        <v>8.3333333333333339</v>
      </c>
      <c r="P2415" t="s">
        <v>8284</v>
      </c>
      <c r="Q2415" t="s">
        <v>8336</v>
      </c>
      <c r="R2415" t="s">
        <v>8337</v>
      </c>
      <c r="S2415" s="19">
        <f t="shared" si="160"/>
        <v>41759.909745370373</v>
      </c>
      <c r="T2415" s="19">
        <f t="shared" si="161"/>
        <v>41790.779166666667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9">
        <f t="shared" si="162"/>
        <v>3.0666666666666665E-2</v>
      </c>
      <c r="O2416" s="7">
        <f t="shared" si="159"/>
        <v>35.384615384615387</v>
      </c>
      <c r="P2416" t="s">
        <v>8284</v>
      </c>
      <c r="Q2416" t="s">
        <v>8336</v>
      </c>
      <c r="R2416" t="s">
        <v>8337</v>
      </c>
      <c r="S2416" s="19">
        <f t="shared" si="160"/>
        <v>42198.495138888888</v>
      </c>
      <c r="T2416" s="19">
        <f t="shared" si="161"/>
        <v>42237.965972222228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9">
        <f t="shared" si="162"/>
        <v>5.5833333333333334E-3</v>
      </c>
      <c r="O2417" s="7">
        <f t="shared" si="159"/>
        <v>55.833333333333336</v>
      </c>
      <c r="P2417" t="s">
        <v>8284</v>
      </c>
      <c r="Q2417" t="s">
        <v>8336</v>
      </c>
      <c r="R2417" t="s">
        <v>8337</v>
      </c>
      <c r="S2417" s="19">
        <f t="shared" si="160"/>
        <v>42536.662800925929</v>
      </c>
      <c r="T2417" s="19">
        <f t="shared" si="161"/>
        <v>42566.662800925929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9">
        <f t="shared" si="162"/>
        <v>2.5000000000000001E-4</v>
      </c>
      <c r="O2418" s="7">
        <f t="shared" si="159"/>
        <v>5</v>
      </c>
      <c r="P2418" t="s">
        <v>8284</v>
      </c>
      <c r="Q2418" t="s">
        <v>8336</v>
      </c>
      <c r="R2418" t="s">
        <v>8337</v>
      </c>
      <c r="S2418" s="19">
        <f t="shared" si="160"/>
        <v>42019.537766203706</v>
      </c>
      <c r="T2418" s="19">
        <f t="shared" si="161"/>
        <v>42077.425000000003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9">
        <f t="shared" si="162"/>
        <v>0</v>
      </c>
      <c r="O2419" s="7">
        <f t="shared" si="159"/>
        <v>0</v>
      </c>
      <c r="P2419" t="s">
        <v>8284</v>
      </c>
      <c r="Q2419" t="s">
        <v>8336</v>
      </c>
      <c r="R2419" t="s">
        <v>8337</v>
      </c>
      <c r="S2419" s="19">
        <f t="shared" si="160"/>
        <v>41831.684108796297</v>
      </c>
      <c r="T2419" s="19">
        <f t="shared" si="161"/>
        <v>41861.684108796297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9">
        <f t="shared" si="162"/>
        <v>2.0000000000000001E-4</v>
      </c>
      <c r="O2420" s="7">
        <f t="shared" si="159"/>
        <v>1</v>
      </c>
      <c r="P2420" t="s">
        <v>8284</v>
      </c>
      <c r="Q2420" t="s">
        <v>8336</v>
      </c>
      <c r="R2420" t="s">
        <v>8337</v>
      </c>
      <c r="S2420" s="19">
        <f t="shared" si="160"/>
        <v>42027.656990740739</v>
      </c>
      <c r="T2420" s="19">
        <f t="shared" si="161"/>
        <v>42087.615324074082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9">
        <f t="shared" si="162"/>
        <v>0</v>
      </c>
      <c r="O2421" s="7">
        <f t="shared" si="159"/>
        <v>0</v>
      </c>
      <c r="P2421" t="s">
        <v>8284</v>
      </c>
      <c r="Q2421" t="s">
        <v>8336</v>
      </c>
      <c r="R2421" t="s">
        <v>8337</v>
      </c>
      <c r="S2421" s="19">
        <f t="shared" si="160"/>
        <v>41993.538298611114</v>
      </c>
      <c r="T2421" s="19">
        <f t="shared" si="161"/>
        <v>42053.538298611114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9">
        <f t="shared" si="162"/>
        <v>0.14825133372851215</v>
      </c>
      <c r="O2422" s="7">
        <f t="shared" si="159"/>
        <v>69.472222222222229</v>
      </c>
      <c r="P2422" t="s">
        <v>8284</v>
      </c>
      <c r="Q2422" t="s">
        <v>8336</v>
      </c>
      <c r="R2422" t="s">
        <v>8337</v>
      </c>
      <c r="S2422" s="19">
        <f t="shared" si="160"/>
        <v>41892.828877314816</v>
      </c>
      <c r="T2422" s="19">
        <f t="shared" si="161"/>
        <v>41952.87054398148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9">
        <f t="shared" si="162"/>
        <v>1.6666666666666666E-4</v>
      </c>
      <c r="O2423" s="7">
        <f t="shared" si="159"/>
        <v>1</v>
      </c>
      <c r="P2423" t="s">
        <v>8284</v>
      </c>
      <c r="Q2423" t="s">
        <v>8336</v>
      </c>
      <c r="R2423" t="s">
        <v>8337</v>
      </c>
      <c r="S2423" s="19">
        <f t="shared" si="160"/>
        <v>42026.48745370371</v>
      </c>
      <c r="T2423" s="19">
        <f t="shared" si="161"/>
        <v>42056.48745370371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9">
        <f t="shared" si="162"/>
        <v>2E-3</v>
      </c>
      <c r="O2424" s="7">
        <f t="shared" si="159"/>
        <v>1</v>
      </c>
      <c r="P2424" t="s">
        <v>8284</v>
      </c>
      <c r="Q2424" t="s">
        <v>8336</v>
      </c>
      <c r="R2424" t="s">
        <v>8337</v>
      </c>
      <c r="S2424" s="19">
        <f t="shared" si="160"/>
        <v>42044.524953703702</v>
      </c>
      <c r="T2424" s="19">
        <f t="shared" si="161"/>
        <v>42074.483287037045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9">
        <f t="shared" si="162"/>
        <v>1.3333333333333334E-4</v>
      </c>
      <c r="O2425" s="7">
        <f t="shared" si="159"/>
        <v>8</v>
      </c>
      <c r="P2425" t="s">
        <v>8284</v>
      </c>
      <c r="Q2425" t="s">
        <v>8336</v>
      </c>
      <c r="R2425" t="s">
        <v>8337</v>
      </c>
      <c r="S2425" s="19">
        <f t="shared" si="160"/>
        <v>41974.504745370374</v>
      </c>
      <c r="T2425" s="19">
        <f t="shared" si="161"/>
        <v>42004.504745370374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9">
        <f t="shared" si="162"/>
        <v>1.24E-2</v>
      </c>
      <c r="O2426" s="7">
        <f t="shared" si="159"/>
        <v>34.444444444444443</v>
      </c>
      <c r="P2426" t="s">
        <v>8284</v>
      </c>
      <c r="Q2426" t="s">
        <v>8336</v>
      </c>
      <c r="R2426" t="s">
        <v>8337</v>
      </c>
      <c r="S2426" s="19">
        <f t="shared" si="160"/>
        <v>41909.692453703705</v>
      </c>
      <c r="T2426" s="19">
        <f t="shared" si="161"/>
        <v>41939.692453703705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9">
        <f t="shared" si="162"/>
        <v>2.8571428571428574E-4</v>
      </c>
      <c r="O2427" s="7">
        <f t="shared" si="159"/>
        <v>1</v>
      </c>
      <c r="P2427" t="s">
        <v>8284</v>
      </c>
      <c r="Q2427" t="s">
        <v>8336</v>
      </c>
      <c r="R2427" t="s">
        <v>8337</v>
      </c>
      <c r="S2427" s="19">
        <f t="shared" si="160"/>
        <v>42502.713761574079</v>
      </c>
      <c r="T2427" s="19">
        <f t="shared" si="161"/>
        <v>42517.719444444447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9">
        <f t="shared" si="162"/>
        <v>0</v>
      </c>
      <c r="O2428" s="7">
        <f t="shared" si="159"/>
        <v>0</v>
      </c>
      <c r="P2428" t="s">
        <v>8284</v>
      </c>
      <c r="Q2428" t="s">
        <v>8336</v>
      </c>
      <c r="R2428" t="s">
        <v>8337</v>
      </c>
      <c r="S2428" s="19">
        <f t="shared" si="160"/>
        <v>42163.970046296301</v>
      </c>
      <c r="T2428" s="19">
        <f t="shared" si="161"/>
        <v>42223.970046296301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9">
        <f t="shared" si="162"/>
        <v>2.0000000000000002E-5</v>
      </c>
      <c r="O2429" s="7">
        <f t="shared" si="159"/>
        <v>1</v>
      </c>
      <c r="P2429" t="s">
        <v>8284</v>
      </c>
      <c r="Q2429" t="s">
        <v>8336</v>
      </c>
      <c r="R2429" t="s">
        <v>8337</v>
      </c>
      <c r="S2429" s="19">
        <f t="shared" si="160"/>
        <v>42412.118668981486</v>
      </c>
      <c r="T2429" s="19">
        <f t="shared" si="161"/>
        <v>42452.077002314822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9">
        <f t="shared" si="162"/>
        <v>2.8571428571428571E-5</v>
      </c>
      <c r="O2430" s="7">
        <f t="shared" si="159"/>
        <v>1</v>
      </c>
      <c r="P2430" t="s">
        <v>8284</v>
      </c>
      <c r="Q2430" t="s">
        <v>8336</v>
      </c>
      <c r="R2430" t="s">
        <v>8337</v>
      </c>
      <c r="S2430" s="19">
        <f t="shared" si="160"/>
        <v>42045.584155092598</v>
      </c>
      <c r="T2430" s="19">
        <f t="shared" si="161"/>
        <v>42075.542488425926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9">
        <f t="shared" si="162"/>
        <v>1.4321428571428572E-2</v>
      </c>
      <c r="O2431" s="7">
        <f t="shared" si="159"/>
        <v>501.25</v>
      </c>
      <c r="P2431" t="s">
        <v>8284</v>
      </c>
      <c r="Q2431" t="s">
        <v>8336</v>
      </c>
      <c r="R2431" t="s">
        <v>8337</v>
      </c>
      <c r="S2431" s="19">
        <f t="shared" si="160"/>
        <v>42734.679236111115</v>
      </c>
      <c r="T2431" s="19">
        <f t="shared" si="161"/>
        <v>42771.497222222228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9">
        <f t="shared" si="162"/>
        <v>7.0000000000000001E-3</v>
      </c>
      <c r="O2432" s="7">
        <f t="shared" si="159"/>
        <v>10.5</v>
      </c>
      <c r="P2432" t="s">
        <v>8284</v>
      </c>
      <c r="Q2432" t="s">
        <v>8336</v>
      </c>
      <c r="R2432" t="s">
        <v>8337</v>
      </c>
      <c r="S2432" s="19">
        <f t="shared" si="160"/>
        <v>42381.930833333332</v>
      </c>
      <c r="T2432" s="19">
        <f t="shared" si="161"/>
        <v>42411.930833333332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9">
        <f t="shared" si="162"/>
        <v>2.0000000000000002E-5</v>
      </c>
      <c r="O2433" s="7">
        <f t="shared" si="159"/>
        <v>1</v>
      </c>
      <c r="P2433" t="s">
        <v>8284</v>
      </c>
      <c r="Q2433" t="s">
        <v>8336</v>
      </c>
      <c r="R2433" t="s">
        <v>8337</v>
      </c>
      <c r="S2433" s="19">
        <f t="shared" si="160"/>
        <v>42488.899687500001</v>
      </c>
      <c r="T2433" s="19">
        <f t="shared" si="161"/>
        <v>42548.899687500001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9">
        <f t="shared" si="162"/>
        <v>1.4285714285714287E-4</v>
      </c>
      <c r="O2434" s="7">
        <f t="shared" si="159"/>
        <v>1</v>
      </c>
      <c r="P2434" t="s">
        <v>8284</v>
      </c>
      <c r="Q2434" t="s">
        <v>8336</v>
      </c>
      <c r="R2434" t="s">
        <v>8337</v>
      </c>
      <c r="S2434" s="19">
        <f t="shared" si="160"/>
        <v>42041.01871527778</v>
      </c>
      <c r="T2434" s="19">
        <f t="shared" si="161"/>
        <v>42071.01871527778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9">
        <f t="shared" si="162"/>
        <v>0</v>
      </c>
      <c r="O2435" s="7">
        <f t="shared" ref="O2435:O2498" si="163">IF(L2435=0,0,E2435/L2435)</f>
        <v>0</v>
      </c>
      <c r="P2435" t="s">
        <v>8284</v>
      </c>
      <c r="Q2435" t="s">
        <v>8336</v>
      </c>
      <c r="R2435" t="s">
        <v>8337</v>
      </c>
      <c r="S2435" s="19">
        <f t="shared" ref="S2435:S2498" si="164">(J2435/86400)+25569+(-5/25)</f>
        <v>42397.699803240743</v>
      </c>
      <c r="T2435" s="19">
        <f t="shared" ref="T2435:T2498" si="165">(I2435/86400)+25569+(-5/25)</f>
        <v>42427.699803240743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9">
        <f t="shared" si="162"/>
        <v>1.2999999999999999E-3</v>
      </c>
      <c r="O2436" s="7">
        <f t="shared" si="163"/>
        <v>13</v>
      </c>
      <c r="P2436" t="s">
        <v>8284</v>
      </c>
      <c r="Q2436" t="s">
        <v>8336</v>
      </c>
      <c r="R2436" t="s">
        <v>8337</v>
      </c>
      <c r="S2436" s="19">
        <f t="shared" si="164"/>
        <v>42179.986041666671</v>
      </c>
      <c r="T2436" s="19">
        <f t="shared" si="165"/>
        <v>42219.986041666671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9">
        <f t="shared" si="162"/>
        <v>4.8960000000000002E-3</v>
      </c>
      <c r="O2437" s="7">
        <f t="shared" si="163"/>
        <v>306</v>
      </c>
      <c r="P2437" t="s">
        <v>8284</v>
      </c>
      <c r="Q2437" t="s">
        <v>8336</v>
      </c>
      <c r="R2437" t="s">
        <v>8337</v>
      </c>
      <c r="S2437" s="19">
        <f t="shared" si="164"/>
        <v>42252.077615740745</v>
      </c>
      <c r="T2437" s="19">
        <f t="shared" si="165"/>
        <v>42282.077615740745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9">
        <f t="shared" si="162"/>
        <v>3.8461538461538462E-4</v>
      </c>
      <c r="O2438" s="7">
        <f t="shared" si="163"/>
        <v>22.5</v>
      </c>
      <c r="P2438" t="s">
        <v>8284</v>
      </c>
      <c r="Q2438" t="s">
        <v>8336</v>
      </c>
      <c r="R2438" t="s">
        <v>8337</v>
      </c>
      <c r="S2438" s="19">
        <f t="shared" si="164"/>
        <v>42338.415393518517</v>
      </c>
      <c r="T2438" s="19">
        <f t="shared" si="165"/>
        <v>42398.415393518517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9">
        <f t="shared" si="162"/>
        <v>0</v>
      </c>
      <c r="O2439" s="7">
        <f t="shared" si="163"/>
        <v>0</v>
      </c>
      <c r="P2439" t="s">
        <v>8284</v>
      </c>
      <c r="Q2439" t="s">
        <v>8336</v>
      </c>
      <c r="R2439" t="s">
        <v>8337</v>
      </c>
      <c r="S2439" s="19">
        <f t="shared" si="164"/>
        <v>42031.765138888892</v>
      </c>
      <c r="T2439" s="19">
        <f t="shared" si="165"/>
        <v>42080.55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9">
        <f t="shared" si="162"/>
        <v>3.3333333333333335E-3</v>
      </c>
      <c r="O2440" s="7">
        <f t="shared" si="163"/>
        <v>50</v>
      </c>
      <c r="P2440" t="s">
        <v>8284</v>
      </c>
      <c r="Q2440" t="s">
        <v>8336</v>
      </c>
      <c r="R2440" t="s">
        <v>8337</v>
      </c>
      <c r="S2440" s="19">
        <f t="shared" si="164"/>
        <v>42285.715069444443</v>
      </c>
      <c r="T2440" s="19">
        <f t="shared" si="165"/>
        <v>42345.756736111114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9">
        <f t="shared" si="162"/>
        <v>0</v>
      </c>
      <c r="O2441" s="7">
        <f t="shared" si="163"/>
        <v>0</v>
      </c>
      <c r="P2441" t="s">
        <v>8284</v>
      </c>
      <c r="Q2441" t="s">
        <v>8336</v>
      </c>
      <c r="R2441" t="s">
        <v>8337</v>
      </c>
      <c r="S2441" s="19">
        <f t="shared" si="164"/>
        <v>42265.618622685186</v>
      </c>
      <c r="T2441" s="19">
        <f t="shared" si="165"/>
        <v>42295.618622685186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9">
        <f t="shared" si="162"/>
        <v>2E-3</v>
      </c>
      <c r="O2442" s="7">
        <f t="shared" si="163"/>
        <v>5</v>
      </c>
      <c r="P2442" t="s">
        <v>8284</v>
      </c>
      <c r="Q2442" t="s">
        <v>8336</v>
      </c>
      <c r="R2442" t="s">
        <v>8337</v>
      </c>
      <c r="S2442" s="19">
        <f t="shared" si="164"/>
        <v>42383.699456018527</v>
      </c>
      <c r="T2442" s="19">
        <f t="shared" si="165"/>
        <v>42413.699456018527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9">
        <f t="shared" si="162"/>
        <v>1.0788</v>
      </c>
      <c r="O2443" s="7">
        <f t="shared" si="163"/>
        <v>74.22935779816514</v>
      </c>
      <c r="P2443" t="s">
        <v>8298</v>
      </c>
      <c r="Q2443" t="s">
        <v>8336</v>
      </c>
      <c r="R2443" t="s">
        <v>8352</v>
      </c>
      <c r="S2443" s="19">
        <f t="shared" si="164"/>
        <v>42186.925625000003</v>
      </c>
      <c r="T2443" s="19">
        <f t="shared" si="165"/>
        <v>42208.007638888892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9">
        <f t="shared" si="162"/>
        <v>1.2594166666666666</v>
      </c>
      <c r="O2444" s="7">
        <f t="shared" si="163"/>
        <v>81.252688172043008</v>
      </c>
      <c r="P2444" t="s">
        <v>8298</v>
      </c>
      <c r="Q2444" t="s">
        <v>8336</v>
      </c>
      <c r="R2444" t="s">
        <v>8352</v>
      </c>
      <c r="S2444" s="19">
        <f t="shared" si="164"/>
        <v>42052.466990740744</v>
      </c>
      <c r="T2444" s="19">
        <f t="shared" si="165"/>
        <v>42082.42532407408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9">
        <f t="shared" si="162"/>
        <v>2.0251494999999999</v>
      </c>
      <c r="O2445" s="7">
        <f t="shared" si="163"/>
        <v>130.23469453376205</v>
      </c>
      <c r="P2445" t="s">
        <v>8298</v>
      </c>
      <c r="Q2445" t="s">
        <v>8336</v>
      </c>
      <c r="R2445" t="s">
        <v>8352</v>
      </c>
      <c r="S2445" s="19">
        <f t="shared" si="164"/>
        <v>41836.425254629634</v>
      </c>
      <c r="T2445" s="19">
        <f t="shared" si="165"/>
        <v>41866.425254629634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9">
        <f t="shared" si="162"/>
        <v>1.0860000000000001</v>
      </c>
      <c r="O2446" s="7">
        <f t="shared" si="163"/>
        <v>53.409836065573771</v>
      </c>
      <c r="P2446" t="s">
        <v>8298</v>
      </c>
      <c r="Q2446" t="s">
        <v>8336</v>
      </c>
      <c r="R2446" t="s">
        <v>8352</v>
      </c>
      <c r="S2446" s="19">
        <f t="shared" si="164"/>
        <v>42485.554525462969</v>
      </c>
      <c r="T2446" s="19">
        <f t="shared" si="165"/>
        <v>42515.554525462969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9">
        <f t="shared" ref="N2447:N2510" si="166">E2447/D2447</f>
        <v>1.728</v>
      </c>
      <c r="O2447" s="7">
        <f t="shared" si="163"/>
        <v>75.130434782608702</v>
      </c>
      <c r="P2447" t="s">
        <v>8298</v>
      </c>
      <c r="Q2447" t="s">
        <v>8336</v>
      </c>
      <c r="R2447" t="s">
        <v>8352</v>
      </c>
      <c r="S2447" s="19">
        <f t="shared" si="164"/>
        <v>42242.990057870375</v>
      </c>
      <c r="T2447" s="19">
        <f t="shared" si="165"/>
        <v>42272.990057870375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9">
        <f t="shared" si="166"/>
        <v>1.6798</v>
      </c>
      <c r="O2448" s="7">
        <f t="shared" si="163"/>
        <v>75.666666666666671</v>
      </c>
      <c r="P2448" t="s">
        <v>8298</v>
      </c>
      <c r="Q2448" t="s">
        <v>8336</v>
      </c>
      <c r="R2448" t="s">
        <v>8352</v>
      </c>
      <c r="S2448" s="19">
        <f t="shared" si="164"/>
        <v>42670.402673611112</v>
      </c>
      <c r="T2448" s="19">
        <f t="shared" si="165"/>
        <v>42700.444340277783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9">
        <f t="shared" si="166"/>
        <v>4.2720000000000002</v>
      </c>
      <c r="O2449" s="7">
        <f t="shared" si="163"/>
        <v>31.691394658753708</v>
      </c>
      <c r="P2449" t="s">
        <v>8298</v>
      </c>
      <c r="Q2449" t="s">
        <v>8336</v>
      </c>
      <c r="R2449" t="s">
        <v>8352</v>
      </c>
      <c r="S2449" s="19">
        <f t="shared" si="164"/>
        <v>42654.269826388889</v>
      </c>
      <c r="T2449" s="19">
        <f t="shared" si="165"/>
        <v>42685.966666666674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9">
        <f t="shared" si="166"/>
        <v>1.075</v>
      </c>
      <c r="O2450" s="7">
        <f t="shared" si="163"/>
        <v>47.777777777777779</v>
      </c>
      <c r="P2450" t="s">
        <v>8298</v>
      </c>
      <c r="Q2450" t="s">
        <v>8336</v>
      </c>
      <c r="R2450" t="s">
        <v>8352</v>
      </c>
      <c r="S2450" s="19">
        <f t="shared" si="164"/>
        <v>42607.116122685184</v>
      </c>
      <c r="T2450" s="19">
        <f t="shared" si="165"/>
        <v>42613.03333333334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9">
        <f t="shared" si="166"/>
        <v>1.08</v>
      </c>
      <c r="O2451" s="7">
        <f t="shared" si="163"/>
        <v>90</v>
      </c>
      <c r="P2451" t="s">
        <v>8298</v>
      </c>
      <c r="Q2451" t="s">
        <v>8336</v>
      </c>
      <c r="R2451" t="s">
        <v>8352</v>
      </c>
      <c r="S2451" s="19">
        <f t="shared" si="164"/>
        <v>41942.942534722228</v>
      </c>
      <c r="T2451" s="19">
        <f t="shared" si="165"/>
        <v>41972.984201388892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9">
        <f t="shared" si="166"/>
        <v>1.0153353333333335</v>
      </c>
      <c r="O2452" s="7">
        <f t="shared" si="163"/>
        <v>149.31401960784314</v>
      </c>
      <c r="P2452" t="s">
        <v>8298</v>
      </c>
      <c r="Q2452" t="s">
        <v>8336</v>
      </c>
      <c r="R2452" t="s">
        <v>8352</v>
      </c>
      <c r="S2452" s="19">
        <f t="shared" si="164"/>
        <v>41901.872407407413</v>
      </c>
      <c r="T2452" s="19">
        <f t="shared" si="165"/>
        <v>41939.932638888888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9">
        <f t="shared" si="166"/>
        <v>1.1545000000000001</v>
      </c>
      <c r="O2453" s="7">
        <f t="shared" si="163"/>
        <v>62.06989247311828</v>
      </c>
      <c r="P2453" t="s">
        <v>8298</v>
      </c>
      <c r="Q2453" t="s">
        <v>8336</v>
      </c>
      <c r="R2453" t="s">
        <v>8352</v>
      </c>
      <c r="S2453" s="19">
        <f t="shared" si="164"/>
        <v>42779.708449074082</v>
      </c>
      <c r="T2453" s="19">
        <f t="shared" si="165"/>
        <v>42799.708449074082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9">
        <f t="shared" si="166"/>
        <v>1.335</v>
      </c>
      <c r="O2454" s="7">
        <f t="shared" si="163"/>
        <v>53.4</v>
      </c>
      <c r="P2454" t="s">
        <v>8298</v>
      </c>
      <c r="Q2454" t="s">
        <v>8336</v>
      </c>
      <c r="R2454" t="s">
        <v>8352</v>
      </c>
      <c r="S2454" s="19">
        <f t="shared" si="164"/>
        <v>42338.643750000003</v>
      </c>
      <c r="T2454" s="19">
        <f t="shared" si="165"/>
        <v>42367.758333333331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9">
        <f t="shared" si="166"/>
        <v>1.5469999999999999</v>
      </c>
      <c r="O2455" s="7">
        <f t="shared" si="163"/>
        <v>69.268656716417908</v>
      </c>
      <c r="P2455" t="s">
        <v>8298</v>
      </c>
      <c r="Q2455" t="s">
        <v>8336</v>
      </c>
      <c r="R2455" t="s">
        <v>8352</v>
      </c>
      <c r="S2455" s="19">
        <f t="shared" si="164"/>
        <v>42738.4922337963</v>
      </c>
      <c r="T2455" s="19">
        <f t="shared" si="165"/>
        <v>42768.4922337963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9">
        <f t="shared" si="166"/>
        <v>1.0084571428571429</v>
      </c>
      <c r="O2456" s="7">
        <f t="shared" si="163"/>
        <v>271.50769230769231</v>
      </c>
      <c r="P2456" t="s">
        <v>8298</v>
      </c>
      <c r="Q2456" t="s">
        <v>8336</v>
      </c>
      <c r="R2456" t="s">
        <v>8352</v>
      </c>
      <c r="S2456" s="19">
        <f t="shared" si="164"/>
        <v>42770.001481481486</v>
      </c>
      <c r="T2456" s="19">
        <f t="shared" si="165"/>
        <v>42805.001481481486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9">
        <f t="shared" si="166"/>
        <v>1.82</v>
      </c>
      <c r="O2457" s="7">
        <f t="shared" si="163"/>
        <v>34.125</v>
      </c>
      <c r="P2457" t="s">
        <v>8298</v>
      </c>
      <c r="Q2457" t="s">
        <v>8336</v>
      </c>
      <c r="R2457" t="s">
        <v>8352</v>
      </c>
      <c r="S2457" s="19">
        <f t="shared" si="164"/>
        <v>42452.581828703711</v>
      </c>
      <c r="T2457" s="19">
        <f t="shared" si="165"/>
        <v>42480.581828703711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9">
        <f t="shared" si="166"/>
        <v>1.8086666666666666</v>
      </c>
      <c r="O2458" s="7">
        <f t="shared" si="163"/>
        <v>40.492537313432834</v>
      </c>
      <c r="P2458" t="s">
        <v>8298</v>
      </c>
      <c r="Q2458" t="s">
        <v>8336</v>
      </c>
      <c r="R2458" t="s">
        <v>8352</v>
      </c>
      <c r="S2458" s="19">
        <f t="shared" si="164"/>
        <v>42761.761099537041</v>
      </c>
      <c r="T2458" s="19">
        <f t="shared" si="165"/>
        <v>42791.761099537041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9">
        <f t="shared" si="166"/>
        <v>1.0230434782608695</v>
      </c>
      <c r="O2459" s="7">
        <f t="shared" si="163"/>
        <v>189.75806451612902</v>
      </c>
      <c r="P2459" t="s">
        <v>8298</v>
      </c>
      <c r="Q2459" t="s">
        <v>8336</v>
      </c>
      <c r="R2459" t="s">
        <v>8352</v>
      </c>
      <c r="S2459" s="19">
        <f t="shared" si="164"/>
        <v>42423.402500000004</v>
      </c>
      <c r="T2459" s="19">
        <f t="shared" si="165"/>
        <v>42453.36083333334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9">
        <f t="shared" si="166"/>
        <v>1.1017999999999999</v>
      </c>
      <c r="O2460" s="7">
        <f t="shared" si="163"/>
        <v>68.862499999999997</v>
      </c>
      <c r="P2460" t="s">
        <v>8298</v>
      </c>
      <c r="Q2460" t="s">
        <v>8336</v>
      </c>
      <c r="R2460" t="s">
        <v>8352</v>
      </c>
      <c r="S2460" s="19">
        <f t="shared" si="164"/>
        <v>42495.671736111115</v>
      </c>
      <c r="T2460" s="19">
        <f t="shared" si="165"/>
        <v>42530.591666666674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9">
        <f t="shared" si="166"/>
        <v>1.0225</v>
      </c>
      <c r="O2461" s="7">
        <f t="shared" si="163"/>
        <v>108.77659574468085</v>
      </c>
      <c r="P2461" t="s">
        <v>8298</v>
      </c>
      <c r="Q2461" t="s">
        <v>8336</v>
      </c>
      <c r="R2461" t="s">
        <v>8352</v>
      </c>
      <c r="S2461" s="19">
        <f t="shared" si="164"/>
        <v>42407.437557870377</v>
      </c>
      <c r="T2461" s="19">
        <f t="shared" si="165"/>
        <v>42452.395891203705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9">
        <f t="shared" si="166"/>
        <v>1.0078823529411765</v>
      </c>
      <c r="O2462" s="7">
        <f t="shared" si="163"/>
        <v>125.98529411764706</v>
      </c>
      <c r="P2462" t="s">
        <v>8298</v>
      </c>
      <c r="Q2462" t="s">
        <v>8336</v>
      </c>
      <c r="R2462" t="s">
        <v>8352</v>
      </c>
      <c r="S2462" s="19">
        <f t="shared" si="164"/>
        <v>42703.987118055564</v>
      </c>
      <c r="T2462" s="19">
        <f t="shared" si="165"/>
        <v>42737.978472222225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9">
        <f t="shared" si="166"/>
        <v>1.038</v>
      </c>
      <c r="O2463" s="7">
        <f t="shared" si="163"/>
        <v>90.523255813953483</v>
      </c>
      <c r="P2463" t="s">
        <v>8279</v>
      </c>
      <c r="Q2463" t="s">
        <v>8325</v>
      </c>
      <c r="R2463" t="s">
        <v>8329</v>
      </c>
      <c r="S2463" s="19">
        <f t="shared" si="164"/>
        <v>40783.812696759262</v>
      </c>
      <c r="T2463" s="19">
        <f t="shared" si="165"/>
        <v>40816.925000000003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9">
        <f t="shared" si="166"/>
        <v>1.1070833333333334</v>
      </c>
      <c r="O2464" s="7">
        <f t="shared" si="163"/>
        <v>28.880434782608695</v>
      </c>
      <c r="P2464" t="s">
        <v>8279</v>
      </c>
      <c r="Q2464" t="s">
        <v>8325</v>
      </c>
      <c r="R2464" t="s">
        <v>8329</v>
      </c>
      <c r="S2464" s="19">
        <f t="shared" si="164"/>
        <v>41088.986296296302</v>
      </c>
      <c r="T2464" s="19">
        <f t="shared" si="165"/>
        <v>41108.986296296302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9">
        <f t="shared" si="166"/>
        <v>1.1625000000000001</v>
      </c>
      <c r="O2465" s="7">
        <f t="shared" si="163"/>
        <v>31</v>
      </c>
      <c r="P2465" t="s">
        <v>8279</v>
      </c>
      <c r="Q2465" t="s">
        <v>8325</v>
      </c>
      <c r="R2465" t="s">
        <v>8329</v>
      </c>
      <c r="S2465" s="19">
        <f t="shared" si="164"/>
        <v>41340.911400462966</v>
      </c>
      <c r="T2465" s="19">
        <f t="shared" si="165"/>
        <v>41380.591666666667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9">
        <f t="shared" si="166"/>
        <v>1.111</v>
      </c>
      <c r="O2466" s="7">
        <f t="shared" si="163"/>
        <v>51.674418604651166</v>
      </c>
      <c r="P2466" t="s">
        <v>8279</v>
      </c>
      <c r="Q2466" t="s">
        <v>8325</v>
      </c>
      <c r="R2466" t="s">
        <v>8329</v>
      </c>
      <c r="S2466" s="19">
        <f t="shared" si="164"/>
        <v>42248.700428240743</v>
      </c>
      <c r="T2466" s="19">
        <f t="shared" si="165"/>
        <v>42277.611805555556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9">
        <f t="shared" si="166"/>
        <v>1.8014285714285714</v>
      </c>
      <c r="O2467" s="7">
        <f t="shared" si="163"/>
        <v>26.270833333333332</v>
      </c>
      <c r="P2467" t="s">
        <v>8279</v>
      </c>
      <c r="Q2467" t="s">
        <v>8325</v>
      </c>
      <c r="R2467" t="s">
        <v>8329</v>
      </c>
      <c r="S2467" s="19">
        <f t="shared" si="164"/>
        <v>41145.519305555557</v>
      </c>
      <c r="T2467" s="19">
        <f t="shared" si="165"/>
        <v>41175.519305555557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9">
        <f t="shared" si="166"/>
        <v>1</v>
      </c>
      <c r="O2468" s="7">
        <f t="shared" si="163"/>
        <v>48.07692307692308</v>
      </c>
      <c r="P2468" t="s">
        <v>8279</v>
      </c>
      <c r="Q2468" t="s">
        <v>8325</v>
      </c>
      <c r="R2468" t="s">
        <v>8329</v>
      </c>
      <c r="S2468" s="19">
        <f t="shared" si="164"/>
        <v>41372.902465277781</v>
      </c>
      <c r="T2468" s="19">
        <f t="shared" si="165"/>
        <v>41402.902465277781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9">
        <f t="shared" si="166"/>
        <v>1.1850000000000001</v>
      </c>
      <c r="O2469" s="7">
        <f t="shared" si="163"/>
        <v>27.558139534883722</v>
      </c>
      <c r="P2469" t="s">
        <v>8279</v>
      </c>
      <c r="Q2469" t="s">
        <v>8325</v>
      </c>
      <c r="R2469" t="s">
        <v>8329</v>
      </c>
      <c r="S2469" s="19">
        <f t="shared" si="164"/>
        <v>41025.674201388894</v>
      </c>
      <c r="T2469" s="19">
        <f t="shared" si="165"/>
        <v>41039.508333333339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9">
        <f t="shared" si="166"/>
        <v>1.0721700000000001</v>
      </c>
      <c r="O2470" s="7">
        <f t="shared" si="163"/>
        <v>36.97137931034483</v>
      </c>
      <c r="P2470" t="s">
        <v>8279</v>
      </c>
      <c r="Q2470" t="s">
        <v>8325</v>
      </c>
      <c r="R2470" t="s">
        <v>8329</v>
      </c>
      <c r="S2470" s="19">
        <f t="shared" si="164"/>
        <v>41173.954178240747</v>
      </c>
      <c r="T2470" s="19">
        <f t="shared" si="165"/>
        <v>41210.008333333339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9">
        <f t="shared" si="166"/>
        <v>1.1366666666666667</v>
      </c>
      <c r="O2471" s="7">
        <f t="shared" si="163"/>
        <v>29.021276595744681</v>
      </c>
      <c r="P2471" t="s">
        <v>8279</v>
      </c>
      <c r="Q2471" t="s">
        <v>8325</v>
      </c>
      <c r="R2471" t="s">
        <v>8329</v>
      </c>
      <c r="S2471" s="19">
        <f t="shared" si="164"/>
        <v>40557.229733796295</v>
      </c>
      <c r="T2471" s="19">
        <f t="shared" si="165"/>
        <v>40582.229733796295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9">
        <f t="shared" si="166"/>
        <v>1.0316400000000001</v>
      </c>
      <c r="O2472" s="7">
        <f t="shared" si="163"/>
        <v>28.65666666666667</v>
      </c>
      <c r="P2472" t="s">
        <v>8279</v>
      </c>
      <c r="Q2472" t="s">
        <v>8325</v>
      </c>
      <c r="R2472" t="s">
        <v>8329</v>
      </c>
      <c r="S2472" s="19">
        <f t="shared" si="164"/>
        <v>41022.874710648153</v>
      </c>
      <c r="T2472" s="19">
        <f t="shared" si="165"/>
        <v>41052.874710648153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9">
        <f t="shared" si="166"/>
        <v>1.28</v>
      </c>
      <c r="O2473" s="7">
        <f t="shared" si="163"/>
        <v>37.647058823529413</v>
      </c>
      <c r="P2473" t="s">
        <v>8279</v>
      </c>
      <c r="Q2473" t="s">
        <v>8325</v>
      </c>
      <c r="R2473" t="s">
        <v>8329</v>
      </c>
      <c r="S2473" s="19">
        <f t="shared" si="164"/>
        <v>40893.792962962965</v>
      </c>
      <c r="T2473" s="19">
        <f t="shared" si="165"/>
        <v>40933.792962962965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9">
        <f t="shared" si="166"/>
        <v>1.3576026666666667</v>
      </c>
      <c r="O2474" s="7">
        <f t="shared" si="163"/>
        <v>97.904038461538462</v>
      </c>
      <c r="P2474" t="s">
        <v>8279</v>
      </c>
      <c r="Q2474" t="s">
        <v>8325</v>
      </c>
      <c r="R2474" t="s">
        <v>8329</v>
      </c>
      <c r="S2474" s="19">
        <f t="shared" si="164"/>
        <v>40353.915509259263</v>
      </c>
      <c r="T2474" s="19">
        <f t="shared" si="165"/>
        <v>40424.84375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9">
        <f t="shared" si="166"/>
        <v>1</v>
      </c>
      <c r="O2475" s="7">
        <f t="shared" si="163"/>
        <v>42.553191489361701</v>
      </c>
      <c r="P2475" t="s">
        <v>8279</v>
      </c>
      <c r="Q2475" t="s">
        <v>8325</v>
      </c>
      <c r="R2475" t="s">
        <v>8329</v>
      </c>
      <c r="S2475" s="19">
        <f t="shared" si="164"/>
        <v>41193.548483796301</v>
      </c>
      <c r="T2475" s="19">
        <f t="shared" si="165"/>
        <v>41223.590150462966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9">
        <f t="shared" si="166"/>
        <v>1.0000360000000001</v>
      </c>
      <c r="O2476" s="7">
        <f t="shared" si="163"/>
        <v>131.58368421052631</v>
      </c>
      <c r="P2476" t="s">
        <v>8279</v>
      </c>
      <c r="Q2476" t="s">
        <v>8325</v>
      </c>
      <c r="R2476" t="s">
        <v>8329</v>
      </c>
      <c r="S2476" s="19">
        <f t="shared" si="164"/>
        <v>40416.811296296299</v>
      </c>
      <c r="T2476" s="19">
        <f t="shared" si="165"/>
        <v>40461.811296296299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9">
        <f t="shared" si="166"/>
        <v>1.0471999999999999</v>
      </c>
      <c r="O2477" s="7">
        <f t="shared" si="163"/>
        <v>32.320987654320987</v>
      </c>
      <c r="P2477" t="s">
        <v>8279</v>
      </c>
      <c r="Q2477" t="s">
        <v>8325</v>
      </c>
      <c r="R2477" t="s">
        <v>8329</v>
      </c>
      <c r="S2477" s="19">
        <f t="shared" si="164"/>
        <v>40310.087673611109</v>
      </c>
      <c r="T2477" s="19">
        <f t="shared" si="165"/>
        <v>40369.716666666667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9">
        <f t="shared" si="166"/>
        <v>1.050225</v>
      </c>
      <c r="O2478" s="7">
        <f t="shared" si="163"/>
        <v>61.103999999999999</v>
      </c>
      <c r="P2478" t="s">
        <v>8279</v>
      </c>
      <c r="Q2478" t="s">
        <v>8325</v>
      </c>
      <c r="R2478" t="s">
        <v>8329</v>
      </c>
      <c r="S2478" s="19">
        <f t="shared" si="164"/>
        <v>41913.12835648148</v>
      </c>
      <c r="T2478" s="19">
        <f t="shared" si="165"/>
        <v>41946.170023148152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9">
        <f t="shared" si="166"/>
        <v>1.7133333333333334</v>
      </c>
      <c r="O2479" s="7">
        <f t="shared" si="163"/>
        <v>31.341463414634145</v>
      </c>
      <c r="P2479" t="s">
        <v>8279</v>
      </c>
      <c r="Q2479" t="s">
        <v>8325</v>
      </c>
      <c r="R2479" t="s">
        <v>8329</v>
      </c>
      <c r="S2479" s="19">
        <f t="shared" si="164"/>
        <v>41088.491493055561</v>
      </c>
      <c r="T2479" s="19">
        <f t="shared" si="165"/>
        <v>41133.491493055561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9">
        <f t="shared" si="166"/>
        <v>1.2749999999999999</v>
      </c>
      <c r="O2480" s="7">
        <f t="shared" si="163"/>
        <v>129.1139240506329</v>
      </c>
      <c r="P2480" t="s">
        <v>8279</v>
      </c>
      <c r="Q2480" t="s">
        <v>8325</v>
      </c>
      <c r="R2480" t="s">
        <v>8329</v>
      </c>
      <c r="S2480" s="19">
        <f t="shared" si="164"/>
        <v>41257.750381944446</v>
      </c>
      <c r="T2480" s="19">
        <f t="shared" si="165"/>
        <v>41287.750381944446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9">
        <f t="shared" si="166"/>
        <v>1.3344333333333334</v>
      </c>
      <c r="O2481" s="7">
        <f t="shared" si="163"/>
        <v>25.020624999999999</v>
      </c>
      <c r="P2481" t="s">
        <v>8279</v>
      </c>
      <c r="Q2481" t="s">
        <v>8325</v>
      </c>
      <c r="R2481" t="s">
        <v>8329</v>
      </c>
      <c r="S2481" s="19">
        <f t="shared" si="164"/>
        <v>41107.526782407411</v>
      </c>
      <c r="T2481" s="19">
        <f t="shared" si="165"/>
        <v>41117.883333333339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9">
        <f t="shared" si="166"/>
        <v>1</v>
      </c>
      <c r="O2482" s="7">
        <f t="shared" si="163"/>
        <v>250</v>
      </c>
      <c r="P2482" t="s">
        <v>8279</v>
      </c>
      <c r="Q2482" t="s">
        <v>8325</v>
      </c>
      <c r="R2482" t="s">
        <v>8329</v>
      </c>
      <c r="S2482" s="19">
        <f t="shared" si="164"/>
        <v>42227.736157407409</v>
      </c>
      <c r="T2482" s="19">
        <f t="shared" si="165"/>
        <v>42287.736157407409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9">
        <f t="shared" si="166"/>
        <v>1.1291099999999998</v>
      </c>
      <c r="O2483" s="7">
        <f t="shared" si="163"/>
        <v>47.541473684210523</v>
      </c>
      <c r="P2483" t="s">
        <v>8279</v>
      </c>
      <c r="Q2483" t="s">
        <v>8325</v>
      </c>
      <c r="R2483" t="s">
        <v>8329</v>
      </c>
      <c r="S2483" s="19">
        <f t="shared" si="164"/>
        <v>40999.445925925931</v>
      </c>
      <c r="T2483" s="19">
        <f t="shared" si="165"/>
        <v>41029.445925925931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9">
        <f t="shared" si="166"/>
        <v>1.0009999999999999</v>
      </c>
      <c r="O2484" s="7">
        <f t="shared" si="163"/>
        <v>40.04</v>
      </c>
      <c r="P2484" t="s">
        <v>8279</v>
      </c>
      <c r="Q2484" t="s">
        <v>8325</v>
      </c>
      <c r="R2484" t="s">
        <v>8329</v>
      </c>
      <c r="S2484" s="19">
        <f t="shared" si="164"/>
        <v>40711.58221064815</v>
      </c>
      <c r="T2484" s="19">
        <f t="shared" si="165"/>
        <v>40756.58221064815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9">
        <f t="shared" si="166"/>
        <v>1.1372727272727272</v>
      </c>
      <c r="O2485" s="7">
        <f t="shared" si="163"/>
        <v>65.84210526315789</v>
      </c>
      <c r="P2485" t="s">
        <v>8279</v>
      </c>
      <c r="Q2485" t="s">
        <v>8325</v>
      </c>
      <c r="R2485" t="s">
        <v>8329</v>
      </c>
      <c r="S2485" s="19">
        <f t="shared" si="164"/>
        <v>40970.550034722226</v>
      </c>
      <c r="T2485" s="19">
        <f t="shared" si="165"/>
        <v>41030.508368055554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9">
        <f t="shared" si="166"/>
        <v>1.1931742857142855</v>
      </c>
      <c r="O2486" s="7">
        <f t="shared" si="163"/>
        <v>46.401222222222216</v>
      </c>
      <c r="P2486" t="s">
        <v>8279</v>
      </c>
      <c r="Q2486" t="s">
        <v>8325</v>
      </c>
      <c r="R2486" t="s">
        <v>8329</v>
      </c>
      <c r="S2486" s="19">
        <f t="shared" si="164"/>
        <v>40771.71670138889</v>
      </c>
      <c r="T2486" s="19">
        <f t="shared" si="165"/>
        <v>40801.71670138889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9">
        <f t="shared" si="166"/>
        <v>1.0325</v>
      </c>
      <c r="O2487" s="7">
        <f t="shared" si="163"/>
        <v>50.365853658536587</v>
      </c>
      <c r="P2487" t="s">
        <v>8279</v>
      </c>
      <c r="Q2487" t="s">
        <v>8325</v>
      </c>
      <c r="R2487" t="s">
        <v>8329</v>
      </c>
      <c r="S2487" s="19">
        <f t="shared" si="164"/>
        <v>40793.79859953704</v>
      </c>
      <c r="T2487" s="19">
        <f t="shared" si="165"/>
        <v>40828.79859953704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9">
        <f t="shared" si="166"/>
        <v>2.6566666666666667</v>
      </c>
      <c r="O2488" s="7">
        <f t="shared" si="163"/>
        <v>26.566666666666666</v>
      </c>
      <c r="P2488" t="s">
        <v>8279</v>
      </c>
      <c r="Q2488" t="s">
        <v>8325</v>
      </c>
      <c r="R2488" t="s">
        <v>8329</v>
      </c>
      <c r="S2488" s="19">
        <f t="shared" si="164"/>
        <v>40991.508055555561</v>
      </c>
      <c r="T2488" s="19">
        <f t="shared" si="165"/>
        <v>41021.508055555561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9">
        <f t="shared" si="166"/>
        <v>1.0005066666666667</v>
      </c>
      <c r="O2489" s="7">
        <f t="shared" si="163"/>
        <v>39.493684210526318</v>
      </c>
      <c r="P2489" t="s">
        <v>8279</v>
      </c>
      <c r="Q2489" t="s">
        <v>8325</v>
      </c>
      <c r="R2489" t="s">
        <v>8329</v>
      </c>
      <c r="S2489" s="19">
        <f t="shared" si="164"/>
        <v>41025.883298611116</v>
      </c>
      <c r="T2489" s="19">
        <f t="shared" si="165"/>
        <v>41055.883298611116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9">
        <f t="shared" si="166"/>
        <v>1.0669999999999999</v>
      </c>
      <c r="O2490" s="7">
        <f t="shared" si="163"/>
        <v>49.246153846153845</v>
      </c>
      <c r="P2490" t="s">
        <v>8279</v>
      </c>
      <c r="Q2490" t="s">
        <v>8325</v>
      </c>
      <c r="R2490" t="s">
        <v>8329</v>
      </c>
      <c r="S2490" s="19">
        <f t="shared" si="164"/>
        <v>40833.433194444449</v>
      </c>
      <c r="T2490" s="19">
        <f t="shared" si="165"/>
        <v>40863.474861111114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9">
        <f t="shared" si="166"/>
        <v>1.3367142857142857</v>
      </c>
      <c r="O2491" s="7">
        <f t="shared" si="163"/>
        <v>62.38</v>
      </c>
      <c r="P2491" t="s">
        <v>8279</v>
      </c>
      <c r="Q2491" t="s">
        <v>8325</v>
      </c>
      <c r="R2491" t="s">
        <v>8329</v>
      </c>
      <c r="S2491" s="19">
        <f t="shared" si="164"/>
        <v>41373.490266203706</v>
      </c>
      <c r="T2491" s="19">
        <f t="shared" si="165"/>
        <v>41403.490266203706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9">
        <f t="shared" si="166"/>
        <v>1.214</v>
      </c>
      <c r="O2492" s="7">
        <f t="shared" si="163"/>
        <v>37.9375</v>
      </c>
      <c r="P2492" t="s">
        <v>8279</v>
      </c>
      <c r="Q2492" t="s">
        <v>8325</v>
      </c>
      <c r="R2492" t="s">
        <v>8329</v>
      </c>
      <c r="S2492" s="19">
        <f t="shared" si="164"/>
        <v>41023.027731481488</v>
      </c>
      <c r="T2492" s="19">
        <f t="shared" si="165"/>
        <v>41083.027731481488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9">
        <f t="shared" si="166"/>
        <v>1.032</v>
      </c>
      <c r="O2493" s="7">
        <f t="shared" si="163"/>
        <v>51.6</v>
      </c>
      <c r="P2493" t="s">
        <v>8279</v>
      </c>
      <c r="Q2493" t="s">
        <v>8325</v>
      </c>
      <c r="R2493" t="s">
        <v>8329</v>
      </c>
      <c r="S2493" s="19">
        <f t="shared" si="164"/>
        <v>40542.639282407414</v>
      </c>
      <c r="T2493" s="19">
        <f t="shared" si="165"/>
        <v>40558.87708333334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9">
        <f t="shared" si="166"/>
        <v>1.25</v>
      </c>
      <c r="O2494" s="7">
        <f t="shared" si="163"/>
        <v>27.777777777777779</v>
      </c>
      <c r="P2494" t="s">
        <v>8279</v>
      </c>
      <c r="Q2494" t="s">
        <v>8325</v>
      </c>
      <c r="R2494" t="s">
        <v>8329</v>
      </c>
      <c r="S2494" s="19">
        <f t="shared" si="164"/>
        <v>41024.785972222227</v>
      </c>
      <c r="T2494" s="19">
        <f t="shared" si="165"/>
        <v>41076.215972222228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9">
        <f t="shared" si="166"/>
        <v>1.2869999999999999</v>
      </c>
      <c r="O2495" s="7">
        <f t="shared" si="163"/>
        <v>99.382239382239376</v>
      </c>
      <c r="P2495" t="s">
        <v>8279</v>
      </c>
      <c r="Q2495" t="s">
        <v>8325</v>
      </c>
      <c r="R2495" t="s">
        <v>8329</v>
      </c>
      <c r="S2495" s="19">
        <f t="shared" si="164"/>
        <v>41347.968287037038</v>
      </c>
      <c r="T2495" s="19">
        <f t="shared" si="165"/>
        <v>41392.968287037038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9">
        <f t="shared" si="166"/>
        <v>1.0100533333333332</v>
      </c>
      <c r="O2496" s="7">
        <f t="shared" si="163"/>
        <v>38.848205128205123</v>
      </c>
      <c r="P2496" t="s">
        <v>8279</v>
      </c>
      <c r="Q2496" t="s">
        <v>8325</v>
      </c>
      <c r="R2496" t="s">
        <v>8329</v>
      </c>
      <c r="S2496" s="19">
        <f t="shared" si="164"/>
        <v>41022.445185185192</v>
      </c>
      <c r="T2496" s="19">
        <f t="shared" si="165"/>
        <v>41052.445185185192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9">
        <f t="shared" si="166"/>
        <v>1.2753666666666665</v>
      </c>
      <c r="O2497" s="7">
        <f t="shared" si="163"/>
        <v>45.548809523809524</v>
      </c>
      <c r="P2497" t="s">
        <v>8279</v>
      </c>
      <c r="Q2497" t="s">
        <v>8325</v>
      </c>
      <c r="R2497" t="s">
        <v>8329</v>
      </c>
      <c r="S2497" s="19">
        <f t="shared" si="164"/>
        <v>41036.746469907412</v>
      </c>
      <c r="T2497" s="19">
        <f t="shared" si="165"/>
        <v>41066.746469907412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9">
        <f t="shared" si="166"/>
        <v>1</v>
      </c>
      <c r="O2498" s="7">
        <f t="shared" si="163"/>
        <v>600</v>
      </c>
      <c r="P2498" t="s">
        <v>8279</v>
      </c>
      <c r="Q2498" t="s">
        <v>8325</v>
      </c>
      <c r="R2498" t="s">
        <v>8329</v>
      </c>
      <c r="S2498" s="19">
        <f t="shared" si="164"/>
        <v>41327.796435185184</v>
      </c>
      <c r="T2498" s="19">
        <f t="shared" si="165"/>
        <v>41362.75476851852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9">
        <f t="shared" si="166"/>
        <v>1.127715</v>
      </c>
      <c r="O2499" s="7">
        <f t="shared" ref="O2499:O2562" si="167">IF(L2499=0,0,E2499/L2499)</f>
        <v>80.551071428571419</v>
      </c>
      <c r="P2499" t="s">
        <v>8279</v>
      </c>
      <c r="Q2499" t="s">
        <v>8325</v>
      </c>
      <c r="R2499" t="s">
        <v>8329</v>
      </c>
      <c r="S2499" s="19">
        <f t="shared" ref="S2499:S2562" si="168">(J2499/86400)+25569+(-5/25)</f>
        <v>40730.678912037038</v>
      </c>
      <c r="T2499" s="19">
        <f t="shared" ref="T2499:T2562" si="169">(I2499/86400)+25569+(-5/25)</f>
        <v>40760.678912037038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9">
        <f t="shared" si="166"/>
        <v>1.056</v>
      </c>
      <c r="O2500" s="7">
        <f t="shared" si="167"/>
        <v>52.8</v>
      </c>
      <c r="P2500" t="s">
        <v>8279</v>
      </c>
      <c r="Q2500" t="s">
        <v>8325</v>
      </c>
      <c r="R2500" t="s">
        <v>8329</v>
      </c>
      <c r="S2500" s="19">
        <f t="shared" si="168"/>
        <v>42017.767442129632</v>
      </c>
      <c r="T2500" s="19">
        <f t="shared" si="169"/>
        <v>42031.767442129632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9">
        <f t="shared" si="166"/>
        <v>2.0262500000000001</v>
      </c>
      <c r="O2501" s="7">
        <f t="shared" si="167"/>
        <v>47.676470588235297</v>
      </c>
      <c r="P2501" t="s">
        <v>8279</v>
      </c>
      <c r="Q2501" t="s">
        <v>8325</v>
      </c>
      <c r="R2501" t="s">
        <v>8329</v>
      </c>
      <c r="S2501" s="19">
        <f t="shared" si="168"/>
        <v>41226.448576388895</v>
      </c>
      <c r="T2501" s="19">
        <f t="shared" si="169"/>
        <v>41274.550000000003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9">
        <f t="shared" si="166"/>
        <v>1.1333333333333333</v>
      </c>
      <c r="O2502" s="7">
        <f t="shared" si="167"/>
        <v>23.448275862068964</v>
      </c>
      <c r="P2502" t="s">
        <v>8279</v>
      </c>
      <c r="Q2502" t="s">
        <v>8325</v>
      </c>
      <c r="R2502" t="s">
        <v>8329</v>
      </c>
      <c r="S2502" s="19">
        <f t="shared" si="168"/>
        <v>41053.572858796295</v>
      </c>
      <c r="T2502" s="19">
        <f t="shared" si="169"/>
        <v>41083.572858796295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9">
        <f t="shared" si="166"/>
        <v>2.5545454545454545E-2</v>
      </c>
      <c r="O2503" s="7">
        <f t="shared" si="167"/>
        <v>40.142857142857146</v>
      </c>
      <c r="P2503" t="s">
        <v>8299</v>
      </c>
      <c r="Q2503" t="s">
        <v>8336</v>
      </c>
      <c r="R2503" t="s">
        <v>8353</v>
      </c>
      <c r="S2503" s="19">
        <f t="shared" si="168"/>
        <v>42244.576666666675</v>
      </c>
      <c r="T2503" s="19">
        <f t="shared" si="169"/>
        <v>42274.576666666675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9">
        <f t="shared" si="166"/>
        <v>7.8181818181818181E-4</v>
      </c>
      <c r="O2504" s="7">
        <f t="shared" si="167"/>
        <v>17.2</v>
      </c>
      <c r="P2504" t="s">
        <v>8299</v>
      </c>
      <c r="Q2504" t="s">
        <v>8336</v>
      </c>
      <c r="R2504" t="s">
        <v>8353</v>
      </c>
      <c r="S2504" s="19">
        <f t="shared" si="168"/>
        <v>41858.625439814816</v>
      </c>
      <c r="T2504" s="19">
        <f t="shared" si="169"/>
        <v>41903.625439814816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9">
        <f t="shared" si="166"/>
        <v>0</v>
      </c>
      <c r="O2505" s="7">
        <f t="shared" si="167"/>
        <v>0</v>
      </c>
      <c r="P2505" t="s">
        <v>8299</v>
      </c>
      <c r="Q2505" t="s">
        <v>8336</v>
      </c>
      <c r="R2505" t="s">
        <v>8353</v>
      </c>
      <c r="S2505" s="19">
        <f t="shared" si="168"/>
        <v>42498.69939814815</v>
      </c>
      <c r="T2505" s="19">
        <f t="shared" si="169"/>
        <v>42528.679166666669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9">
        <f t="shared" si="166"/>
        <v>0</v>
      </c>
      <c r="O2506" s="7">
        <f t="shared" si="167"/>
        <v>0</v>
      </c>
      <c r="P2506" t="s">
        <v>8299</v>
      </c>
      <c r="Q2506" t="s">
        <v>8336</v>
      </c>
      <c r="R2506" t="s">
        <v>8353</v>
      </c>
      <c r="S2506" s="19">
        <f t="shared" si="168"/>
        <v>41927.815439814818</v>
      </c>
      <c r="T2506" s="19">
        <f t="shared" si="169"/>
        <v>41957.85710648149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9">
        <f t="shared" si="166"/>
        <v>0</v>
      </c>
      <c r="O2507" s="7">
        <f t="shared" si="167"/>
        <v>0</v>
      </c>
      <c r="P2507" t="s">
        <v>8299</v>
      </c>
      <c r="Q2507" t="s">
        <v>8336</v>
      </c>
      <c r="R2507" t="s">
        <v>8353</v>
      </c>
      <c r="S2507" s="19">
        <f t="shared" si="168"/>
        <v>42046.855740740742</v>
      </c>
      <c r="T2507" s="19">
        <f t="shared" si="169"/>
        <v>42076.814074074078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9">
        <f t="shared" si="166"/>
        <v>6.0000000000000001E-3</v>
      </c>
      <c r="O2508" s="7">
        <f t="shared" si="167"/>
        <v>15</v>
      </c>
      <c r="P2508" t="s">
        <v>8299</v>
      </c>
      <c r="Q2508" t="s">
        <v>8336</v>
      </c>
      <c r="R2508" t="s">
        <v>8353</v>
      </c>
      <c r="S2508" s="19">
        <f t="shared" si="168"/>
        <v>42258.097094907411</v>
      </c>
      <c r="T2508" s="19">
        <f t="shared" si="169"/>
        <v>42280.675000000003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9">
        <f t="shared" si="166"/>
        <v>0</v>
      </c>
      <c r="O2509" s="7">
        <f t="shared" si="167"/>
        <v>0</v>
      </c>
      <c r="P2509" t="s">
        <v>8299</v>
      </c>
      <c r="Q2509" t="s">
        <v>8336</v>
      </c>
      <c r="R2509" t="s">
        <v>8353</v>
      </c>
      <c r="S2509" s="19">
        <f t="shared" si="168"/>
        <v>42104.872962962967</v>
      </c>
      <c r="T2509" s="19">
        <f t="shared" si="169"/>
        <v>42134.872962962967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9">
        <f t="shared" si="166"/>
        <v>0</v>
      </c>
      <c r="O2510" s="7">
        <f t="shared" si="167"/>
        <v>0</v>
      </c>
      <c r="P2510" t="s">
        <v>8299</v>
      </c>
      <c r="Q2510" t="s">
        <v>8336</v>
      </c>
      <c r="R2510" t="s">
        <v>8353</v>
      </c>
      <c r="S2510" s="19">
        <f t="shared" si="168"/>
        <v>41835.751782407409</v>
      </c>
      <c r="T2510" s="19">
        <f t="shared" si="169"/>
        <v>41865.751782407409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9">
        <f t="shared" ref="N2511:N2574" si="170">E2511/D2511</f>
        <v>1.0526315789473684E-2</v>
      </c>
      <c r="O2511" s="7">
        <f t="shared" si="167"/>
        <v>35.714285714285715</v>
      </c>
      <c r="P2511" t="s">
        <v>8299</v>
      </c>
      <c r="Q2511" t="s">
        <v>8336</v>
      </c>
      <c r="R2511" t="s">
        <v>8353</v>
      </c>
      <c r="S2511" s="19">
        <f t="shared" si="168"/>
        <v>42058.609594907408</v>
      </c>
      <c r="T2511" s="19">
        <f t="shared" si="169"/>
        <v>42114.567928240744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9">
        <f t="shared" si="170"/>
        <v>1.5E-3</v>
      </c>
      <c r="O2512" s="7">
        <f t="shared" si="167"/>
        <v>37.5</v>
      </c>
      <c r="P2512" t="s">
        <v>8299</v>
      </c>
      <c r="Q2512" t="s">
        <v>8336</v>
      </c>
      <c r="R2512" t="s">
        <v>8353</v>
      </c>
      <c r="S2512" s="19">
        <f t="shared" si="168"/>
        <v>42078.797361111116</v>
      </c>
      <c r="T2512" s="19">
        <f t="shared" si="169"/>
        <v>42138.797361111116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9">
        <f t="shared" si="170"/>
        <v>0</v>
      </c>
      <c r="O2513" s="7">
        <f t="shared" si="167"/>
        <v>0</v>
      </c>
      <c r="P2513" t="s">
        <v>8299</v>
      </c>
      <c r="Q2513" t="s">
        <v>8336</v>
      </c>
      <c r="R2513" t="s">
        <v>8353</v>
      </c>
      <c r="S2513" s="19">
        <f t="shared" si="168"/>
        <v>42371.24690972222</v>
      </c>
      <c r="T2513" s="19">
        <f t="shared" si="169"/>
        <v>42401.24690972222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9">
        <f t="shared" si="170"/>
        <v>0</v>
      </c>
      <c r="O2514" s="7">
        <f t="shared" si="167"/>
        <v>0</v>
      </c>
      <c r="P2514" t="s">
        <v>8299</v>
      </c>
      <c r="Q2514" t="s">
        <v>8336</v>
      </c>
      <c r="R2514" t="s">
        <v>8353</v>
      </c>
      <c r="S2514" s="19">
        <f t="shared" si="168"/>
        <v>41971.676863425928</v>
      </c>
      <c r="T2514" s="19">
        <f t="shared" si="169"/>
        <v>41986.676863425928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9">
        <f t="shared" si="170"/>
        <v>0</v>
      </c>
      <c r="O2515" s="7">
        <f t="shared" si="167"/>
        <v>0</v>
      </c>
      <c r="P2515" t="s">
        <v>8299</v>
      </c>
      <c r="Q2515" t="s">
        <v>8336</v>
      </c>
      <c r="R2515" t="s">
        <v>8353</v>
      </c>
      <c r="S2515" s="19">
        <f t="shared" si="168"/>
        <v>42731.806817129633</v>
      </c>
      <c r="T2515" s="19">
        <f t="shared" si="169"/>
        <v>42791.806817129633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9">
        <f t="shared" si="170"/>
        <v>1.7500000000000002E-2</v>
      </c>
      <c r="O2516" s="7">
        <f t="shared" si="167"/>
        <v>52.5</v>
      </c>
      <c r="P2516" t="s">
        <v>8299</v>
      </c>
      <c r="Q2516" t="s">
        <v>8336</v>
      </c>
      <c r="R2516" t="s">
        <v>8353</v>
      </c>
      <c r="S2516" s="19">
        <f t="shared" si="168"/>
        <v>41854.189780092594</v>
      </c>
      <c r="T2516" s="19">
        <f t="shared" si="169"/>
        <v>41871.189780092594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9">
        <f t="shared" si="170"/>
        <v>0.186</v>
      </c>
      <c r="O2517" s="7">
        <f t="shared" si="167"/>
        <v>77.5</v>
      </c>
      <c r="P2517" t="s">
        <v>8299</v>
      </c>
      <c r="Q2517" t="s">
        <v>8336</v>
      </c>
      <c r="R2517" t="s">
        <v>8353</v>
      </c>
      <c r="S2517" s="19">
        <f t="shared" si="168"/>
        <v>42027.639733796299</v>
      </c>
      <c r="T2517" s="19">
        <f t="shared" si="169"/>
        <v>42057.639733796299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9">
        <f t="shared" si="170"/>
        <v>0</v>
      </c>
      <c r="O2518" s="7">
        <f t="shared" si="167"/>
        <v>0</v>
      </c>
      <c r="P2518" t="s">
        <v>8299</v>
      </c>
      <c r="Q2518" t="s">
        <v>8336</v>
      </c>
      <c r="R2518" t="s">
        <v>8353</v>
      </c>
      <c r="S2518" s="19">
        <f t="shared" si="168"/>
        <v>41942.453379629631</v>
      </c>
      <c r="T2518" s="19">
        <f t="shared" si="169"/>
        <v>41972.495046296302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9">
        <f t="shared" si="170"/>
        <v>9.8166666666666666E-2</v>
      </c>
      <c r="O2519" s="7">
        <f t="shared" si="167"/>
        <v>53.545454545454547</v>
      </c>
      <c r="P2519" t="s">
        <v>8299</v>
      </c>
      <c r="Q2519" t="s">
        <v>8336</v>
      </c>
      <c r="R2519" t="s">
        <v>8353</v>
      </c>
      <c r="S2519" s="19">
        <f t="shared" si="168"/>
        <v>42052.602430555562</v>
      </c>
      <c r="T2519" s="19">
        <f t="shared" si="169"/>
        <v>42082.560763888891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9">
        <f t="shared" si="170"/>
        <v>0</v>
      </c>
      <c r="O2520" s="7">
        <f t="shared" si="167"/>
        <v>0</v>
      </c>
      <c r="P2520" t="s">
        <v>8299</v>
      </c>
      <c r="Q2520" t="s">
        <v>8336</v>
      </c>
      <c r="R2520" t="s">
        <v>8353</v>
      </c>
      <c r="S2520" s="19">
        <f t="shared" si="168"/>
        <v>41926.480879629635</v>
      </c>
      <c r="T2520" s="19">
        <f t="shared" si="169"/>
        <v>41956.522546296299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9">
        <f t="shared" si="170"/>
        <v>4.3333333333333331E-4</v>
      </c>
      <c r="O2521" s="7">
        <f t="shared" si="167"/>
        <v>16.25</v>
      </c>
      <c r="P2521" t="s">
        <v>8299</v>
      </c>
      <c r="Q2521" t="s">
        <v>8336</v>
      </c>
      <c r="R2521" t="s">
        <v>8353</v>
      </c>
      <c r="S2521" s="19">
        <f t="shared" si="168"/>
        <v>41808.955138888894</v>
      </c>
      <c r="T2521" s="19">
        <f t="shared" si="169"/>
        <v>41838.955138888894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9">
        <f t="shared" si="170"/>
        <v>0</v>
      </c>
      <c r="O2522" s="7">
        <f t="shared" si="167"/>
        <v>0</v>
      </c>
      <c r="P2522" t="s">
        <v>8299</v>
      </c>
      <c r="Q2522" t="s">
        <v>8336</v>
      </c>
      <c r="R2522" t="s">
        <v>8353</v>
      </c>
      <c r="S2522" s="19">
        <f t="shared" si="168"/>
        <v>42612.40052083334</v>
      </c>
      <c r="T2522" s="19">
        <f t="shared" si="169"/>
        <v>42658.606250000004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9">
        <f t="shared" si="170"/>
        <v>1.0948792000000001</v>
      </c>
      <c r="O2523" s="7">
        <f t="shared" si="167"/>
        <v>103.68174242424243</v>
      </c>
      <c r="P2523" t="s">
        <v>8300</v>
      </c>
      <c r="Q2523" t="s">
        <v>8325</v>
      </c>
      <c r="R2523" t="s">
        <v>8354</v>
      </c>
      <c r="S2523" s="19">
        <f t="shared" si="168"/>
        <v>42269.767835648148</v>
      </c>
      <c r="T2523" s="19">
        <f t="shared" si="169"/>
        <v>42290.767835648148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9">
        <f t="shared" si="170"/>
        <v>1</v>
      </c>
      <c r="O2524" s="7">
        <f t="shared" si="167"/>
        <v>185.18518518518519</v>
      </c>
      <c r="P2524" t="s">
        <v>8300</v>
      </c>
      <c r="Q2524" t="s">
        <v>8325</v>
      </c>
      <c r="R2524" t="s">
        <v>8354</v>
      </c>
      <c r="S2524" s="19">
        <f t="shared" si="168"/>
        <v>42460.373611111114</v>
      </c>
      <c r="T2524" s="19">
        <f t="shared" si="169"/>
        <v>42482.419444444444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9">
        <f t="shared" si="170"/>
        <v>1.5644444444444445</v>
      </c>
      <c r="O2525" s="7">
        <f t="shared" si="167"/>
        <v>54.153846153846153</v>
      </c>
      <c r="P2525" t="s">
        <v>8300</v>
      </c>
      <c r="Q2525" t="s">
        <v>8325</v>
      </c>
      <c r="R2525" t="s">
        <v>8354</v>
      </c>
      <c r="S2525" s="19">
        <f t="shared" si="168"/>
        <v>41930.775601851856</v>
      </c>
      <c r="T2525" s="19">
        <f t="shared" si="169"/>
        <v>41960.81726851852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9">
        <f t="shared" si="170"/>
        <v>1.016</v>
      </c>
      <c r="O2526" s="7">
        <f t="shared" si="167"/>
        <v>177.2093023255814</v>
      </c>
      <c r="P2526" t="s">
        <v>8300</v>
      </c>
      <c r="Q2526" t="s">
        <v>8325</v>
      </c>
      <c r="R2526" t="s">
        <v>8354</v>
      </c>
      <c r="S2526" s="19">
        <f t="shared" si="168"/>
        <v>41961.60737268519</v>
      </c>
      <c r="T2526" s="19">
        <f t="shared" si="169"/>
        <v>41993.987500000003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9">
        <f t="shared" si="170"/>
        <v>1.00325</v>
      </c>
      <c r="O2527" s="7">
        <f t="shared" si="167"/>
        <v>100.325</v>
      </c>
      <c r="P2527" t="s">
        <v>8300</v>
      </c>
      <c r="Q2527" t="s">
        <v>8325</v>
      </c>
      <c r="R2527" t="s">
        <v>8354</v>
      </c>
      <c r="S2527" s="19">
        <f t="shared" si="168"/>
        <v>41058.644571759258</v>
      </c>
      <c r="T2527" s="19">
        <f t="shared" si="169"/>
        <v>41088.644571759258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9">
        <f t="shared" si="170"/>
        <v>1.1294999999999999</v>
      </c>
      <c r="O2528" s="7">
        <f t="shared" si="167"/>
        <v>136.90909090909091</v>
      </c>
      <c r="P2528" t="s">
        <v>8300</v>
      </c>
      <c r="Q2528" t="s">
        <v>8325</v>
      </c>
      <c r="R2528" t="s">
        <v>8354</v>
      </c>
      <c r="S2528" s="19">
        <f t="shared" si="168"/>
        <v>41952.891134259262</v>
      </c>
      <c r="T2528" s="19">
        <f t="shared" si="169"/>
        <v>41981.007638888892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9">
        <f t="shared" si="170"/>
        <v>1.02125</v>
      </c>
      <c r="O2529" s="7">
        <f t="shared" si="167"/>
        <v>57.535211267605632</v>
      </c>
      <c r="P2529" t="s">
        <v>8300</v>
      </c>
      <c r="Q2529" t="s">
        <v>8325</v>
      </c>
      <c r="R2529" t="s">
        <v>8354</v>
      </c>
      <c r="S2529" s="19">
        <f t="shared" si="168"/>
        <v>41546.551053240742</v>
      </c>
      <c r="T2529" s="19">
        <f t="shared" si="169"/>
        <v>41564.965972222228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9">
        <f t="shared" si="170"/>
        <v>1.0724974999999999</v>
      </c>
      <c r="O2530" s="7">
        <f t="shared" si="167"/>
        <v>52.962839506172834</v>
      </c>
      <c r="P2530" t="s">
        <v>8300</v>
      </c>
      <c r="Q2530" t="s">
        <v>8325</v>
      </c>
      <c r="R2530" t="s">
        <v>8354</v>
      </c>
      <c r="S2530" s="19">
        <f t="shared" si="168"/>
        <v>42217.63452546297</v>
      </c>
      <c r="T2530" s="19">
        <f t="shared" si="169"/>
        <v>42236.258333333331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9">
        <f t="shared" si="170"/>
        <v>1.0428333333333333</v>
      </c>
      <c r="O2531" s="7">
        <f t="shared" si="167"/>
        <v>82.328947368421055</v>
      </c>
      <c r="P2531" t="s">
        <v>8300</v>
      </c>
      <c r="Q2531" t="s">
        <v>8325</v>
      </c>
      <c r="R2531" t="s">
        <v>8354</v>
      </c>
      <c r="S2531" s="19">
        <f t="shared" si="168"/>
        <v>40947.880729166667</v>
      </c>
      <c r="T2531" s="19">
        <f t="shared" si="169"/>
        <v>40992.839062500003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9">
        <f t="shared" si="170"/>
        <v>1</v>
      </c>
      <c r="O2532" s="7">
        <f t="shared" si="167"/>
        <v>135.41666666666666</v>
      </c>
      <c r="P2532" t="s">
        <v>8300</v>
      </c>
      <c r="Q2532" t="s">
        <v>8325</v>
      </c>
      <c r="R2532" t="s">
        <v>8354</v>
      </c>
      <c r="S2532" s="19">
        <f t="shared" si="168"/>
        <v>42081.664641203708</v>
      </c>
      <c r="T2532" s="19">
        <f t="shared" si="169"/>
        <v>42114.001388888893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9">
        <f t="shared" si="170"/>
        <v>1.004</v>
      </c>
      <c r="O2533" s="7">
        <f t="shared" si="167"/>
        <v>74.06557377049181</v>
      </c>
      <c r="P2533" t="s">
        <v>8300</v>
      </c>
      <c r="Q2533" t="s">
        <v>8325</v>
      </c>
      <c r="R2533" t="s">
        <v>8354</v>
      </c>
      <c r="S2533" s="19">
        <f t="shared" si="168"/>
        <v>42208.480023148149</v>
      </c>
      <c r="T2533" s="19">
        <f t="shared" si="169"/>
        <v>42230.965972222228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9">
        <f t="shared" si="170"/>
        <v>1.26125</v>
      </c>
      <c r="O2534" s="7">
        <f t="shared" si="167"/>
        <v>84.083333333333329</v>
      </c>
      <c r="P2534" t="s">
        <v>8300</v>
      </c>
      <c r="Q2534" t="s">
        <v>8325</v>
      </c>
      <c r="R2534" t="s">
        <v>8354</v>
      </c>
      <c r="S2534" s="19">
        <f t="shared" si="168"/>
        <v>41107.649143518523</v>
      </c>
      <c r="T2534" s="19">
        <f t="shared" si="169"/>
        <v>41137.649143518523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9">
        <f t="shared" si="170"/>
        <v>1.1066666666666667</v>
      </c>
      <c r="O2535" s="7">
        <f t="shared" si="167"/>
        <v>61.029411764705884</v>
      </c>
      <c r="P2535" t="s">
        <v>8300</v>
      </c>
      <c r="Q2535" t="s">
        <v>8325</v>
      </c>
      <c r="R2535" t="s">
        <v>8354</v>
      </c>
      <c r="S2535" s="19">
        <f t="shared" si="168"/>
        <v>41304.551284722227</v>
      </c>
      <c r="T2535" s="19">
        <f t="shared" si="169"/>
        <v>41334.550787037042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9">
        <f t="shared" si="170"/>
        <v>1.05</v>
      </c>
      <c r="O2536" s="7">
        <f t="shared" si="167"/>
        <v>150</v>
      </c>
      <c r="P2536" t="s">
        <v>8300</v>
      </c>
      <c r="Q2536" t="s">
        <v>8325</v>
      </c>
      <c r="R2536" t="s">
        <v>8354</v>
      </c>
      <c r="S2536" s="19">
        <f t="shared" si="168"/>
        <v>40127.50037037037</v>
      </c>
      <c r="T2536" s="19">
        <f t="shared" si="169"/>
        <v>40179.050000000003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9">
        <f t="shared" si="170"/>
        <v>1.03775</v>
      </c>
      <c r="O2537" s="7">
        <f t="shared" si="167"/>
        <v>266.08974358974359</v>
      </c>
      <c r="P2537" t="s">
        <v>8300</v>
      </c>
      <c r="Q2537" t="s">
        <v>8325</v>
      </c>
      <c r="R2537" t="s">
        <v>8354</v>
      </c>
      <c r="S2537" s="19">
        <f t="shared" si="168"/>
        <v>41943.591030092597</v>
      </c>
      <c r="T2537" s="19">
        <f t="shared" si="169"/>
        <v>41974.632696759261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9">
        <f t="shared" si="170"/>
        <v>1.1599999999999999</v>
      </c>
      <c r="O2538" s="7">
        <f t="shared" si="167"/>
        <v>7.25</v>
      </c>
      <c r="P2538" t="s">
        <v>8300</v>
      </c>
      <c r="Q2538" t="s">
        <v>8325</v>
      </c>
      <c r="R2538" t="s">
        <v>8354</v>
      </c>
      <c r="S2538" s="19">
        <f t="shared" si="168"/>
        <v>41463.906087962969</v>
      </c>
      <c r="T2538" s="19">
        <f t="shared" si="169"/>
        <v>41484.906087962969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9">
        <f t="shared" si="170"/>
        <v>1.1000000000000001</v>
      </c>
      <c r="O2539" s="7">
        <f t="shared" si="167"/>
        <v>100</v>
      </c>
      <c r="P2539" t="s">
        <v>8300</v>
      </c>
      <c r="Q2539" t="s">
        <v>8325</v>
      </c>
      <c r="R2539" t="s">
        <v>8354</v>
      </c>
      <c r="S2539" s="19">
        <f t="shared" si="168"/>
        <v>40696.448784722226</v>
      </c>
      <c r="T2539" s="19">
        <f t="shared" si="169"/>
        <v>40756.448784722226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9">
        <f t="shared" si="170"/>
        <v>1.130176111111111</v>
      </c>
      <c r="O2540" s="7">
        <f t="shared" si="167"/>
        <v>109.96308108108107</v>
      </c>
      <c r="P2540" t="s">
        <v>8300</v>
      </c>
      <c r="Q2540" t="s">
        <v>8325</v>
      </c>
      <c r="R2540" t="s">
        <v>8354</v>
      </c>
      <c r="S2540" s="19">
        <f t="shared" si="168"/>
        <v>41298.309965277782</v>
      </c>
      <c r="T2540" s="19">
        <f t="shared" si="169"/>
        <v>41329.007638888892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9">
        <f t="shared" si="170"/>
        <v>1.0024999999999999</v>
      </c>
      <c r="O2541" s="7">
        <f t="shared" si="167"/>
        <v>169.91525423728814</v>
      </c>
      <c r="P2541" t="s">
        <v>8300</v>
      </c>
      <c r="Q2541" t="s">
        <v>8325</v>
      </c>
      <c r="R2541" t="s">
        <v>8354</v>
      </c>
      <c r="S2541" s="19">
        <f t="shared" si="168"/>
        <v>41977.702222222229</v>
      </c>
      <c r="T2541" s="19">
        <f t="shared" si="169"/>
        <v>42037.702222222229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9">
        <f t="shared" si="170"/>
        <v>1.034</v>
      </c>
      <c r="O2542" s="7">
        <f t="shared" si="167"/>
        <v>95.740740740740748</v>
      </c>
      <c r="P2542" t="s">
        <v>8300</v>
      </c>
      <c r="Q2542" t="s">
        <v>8325</v>
      </c>
      <c r="R2542" t="s">
        <v>8354</v>
      </c>
      <c r="S2542" s="19">
        <f t="shared" si="168"/>
        <v>40785.475011574075</v>
      </c>
      <c r="T2542" s="19">
        <f t="shared" si="169"/>
        <v>40845.475011574075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9">
        <f t="shared" si="170"/>
        <v>1.0702857142857143</v>
      </c>
      <c r="O2543" s="7">
        <f t="shared" si="167"/>
        <v>59.460317460317462</v>
      </c>
      <c r="P2543" t="s">
        <v>8300</v>
      </c>
      <c r="Q2543" t="s">
        <v>8325</v>
      </c>
      <c r="R2543" t="s">
        <v>8354</v>
      </c>
      <c r="S2543" s="19">
        <f t="shared" si="168"/>
        <v>41483.249282407414</v>
      </c>
      <c r="T2543" s="19">
        <f t="shared" si="169"/>
        <v>41543.249282407414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9">
        <f t="shared" si="170"/>
        <v>1.0357142857142858</v>
      </c>
      <c r="O2544" s="7">
        <f t="shared" si="167"/>
        <v>55.769230769230766</v>
      </c>
      <c r="P2544" t="s">
        <v>8300</v>
      </c>
      <c r="Q2544" t="s">
        <v>8325</v>
      </c>
      <c r="R2544" t="s">
        <v>8354</v>
      </c>
      <c r="S2544" s="19">
        <f t="shared" si="168"/>
        <v>41509.226585648154</v>
      </c>
      <c r="T2544" s="19">
        <f t="shared" si="169"/>
        <v>41547.965972222228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9">
        <f t="shared" si="170"/>
        <v>1.5640000000000001</v>
      </c>
      <c r="O2545" s="7">
        <f t="shared" si="167"/>
        <v>30.076923076923077</v>
      </c>
      <c r="P2545" t="s">
        <v>8300</v>
      </c>
      <c r="Q2545" t="s">
        <v>8325</v>
      </c>
      <c r="R2545" t="s">
        <v>8354</v>
      </c>
      <c r="S2545" s="19">
        <f t="shared" si="168"/>
        <v>40513.90761574074</v>
      </c>
      <c r="T2545" s="19">
        <f t="shared" si="169"/>
        <v>40544.925000000003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9">
        <f t="shared" si="170"/>
        <v>1.0082</v>
      </c>
      <c r="O2546" s="7">
        <f t="shared" si="167"/>
        <v>88.438596491228068</v>
      </c>
      <c r="P2546" t="s">
        <v>8300</v>
      </c>
      <c r="Q2546" t="s">
        <v>8325</v>
      </c>
      <c r="R2546" t="s">
        <v>8354</v>
      </c>
      <c r="S2546" s="19">
        <f t="shared" si="168"/>
        <v>41068.320474537039</v>
      </c>
      <c r="T2546" s="19">
        <f t="shared" si="169"/>
        <v>41098.320474537039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9">
        <f t="shared" si="170"/>
        <v>1.9530000000000001</v>
      </c>
      <c r="O2547" s="7">
        <f t="shared" si="167"/>
        <v>64.032786885245898</v>
      </c>
      <c r="P2547" t="s">
        <v>8300</v>
      </c>
      <c r="Q2547" t="s">
        <v>8325</v>
      </c>
      <c r="R2547" t="s">
        <v>8354</v>
      </c>
      <c r="S2547" s="19">
        <f t="shared" si="168"/>
        <v>42026.9381712963</v>
      </c>
      <c r="T2547" s="19">
        <f t="shared" si="169"/>
        <v>42061.820833333331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9">
        <f t="shared" si="170"/>
        <v>1.1171428571428572</v>
      </c>
      <c r="O2548" s="7">
        <f t="shared" si="167"/>
        <v>60.153846153846153</v>
      </c>
      <c r="P2548" t="s">
        <v>8300</v>
      </c>
      <c r="Q2548" t="s">
        <v>8325</v>
      </c>
      <c r="R2548" t="s">
        <v>8354</v>
      </c>
      <c r="S2548" s="19">
        <f t="shared" si="168"/>
        <v>41524.658553240748</v>
      </c>
      <c r="T2548" s="19">
        <f t="shared" si="169"/>
        <v>41552.008333333339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9">
        <f t="shared" si="170"/>
        <v>1.1985454545454546</v>
      </c>
      <c r="O2549" s="7">
        <f t="shared" si="167"/>
        <v>49.194029850746269</v>
      </c>
      <c r="P2549" t="s">
        <v>8300</v>
      </c>
      <c r="Q2549" t="s">
        <v>8325</v>
      </c>
      <c r="R2549" t="s">
        <v>8354</v>
      </c>
      <c r="S2549" s="19">
        <f t="shared" si="168"/>
        <v>40973.573182870372</v>
      </c>
      <c r="T2549" s="19">
        <f t="shared" si="169"/>
        <v>41003.531516203708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9">
        <f t="shared" si="170"/>
        <v>1.0185</v>
      </c>
      <c r="O2550" s="7">
        <f t="shared" si="167"/>
        <v>165.16216216216216</v>
      </c>
      <c r="P2550" t="s">
        <v>8300</v>
      </c>
      <c r="Q2550" t="s">
        <v>8325</v>
      </c>
      <c r="R2550" t="s">
        <v>8354</v>
      </c>
      <c r="S2550" s="19">
        <f t="shared" si="168"/>
        <v>42618.425428240742</v>
      </c>
      <c r="T2550" s="19">
        <f t="shared" si="169"/>
        <v>42642.98541666667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9">
        <f t="shared" si="170"/>
        <v>1.0280254777070064</v>
      </c>
      <c r="O2551" s="7">
        <f t="shared" si="167"/>
        <v>43.621621621621621</v>
      </c>
      <c r="P2551" t="s">
        <v>8300</v>
      </c>
      <c r="Q2551" t="s">
        <v>8325</v>
      </c>
      <c r="R2551" t="s">
        <v>8354</v>
      </c>
      <c r="S2551" s="19">
        <f t="shared" si="168"/>
        <v>41390.557754629634</v>
      </c>
      <c r="T2551" s="19">
        <f t="shared" si="169"/>
        <v>41425.508333333339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9">
        <f t="shared" si="170"/>
        <v>1.0084615384615385</v>
      </c>
      <c r="O2552" s="7">
        <f t="shared" si="167"/>
        <v>43.7</v>
      </c>
      <c r="P2552" t="s">
        <v>8300</v>
      </c>
      <c r="Q2552" t="s">
        <v>8325</v>
      </c>
      <c r="R2552" t="s">
        <v>8354</v>
      </c>
      <c r="S2552" s="19">
        <f t="shared" si="168"/>
        <v>42228.434328703705</v>
      </c>
      <c r="T2552" s="19">
        <f t="shared" si="169"/>
        <v>42284.965972222228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9">
        <f t="shared" si="170"/>
        <v>1.0273469387755103</v>
      </c>
      <c r="O2553" s="7">
        <f t="shared" si="167"/>
        <v>67.419642857142861</v>
      </c>
      <c r="P2553" t="s">
        <v>8300</v>
      </c>
      <c r="Q2553" t="s">
        <v>8325</v>
      </c>
      <c r="R2553" t="s">
        <v>8354</v>
      </c>
      <c r="S2553" s="19">
        <f t="shared" si="168"/>
        <v>40961.052141203705</v>
      </c>
      <c r="T2553" s="19">
        <f t="shared" si="169"/>
        <v>40989.666666666672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9">
        <f t="shared" si="170"/>
        <v>1.0649999999999999</v>
      </c>
      <c r="O2554" s="7">
        <f t="shared" si="167"/>
        <v>177.5</v>
      </c>
      <c r="P2554" t="s">
        <v>8300</v>
      </c>
      <c r="Q2554" t="s">
        <v>8325</v>
      </c>
      <c r="R2554" t="s">
        <v>8354</v>
      </c>
      <c r="S2554" s="19">
        <f t="shared" si="168"/>
        <v>42769.609965277778</v>
      </c>
      <c r="T2554" s="19">
        <f t="shared" si="169"/>
        <v>42799.609965277778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9">
        <f t="shared" si="170"/>
        <v>1.5553333333333332</v>
      </c>
      <c r="O2555" s="7">
        <f t="shared" si="167"/>
        <v>38.883333333333333</v>
      </c>
      <c r="P2555" t="s">
        <v>8300</v>
      </c>
      <c r="Q2555" t="s">
        <v>8325</v>
      </c>
      <c r="R2555" t="s">
        <v>8354</v>
      </c>
      <c r="S2555" s="19">
        <f t="shared" si="168"/>
        <v>41112.999155092592</v>
      </c>
      <c r="T2555" s="19">
        <f t="shared" si="169"/>
        <v>41172.999155092592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9">
        <f t="shared" si="170"/>
        <v>1.228</v>
      </c>
      <c r="O2556" s="7">
        <f t="shared" si="167"/>
        <v>54.985074626865675</v>
      </c>
      <c r="P2556" t="s">
        <v>8300</v>
      </c>
      <c r="Q2556" t="s">
        <v>8325</v>
      </c>
      <c r="R2556" t="s">
        <v>8354</v>
      </c>
      <c r="S2556" s="19">
        <f t="shared" si="168"/>
        <v>42124.878275462965</v>
      </c>
      <c r="T2556" s="19">
        <f t="shared" si="169"/>
        <v>42155.965972222228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9">
        <f t="shared" si="170"/>
        <v>1.0734999999999999</v>
      </c>
      <c r="O2557" s="7">
        <f t="shared" si="167"/>
        <v>61.342857142857142</v>
      </c>
      <c r="P2557" t="s">
        <v>8300</v>
      </c>
      <c r="Q2557" t="s">
        <v>8325</v>
      </c>
      <c r="R2557" t="s">
        <v>8354</v>
      </c>
      <c r="S2557" s="19">
        <f t="shared" si="168"/>
        <v>41026.455011574079</v>
      </c>
      <c r="T2557" s="19">
        <f t="shared" si="169"/>
        <v>41057.455011574079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9">
        <f t="shared" si="170"/>
        <v>1.0550335570469798</v>
      </c>
      <c r="O2558" s="7">
        <f t="shared" si="167"/>
        <v>23.117647058823529</v>
      </c>
      <c r="P2558" t="s">
        <v>8300</v>
      </c>
      <c r="Q2558" t="s">
        <v>8325</v>
      </c>
      <c r="R2558" t="s">
        <v>8354</v>
      </c>
      <c r="S2558" s="19">
        <f t="shared" si="168"/>
        <v>41222.791400462964</v>
      </c>
      <c r="T2558" s="19">
        <f t="shared" si="169"/>
        <v>41267.791400462964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9">
        <f t="shared" si="170"/>
        <v>1.1844444444444444</v>
      </c>
      <c r="O2559" s="7">
        <f t="shared" si="167"/>
        <v>29.611111111111111</v>
      </c>
      <c r="P2559" t="s">
        <v>8300</v>
      </c>
      <c r="Q2559" t="s">
        <v>8325</v>
      </c>
      <c r="R2559" t="s">
        <v>8354</v>
      </c>
      <c r="S2559" s="19">
        <f t="shared" si="168"/>
        <v>41744.545208333337</v>
      </c>
      <c r="T2559" s="19">
        <f t="shared" si="169"/>
        <v>41774.545208333337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9">
        <f t="shared" si="170"/>
        <v>1.0888</v>
      </c>
      <c r="O2560" s="7">
        <f t="shared" si="167"/>
        <v>75.611111111111114</v>
      </c>
      <c r="P2560" t="s">
        <v>8300</v>
      </c>
      <c r="Q2560" t="s">
        <v>8325</v>
      </c>
      <c r="R2560" t="s">
        <v>8354</v>
      </c>
      <c r="S2560" s="19">
        <f t="shared" si="168"/>
        <v>42093.66002314815</v>
      </c>
      <c r="T2560" s="19">
        <f t="shared" si="169"/>
        <v>42125.382638888892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9">
        <f t="shared" si="170"/>
        <v>1.1125</v>
      </c>
      <c r="O2561" s="7">
        <f t="shared" si="167"/>
        <v>35.6</v>
      </c>
      <c r="P2561" t="s">
        <v>8300</v>
      </c>
      <c r="Q2561" t="s">
        <v>8325</v>
      </c>
      <c r="R2561" t="s">
        <v>8354</v>
      </c>
      <c r="S2561" s="19">
        <f t="shared" si="168"/>
        <v>40829.673657407409</v>
      </c>
      <c r="T2561" s="19">
        <f t="shared" si="169"/>
        <v>40862.617361111115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9">
        <f t="shared" si="170"/>
        <v>1.0009999999999999</v>
      </c>
      <c r="O2562" s="7">
        <f t="shared" si="167"/>
        <v>143</v>
      </c>
      <c r="P2562" t="s">
        <v>8300</v>
      </c>
      <c r="Q2562" t="s">
        <v>8325</v>
      </c>
      <c r="R2562" t="s">
        <v>8354</v>
      </c>
      <c r="S2562" s="19">
        <f t="shared" si="168"/>
        <v>42039.75108796297</v>
      </c>
      <c r="T2562" s="19">
        <f t="shared" si="169"/>
        <v>42069.75108796297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9">
        <f t="shared" si="170"/>
        <v>0</v>
      </c>
      <c r="O2563" s="7">
        <f t="shared" ref="O2563:O2626" si="171">IF(L2563=0,0,E2563/L2563)</f>
        <v>0</v>
      </c>
      <c r="P2563" t="s">
        <v>8284</v>
      </c>
      <c r="Q2563" t="s">
        <v>8336</v>
      </c>
      <c r="R2563" t="s">
        <v>8337</v>
      </c>
      <c r="S2563" s="19">
        <f t="shared" ref="S2563:S2626" si="172">(J2563/86400)+25569+(-5/25)</f>
        <v>42260.328807870377</v>
      </c>
      <c r="T2563" s="19">
        <f t="shared" ref="T2563:T2626" si="173">(I2563/86400)+25569+(-5/25)</f>
        <v>42290.328807870377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9">
        <f t="shared" si="170"/>
        <v>7.4999999999999997E-3</v>
      </c>
      <c r="O2564" s="7">
        <f t="shared" si="171"/>
        <v>25</v>
      </c>
      <c r="P2564" t="s">
        <v>8284</v>
      </c>
      <c r="Q2564" t="s">
        <v>8336</v>
      </c>
      <c r="R2564" t="s">
        <v>8337</v>
      </c>
      <c r="S2564" s="19">
        <f t="shared" si="172"/>
        <v>42594.32475694445</v>
      </c>
      <c r="T2564" s="19">
        <f t="shared" si="173"/>
        <v>42654.32475694445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9">
        <f t="shared" si="170"/>
        <v>0</v>
      </c>
      <c r="O2565" s="7">
        <f t="shared" si="171"/>
        <v>0</v>
      </c>
      <c r="P2565" t="s">
        <v>8284</v>
      </c>
      <c r="Q2565" t="s">
        <v>8336</v>
      </c>
      <c r="R2565" t="s">
        <v>8337</v>
      </c>
      <c r="S2565" s="19">
        <f t="shared" si="172"/>
        <v>42154.939479166671</v>
      </c>
      <c r="T2565" s="19">
        <f t="shared" si="173"/>
        <v>42214.939479166671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9">
        <f t="shared" si="170"/>
        <v>0</v>
      </c>
      <c r="O2566" s="7">
        <f t="shared" si="171"/>
        <v>0</v>
      </c>
      <c r="P2566" t="s">
        <v>8284</v>
      </c>
      <c r="Q2566" t="s">
        <v>8336</v>
      </c>
      <c r="R2566" t="s">
        <v>8337</v>
      </c>
      <c r="S2566" s="19">
        <f t="shared" si="172"/>
        <v>41821.840497685189</v>
      </c>
      <c r="T2566" s="19">
        <f t="shared" si="173"/>
        <v>41851.840497685189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9">
        <f t="shared" si="170"/>
        <v>0.01</v>
      </c>
      <c r="O2567" s="7">
        <f t="shared" si="171"/>
        <v>100</v>
      </c>
      <c r="P2567" t="s">
        <v>8284</v>
      </c>
      <c r="Q2567" t="s">
        <v>8336</v>
      </c>
      <c r="R2567" t="s">
        <v>8337</v>
      </c>
      <c r="S2567" s="19">
        <f t="shared" si="172"/>
        <v>42440.450335648151</v>
      </c>
      <c r="T2567" s="19">
        <f t="shared" si="173"/>
        <v>42499.668055555558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9">
        <f t="shared" si="170"/>
        <v>0</v>
      </c>
      <c r="O2568" s="7">
        <f t="shared" si="171"/>
        <v>0</v>
      </c>
      <c r="P2568" t="s">
        <v>8284</v>
      </c>
      <c r="Q2568" t="s">
        <v>8336</v>
      </c>
      <c r="R2568" t="s">
        <v>8337</v>
      </c>
      <c r="S2568" s="19">
        <f t="shared" si="172"/>
        <v>41842.78087962963</v>
      </c>
      <c r="T2568" s="19">
        <f t="shared" si="173"/>
        <v>41872.78087962963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9">
        <f t="shared" si="170"/>
        <v>2.6666666666666666E-3</v>
      </c>
      <c r="O2569" s="7">
        <f t="shared" si="171"/>
        <v>60</v>
      </c>
      <c r="P2569" t="s">
        <v>8284</v>
      </c>
      <c r="Q2569" t="s">
        <v>8336</v>
      </c>
      <c r="R2569" t="s">
        <v>8337</v>
      </c>
      <c r="S2569" s="19">
        <f t="shared" si="172"/>
        <v>42087.678912037038</v>
      </c>
      <c r="T2569" s="19">
        <f t="shared" si="173"/>
        <v>42117.678912037038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9">
        <f t="shared" si="170"/>
        <v>5.0000000000000001E-3</v>
      </c>
      <c r="O2570" s="7">
        <f t="shared" si="171"/>
        <v>50</v>
      </c>
      <c r="P2570" t="s">
        <v>8284</v>
      </c>
      <c r="Q2570" t="s">
        <v>8336</v>
      </c>
      <c r="R2570" t="s">
        <v>8337</v>
      </c>
      <c r="S2570" s="19">
        <f t="shared" si="172"/>
        <v>42584.466597222228</v>
      </c>
      <c r="T2570" s="19">
        <f t="shared" si="173"/>
        <v>42614.466597222228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9">
        <f t="shared" si="170"/>
        <v>2.2307692307692306E-2</v>
      </c>
      <c r="O2571" s="7">
        <f t="shared" si="171"/>
        <v>72.5</v>
      </c>
      <c r="P2571" t="s">
        <v>8284</v>
      </c>
      <c r="Q2571" t="s">
        <v>8336</v>
      </c>
      <c r="R2571" t="s">
        <v>8337</v>
      </c>
      <c r="S2571" s="19">
        <f t="shared" si="172"/>
        <v>42233.905462962968</v>
      </c>
      <c r="T2571" s="19">
        <f t="shared" si="173"/>
        <v>42263.905462962968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9">
        <f t="shared" si="170"/>
        <v>8.4285714285714294E-3</v>
      </c>
      <c r="O2572" s="7">
        <f t="shared" si="171"/>
        <v>29.5</v>
      </c>
      <c r="P2572" t="s">
        <v>8284</v>
      </c>
      <c r="Q2572" t="s">
        <v>8336</v>
      </c>
      <c r="R2572" t="s">
        <v>8337</v>
      </c>
      <c r="S2572" s="19">
        <f t="shared" si="172"/>
        <v>42744.703182870377</v>
      </c>
      <c r="T2572" s="19">
        <f t="shared" si="173"/>
        <v>42774.703182870377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9">
        <f t="shared" si="170"/>
        <v>2.5000000000000001E-3</v>
      </c>
      <c r="O2573" s="7">
        <f t="shared" si="171"/>
        <v>62.5</v>
      </c>
      <c r="P2573" t="s">
        <v>8284</v>
      </c>
      <c r="Q2573" t="s">
        <v>8336</v>
      </c>
      <c r="R2573" t="s">
        <v>8337</v>
      </c>
      <c r="S2573" s="19">
        <f t="shared" si="172"/>
        <v>42449.141678240747</v>
      </c>
      <c r="T2573" s="19">
        <f t="shared" si="173"/>
        <v>42509.141678240747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9">
        <f t="shared" si="170"/>
        <v>0</v>
      </c>
      <c r="O2574" s="7">
        <f t="shared" si="171"/>
        <v>0</v>
      </c>
      <c r="P2574" t="s">
        <v>8284</v>
      </c>
      <c r="Q2574" t="s">
        <v>8336</v>
      </c>
      <c r="R2574" t="s">
        <v>8337</v>
      </c>
      <c r="S2574" s="19">
        <f t="shared" si="172"/>
        <v>42076.919409722221</v>
      </c>
      <c r="T2574" s="19">
        <f t="shared" si="173"/>
        <v>42106.919409722221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9">
        <f t="shared" ref="N2575:N2638" si="174">E2575/D2575</f>
        <v>0</v>
      </c>
      <c r="O2575" s="7">
        <f t="shared" si="171"/>
        <v>0</v>
      </c>
      <c r="P2575" t="s">
        <v>8284</v>
      </c>
      <c r="Q2575" t="s">
        <v>8336</v>
      </c>
      <c r="R2575" t="s">
        <v>8337</v>
      </c>
      <c r="S2575" s="19">
        <f t="shared" si="172"/>
        <v>41829.392002314817</v>
      </c>
      <c r="T2575" s="19">
        <f t="shared" si="173"/>
        <v>41874.392002314817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9">
        <f t="shared" si="174"/>
        <v>0</v>
      </c>
      <c r="O2576" s="7">
        <f t="shared" si="171"/>
        <v>0</v>
      </c>
      <c r="P2576" t="s">
        <v>8284</v>
      </c>
      <c r="Q2576" t="s">
        <v>8336</v>
      </c>
      <c r="R2576" t="s">
        <v>8337</v>
      </c>
      <c r="S2576" s="19">
        <f t="shared" si="172"/>
        <v>42487.625752314816</v>
      </c>
      <c r="T2576" s="19">
        <f t="shared" si="173"/>
        <v>42508.625752314816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9">
        <f t="shared" si="174"/>
        <v>0</v>
      </c>
      <c r="O2577" s="7">
        <f t="shared" si="171"/>
        <v>0</v>
      </c>
      <c r="P2577" t="s">
        <v>8284</v>
      </c>
      <c r="Q2577" t="s">
        <v>8336</v>
      </c>
      <c r="R2577" t="s">
        <v>8337</v>
      </c>
      <c r="S2577" s="19">
        <f t="shared" si="172"/>
        <v>41985.908726851856</v>
      </c>
      <c r="T2577" s="19">
        <f t="shared" si="173"/>
        <v>42015.908726851856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9">
        <f t="shared" si="174"/>
        <v>0</v>
      </c>
      <c r="O2578" s="7">
        <f t="shared" si="171"/>
        <v>0</v>
      </c>
      <c r="P2578" t="s">
        <v>8284</v>
      </c>
      <c r="Q2578" t="s">
        <v>8336</v>
      </c>
      <c r="R2578" t="s">
        <v>8337</v>
      </c>
      <c r="S2578" s="19">
        <f t="shared" si="172"/>
        <v>42059.809803240743</v>
      </c>
      <c r="T2578" s="19">
        <f t="shared" si="173"/>
        <v>42104.768136574072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9">
        <f t="shared" si="174"/>
        <v>0</v>
      </c>
      <c r="O2579" s="7">
        <f t="shared" si="171"/>
        <v>0</v>
      </c>
      <c r="P2579" t="s">
        <v>8284</v>
      </c>
      <c r="Q2579" t="s">
        <v>8336</v>
      </c>
      <c r="R2579" t="s">
        <v>8337</v>
      </c>
      <c r="S2579" s="19">
        <f t="shared" si="172"/>
        <v>41830.620567129634</v>
      </c>
      <c r="T2579" s="19">
        <f t="shared" si="173"/>
        <v>41855.620567129634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9">
        <f t="shared" si="174"/>
        <v>0</v>
      </c>
      <c r="O2580" s="7">
        <f t="shared" si="171"/>
        <v>0</v>
      </c>
      <c r="P2580" t="s">
        <v>8284</v>
      </c>
      <c r="Q2580" t="s">
        <v>8336</v>
      </c>
      <c r="R2580" t="s">
        <v>8337</v>
      </c>
      <c r="S2580" s="19">
        <f t="shared" si="172"/>
        <v>42237.822905092595</v>
      </c>
      <c r="T2580" s="19">
        <f t="shared" si="173"/>
        <v>42286.508333333331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9">
        <f t="shared" si="174"/>
        <v>1.3849999999999999E-3</v>
      </c>
      <c r="O2581" s="7">
        <f t="shared" si="171"/>
        <v>23.083333333333332</v>
      </c>
      <c r="P2581" t="s">
        <v>8284</v>
      </c>
      <c r="Q2581" t="s">
        <v>8336</v>
      </c>
      <c r="R2581" t="s">
        <v>8337</v>
      </c>
      <c r="S2581" s="19">
        <f t="shared" si="172"/>
        <v>41837.629895833335</v>
      </c>
      <c r="T2581" s="19">
        <f t="shared" si="173"/>
        <v>41897.629895833335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9">
        <f t="shared" si="174"/>
        <v>6.0000000000000001E-3</v>
      </c>
      <c r="O2582" s="7">
        <f t="shared" si="171"/>
        <v>25.5</v>
      </c>
      <c r="P2582" t="s">
        <v>8284</v>
      </c>
      <c r="Q2582" t="s">
        <v>8336</v>
      </c>
      <c r="R2582" t="s">
        <v>8337</v>
      </c>
      <c r="S2582" s="19">
        <f t="shared" si="172"/>
        <v>42110.126423611116</v>
      </c>
      <c r="T2582" s="19">
        <f t="shared" si="173"/>
        <v>42139.925000000003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9">
        <f t="shared" si="174"/>
        <v>0.106</v>
      </c>
      <c r="O2583" s="7">
        <f t="shared" si="171"/>
        <v>48.18181818181818</v>
      </c>
      <c r="P2583" t="s">
        <v>8284</v>
      </c>
      <c r="Q2583" t="s">
        <v>8336</v>
      </c>
      <c r="R2583" t="s">
        <v>8337</v>
      </c>
      <c r="S2583" s="19">
        <f t="shared" si="172"/>
        <v>42294.428449074076</v>
      </c>
      <c r="T2583" s="19">
        <f t="shared" si="173"/>
        <v>42324.47011574074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9">
        <f t="shared" si="174"/>
        <v>1.1111111111111112E-5</v>
      </c>
      <c r="O2584" s="7">
        <f t="shared" si="171"/>
        <v>1</v>
      </c>
      <c r="P2584" t="s">
        <v>8284</v>
      </c>
      <c r="Q2584" t="s">
        <v>8336</v>
      </c>
      <c r="R2584" t="s">
        <v>8337</v>
      </c>
      <c r="S2584" s="19">
        <f t="shared" si="172"/>
        <v>42642.788819444446</v>
      </c>
      <c r="T2584" s="19">
        <f t="shared" si="173"/>
        <v>42672.788819444446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9">
        <f t="shared" si="174"/>
        <v>5.0000000000000001E-3</v>
      </c>
      <c r="O2585" s="7">
        <f t="shared" si="171"/>
        <v>1</v>
      </c>
      <c r="P2585" t="s">
        <v>8284</v>
      </c>
      <c r="Q2585" t="s">
        <v>8336</v>
      </c>
      <c r="R2585" t="s">
        <v>8337</v>
      </c>
      <c r="S2585" s="19">
        <f t="shared" si="172"/>
        <v>42019.569444444453</v>
      </c>
      <c r="T2585" s="19">
        <f t="shared" si="173"/>
        <v>42079.527777777781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9">
        <f t="shared" si="174"/>
        <v>0</v>
      </c>
      <c r="O2586" s="7">
        <f t="shared" si="171"/>
        <v>0</v>
      </c>
      <c r="P2586" t="s">
        <v>8284</v>
      </c>
      <c r="Q2586" t="s">
        <v>8336</v>
      </c>
      <c r="R2586" t="s">
        <v>8337</v>
      </c>
      <c r="S2586" s="19">
        <f t="shared" si="172"/>
        <v>42139.973252314812</v>
      </c>
      <c r="T2586" s="19">
        <f t="shared" si="173"/>
        <v>42169.973252314812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9">
        <f t="shared" si="174"/>
        <v>1.6666666666666668E-3</v>
      </c>
      <c r="O2587" s="7">
        <f t="shared" si="171"/>
        <v>50</v>
      </c>
      <c r="P2587" t="s">
        <v>8284</v>
      </c>
      <c r="Q2587" t="s">
        <v>8336</v>
      </c>
      <c r="R2587" t="s">
        <v>8337</v>
      </c>
      <c r="S2587" s="19">
        <f t="shared" si="172"/>
        <v>41795.763333333336</v>
      </c>
      <c r="T2587" s="19">
        <f t="shared" si="173"/>
        <v>41825.763333333336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9">
        <f t="shared" si="174"/>
        <v>1.6666666666666668E-3</v>
      </c>
      <c r="O2588" s="7">
        <f t="shared" si="171"/>
        <v>5</v>
      </c>
      <c r="P2588" t="s">
        <v>8284</v>
      </c>
      <c r="Q2588" t="s">
        <v>8336</v>
      </c>
      <c r="R2588" t="s">
        <v>8337</v>
      </c>
      <c r="S2588" s="19">
        <f t="shared" si="172"/>
        <v>42333.130277777782</v>
      </c>
      <c r="T2588" s="19">
        <f t="shared" si="173"/>
        <v>42363.130277777782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9">
        <f t="shared" si="174"/>
        <v>2.4340000000000001E-2</v>
      </c>
      <c r="O2589" s="7">
        <f t="shared" si="171"/>
        <v>202.83333333333334</v>
      </c>
      <c r="P2589" t="s">
        <v>8284</v>
      </c>
      <c r="Q2589" t="s">
        <v>8336</v>
      </c>
      <c r="R2589" t="s">
        <v>8337</v>
      </c>
      <c r="S2589" s="19">
        <f t="shared" si="172"/>
        <v>42338.475381944445</v>
      </c>
      <c r="T2589" s="19">
        <f t="shared" si="173"/>
        <v>42368.475381944445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9">
        <f t="shared" si="174"/>
        <v>3.8833333333333331E-2</v>
      </c>
      <c r="O2590" s="7">
        <f t="shared" si="171"/>
        <v>29.125</v>
      </c>
      <c r="P2590" t="s">
        <v>8284</v>
      </c>
      <c r="Q2590" t="s">
        <v>8336</v>
      </c>
      <c r="R2590" t="s">
        <v>8337</v>
      </c>
      <c r="S2590" s="19">
        <f t="shared" si="172"/>
        <v>42042.476226851853</v>
      </c>
      <c r="T2590" s="19">
        <f t="shared" si="173"/>
        <v>42094.351388888892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9">
        <f t="shared" si="174"/>
        <v>1E-4</v>
      </c>
      <c r="O2591" s="7">
        <f t="shared" si="171"/>
        <v>5</v>
      </c>
      <c r="P2591" t="s">
        <v>8284</v>
      </c>
      <c r="Q2591" t="s">
        <v>8336</v>
      </c>
      <c r="R2591" t="s">
        <v>8337</v>
      </c>
      <c r="S2591" s="19">
        <f t="shared" si="172"/>
        <v>42422.336192129631</v>
      </c>
      <c r="T2591" s="19">
        <f t="shared" si="173"/>
        <v>42452.294525462967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9">
        <f t="shared" si="174"/>
        <v>0</v>
      </c>
      <c r="O2592" s="7">
        <f t="shared" si="171"/>
        <v>0</v>
      </c>
      <c r="P2592" t="s">
        <v>8284</v>
      </c>
      <c r="Q2592" t="s">
        <v>8336</v>
      </c>
      <c r="R2592" t="s">
        <v>8337</v>
      </c>
      <c r="S2592" s="19">
        <f t="shared" si="172"/>
        <v>42388.389085648152</v>
      </c>
      <c r="T2592" s="19">
        <f t="shared" si="173"/>
        <v>42395.389085648152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9">
        <f t="shared" si="174"/>
        <v>1.7333333333333333E-2</v>
      </c>
      <c r="O2593" s="7">
        <f t="shared" si="171"/>
        <v>13</v>
      </c>
      <c r="P2593" t="s">
        <v>8284</v>
      </c>
      <c r="Q2593" t="s">
        <v>8336</v>
      </c>
      <c r="R2593" t="s">
        <v>8337</v>
      </c>
      <c r="S2593" s="19">
        <f t="shared" si="172"/>
        <v>42382.70652777778</v>
      </c>
      <c r="T2593" s="19">
        <f t="shared" si="173"/>
        <v>42442.664861111116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9">
        <f t="shared" si="174"/>
        <v>1.6666666666666668E-3</v>
      </c>
      <c r="O2594" s="7">
        <f t="shared" si="171"/>
        <v>50</v>
      </c>
      <c r="P2594" t="s">
        <v>8284</v>
      </c>
      <c r="Q2594" t="s">
        <v>8336</v>
      </c>
      <c r="R2594" t="s">
        <v>8337</v>
      </c>
      <c r="S2594" s="19">
        <f t="shared" si="172"/>
        <v>41887.601168981484</v>
      </c>
      <c r="T2594" s="19">
        <f t="shared" si="173"/>
        <v>41917.601168981484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9">
        <f t="shared" si="174"/>
        <v>0</v>
      </c>
      <c r="O2595" s="7">
        <f t="shared" si="171"/>
        <v>0</v>
      </c>
      <c r="P2595" t="s">
        <v>8284</v>
      </c>
      <c r="Q2595" t="s">
        <v>8336</v>
      </c>
      <c r="R2595" t="s">
        <v>8337</v>
      </c>
      <c r="S2595" s="19">
        <f t="shared" si="172"/>
        <v>42089.645208333335</v>
      </c>
      <c r="T2595" s="19">
        <f t="shared" si="173"/>
        <v>42119.645208333335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9">
        <f t="shared" si="174"/>
        <v>1.2500000000000001E-5</v>
      </c>
      <c r="O2596" s="7">
        <f t="shared" si="171"/>
        <v>1</v>
      </c>
      <c r="P2596" t="s">
        <v>8284</v>
      </c>
      <c r="Q2596" t="s">
        <v>8336</v>
      </c>
      <c r="R2596" t="s">
        <v>8337</v>
      </c>
      <c r="S2596" s="19">
        <f t="shared" si="172"/>
        <v>41828.767916666671</v>
      </c>
      <c r="T2596" s="19">
        <f t="shared" si="173"/>
        <v>41858.767916666671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9">
        <f t="shared" si="174"/>
        <v>0.12166666666666667</v>
      </c>
      <c r="O2597" s="7">
        <f t="shared" si="171"/>
        <v>96.05263157894737</v>
      </c>
      <c r="P2597" t="s">
        <v>8284</v>
      </c>
      <c r="Q2597" t="s">
        <v>8336</v>
      </c>
      <c r="R2597" t="s">
        <v>8337</v>
      </c>
      <c r="S2597" s="19">
        <f t="shared" si="172"/>
        <v>42760.044212962966</v>
      </c>
      <c r="T2597" s="19">
        <f t="shared" si="173"/>
        <v>42790.044212962966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9">
        <f t="shared" si="174"/>
        <v>0.23588571428571428</v>
      </c>
      <c r="O2598" s="7">
        <f t="shared" si="171"/>
        <v>305.77777777777777</v>
      </c>
      <c r="P2598" t="s">
        <v>8284</v>
      </c>
      <c r="Q2598" t="s">
        <v>8336</v>
      </c>
      <c r="R2598" t="s">
        <v>8337</v>
      </c>
      <c r="S2598" s="19">
        <f t="shared" si="172"/>
        <v>41828.464456018519</v>
      </c>
      <c r="T2598" s="19">
        <f t="shared" si="173"/>
        <v>41858.464456018519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9">
        <f t="shared" si="174"/>
        <v>5.6666666666666664E-2</v>
      </c>
      <c r="O2599" s="7">
        <f t="shared" si="171"/>
        <v>12.142857142857142</v>
      </c>
      <c r="P2599" t="s">
        <v>8284</v>
      </c>
      <c r="Q2599" t="s">
        <v>8336</v>
      </c>
      <c r="R2599" t="s">
        <v>8337</v>
      </c>
      <c r="S2599" s="19">
        <f t="shared" si="172"/>
        <v>42510.141631944447</v>
      </c>
      <c r="T2599" s="19">
        <f t="shared" si="173"/>
        <v>42540.141631944447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9">
        <f t="shared" si="174"/>
        <v>0.39</v>
      </c>
      <c r="O2600" s="7">
        <f t="shared" si="171"/>
        <v>83.571428571428569</v>
      </c>
      <c r="P2600" t="s">
        <v>8284</v>
      </c>
      <c r="Q2600" t="s">
        <v>8336</v>
      </c>
      <c r="R2600" t="s">
        <v>8337</v>
      </c>
      <c r="S2600" s="19">
        <f t="shared" si="172"/>
        <v>42240.640289351853</v>
      </c>
      <c r="T2600" s="19">
        <f t="shared" si="173"/>
        <v>42270.640289351853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9">
        <f t="shared" si="174"/>
        <v>9.9546510341776348E-3</v>
      </c>
      <c r="O2601" s="7">
        <f t="shared" si="171"/>
        <v>18</v>
      </c>
      <c r="P2601" t="s">
        <v>8284</v>
      </c>
      <c r="Q2601" t="s">
        <v>8336</v>
      </c>
      <c r="R2601" t="s">
        <v>8337</v>
      </c>
      <c r="S2601" s="19">
        <f t="shared" si="172"/>
        <v>41809.554016203707</v>
      </c>
      <c r="T2601" s="19">
        <f t="shared" si="173"/>
        <v>41854.554016203707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9">
        <f t="shared" si="174"/>
        <v>6.9320000000000007E-2</v>
      </c>
      <c r="O2602" s="7">
        <f t="shared" si="171"/>
        <v>115.53333333333333</v>
      </c>
      <c r="P2602" t="s">
        <v>8284</v>
      </c>
      <c r="Q2602" t="s">
        <v>8336</v>
      </c>
      <c r="R2602" t="s">
        <v>8337</v>
      </c>
      <c r="S2602" s="19">
        <f t="shared" si="172"/>
        <v>42394.700462962966</v>
      </c>
      <c r="T2602" s="19">
        <f t="shared" si="173"/>
        <v>42454.658796296295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9">
        <f t="shared" si="174"/>
        <v>6.6139999999999999</v>
      </c>
      <c r="O2603" s="7">
        <f t="shared" si="171"/>
        <v>21.900662251655628</v>
      </c>
      <c r="P2603" t="s">
        <v>8301</v>
      </c>
      <c r="Q2603" t="s">
        <v>8319</v>
      </c>
      <c r="R2603" t="s">
        <v>8355</v>
      </c>
      <c r="S2603" s="19">
        <f t="shared" si="172"/>
        <v>41150.702187500006</v>
      </c>
      <c r="T2603" s="19">
        <f t="shared" si="173"/>
        <v>41164.965972222228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9">
        <f t="shared" si="174"/>
        <v>3.2609166666666667</v>
      </c>
      <c r="O2604" s="7">
        <f t="shared" si="171"/>
        <v>80.022494887525568</v>
      </c>
      <c r="P2604" t="s">
        <v>8301</v>
      </c>
      <c r="Q2604" t="s">
        <v>8319</v>
      </c>
      <c r="R2604" t="s">
        <v>8355</v>
      </c>
      <c r="S2604" s="19">
        <f t="shared" si="172"/>
        <v>41915.547314814816</v>
      </c>
      <c r="T2604" s="19">
        <f t="shared" si="173"/>
        <v>41955.688888888893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9">
        <f t="shared" si="174"/>
        <v>1.0148571428571429</v>
      </c>
      <c r="O2605" s="7">
        <f t="shared" si="171"/>
        <v>35.520000000000003</v>
      </c>
      <c r="P2605" t="s">
        <v>8301</v>
      </c>
      <c r="Q2605" t="s">
        <v>8319</v>
      </c>
      <c r="R2605" t="s">
        <v>8355</v>
      </c>
      <c r="S2605" s="19">
        <f t="shared" si="172"/>
        <v>41617.71266203704</v>
      </c>
      <c r="T2605" s="19">
        <f t="shared" si="173"/>
        <v>41631.71266203704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9">
        <f t="shared" si="174"/>
        <v>1.0421799999999999</v>
      </c>
      <c r="O2606" s="7">
        <f t="shared" si="171"/>
        <v>64.933333333333323</v>
      </c>
      <c r="P2606" t="s">
        <v>8301</v>
      </c>
      <c r="Q2606" t="s">
        <v>8319</v>
      </c>
      <c r="R2606" t="s">
        <v>8355</v>
      </c>
      <c r="S2606" s="19">
        <f t="shared" si="172"/>
        <v>40997.85119212963</v>
      </c>
      <c r="T2606" s="19">
        <f t="shared" si="173"/>
        <v>41027.85119212963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9">
        <f t="shared" si="174"/>
        <v>1.0742157000000001</v>
      </c>
      <c r="O2607" s="7">
        <f t="shared" si="171"/>
        <v>60.965703745743475</v>
      </c>
      <c r="P2607" t="s">
        <v>8301</v>
      </c>
      <c r="Q2607" t="s">
        <v>8319</v>
      </c>
      <c r="R2607" t="s">
        <v>8355</v>
      </c>
      <c r="S2607" s="19">
        <f t="shared" si="172"/>
        <v>42508.341550925928</v>
      </c>
      <c r="T2607" s="19">
        <f t="shared" si="173"/>
        <v>42538.341550925928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9">
        <f t="shared" si="174"/>
        <v>1.1005454545454545</v>
      </c>
      <c r="O2608" s="7">
        <f t="shared" si="171"/>
        <v>31.444155844155844</v>
      </c>
      <c r="P2608" t="s">
        <v>8301</v>
      </c>
      <c r="Q2608" t="s">
        <v>8319</v>
      </c>
      <c r="R2608" t="s">
        <v>8355</v>
      </c>
      <c r="S2608" s="19">
        <f t="shared" si="172"/>
        <v>41726.512754629628</v>
      </c>
      <c r="T2608" s="19">
        <f t="shared" si="173"/>
        <v>41758.512754629628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9">
        <f t="shared" si="174"/>
        <v>4.077</v>
      </c>
      <c r="O2609" s="7">
        <f t="shared" si="171"/>
        <v>81.949748743718587</v>
      </c>
      <c r="P2609" t="s">
        <v>8301</v>
      </c>
      <c r="Q2609" t="s">
        <v>8319</v>
      </c>
      <c r="R2609" t="s">
        <v>8355</v>
      </c>
      <c r="S2609" s="19">
        <f t="shared" si="172"/>
        <v>42184.674675925926</v>
      </c>
      <c r="T2609" s="19">
        <f t="shared" si="173"/>
        <v>42227.883333333331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9">
        <f t="shared" si="174"/>
        <v>2.2392500000000002</v>
      </c>
      <c r="O2610" s="7">
        <f t="shared" si="171"/>
        <v>58.92763157894737</v>
      </c>
      <c r="P2610" t="s">
        <v>8301</v>
      </c>
      <c r="Q2610" t="s">
        <v>8319</v>
      </c>
      <c r="R2610" t="s">
        <v>8355</v>
      </c>
      <c r="S2610" s="19">
        <f t="shared" si="172"/>
        <v>42767.601712962962</v>
      </c>
      <c r="T2610" s="19">
        <f t="shared" si="173"/>
        <v>42808.800000000003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9">
        <f t="shared" si="174"/>
        <v>3.038011142857143</v>
      </c>
      <c r="O2611" s="7">
        <f t="shared" si="171"/>
        <v>157.29347633136095</v>
      </c>
      <c r="P2611" t="s">
        <v>8301</v>
      </c>
      <c r="Q2611" t="s">
        <v>8319</v>
      </c>
      <c r="R2611" t="s">
        <v>8355</v>
      </c>
      <c r="S2611" s="19">
        <f t="shared" si="172"/>
        <v>41075.037858796299</v>
      </c>
      <c r="T2611" s="19">
        <f t="shared" si="173"/>
        <v>41105.037858796299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9">
        <f t="shared" si="174"/>
        <v>1.4132510432681749</v>
      </c>
      <c r="O2612" s="7">
        <f t="shared" si="171"/>
        <v>55.758509532062391</v>
      </c>
      <c r="P2612" t="s">
        <v>8301</v>
      </c>
      <c r="Q2612" t="s">
        <v>8319</v>
      </c>
      <c r="R2612" t="s">
        <v>8355</v>
      </c>
      <c r="S2612" s="19">
        <f t="shared" si="172"/>
        <v>42564.681076388893</v>
      </c>
      <c r="T2612" s="19">
        <f t="shared" si="173"/>
        <v>42604.090972222228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9">
        <f t="shared" si="174"/>
        <v>27.906363636363636</v>
      </c>
      <c r="O2613" s="7">
        <f t="shared" si="171"/>
        <v>83.802893802893806</v>
      </c>
      <c r="P2613" t="s">
        <v>8301</v>
      </c>
      <c r="Q2613" t="s">
        <v>8319</v>
      </c>
      <c r="R2613" t="s">
        <v>8355</v>
      </c>
      <c r="S2613" s="19">
        <f t="shared" si="172"/>
        <v>42704.135810185187</v>
      </c>
      <c r="T2613" s="19">
        <f t="shared" si="173"/>
        <v>42737.757638888892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9">
        <f t="shared" si="174"/>
        <v>1.7176130000000001</v>
      </c>
      <c r="O2614" s="7">
        <f t="shared" si="171"/>
        <v>58.422210884353746</v>
      </c>
      <c r="P2614" t="s">
        <v>8301</v>
      </c>
      <c r="Q2614" t="s">
        <v>8319</v>
      </c>
      <c r="R2614" t="s">
        <v>8355</v>
      </c>
      <c r="S2614" s="19">
        <f t="shared" si="172"/>
        <v>41981.943171296298</v>
      </c>
      <c r="T2614" s="19">
        <f t="shared" si="173"/>
        <v>42012.943171296298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9">
        <f t="shared" si="174"/>
        <v>1.0101333333333333</v>
      </c>
      <c r="O2615" s="7">
        <f t="shared" si="171"/>
        <v>270.57142857142856</v>
      </c>
      <c r="P2615" t="s">
        <v>8301</v>
      </c>
      <c r="Q2615" t="s">
        <v>8319</v>
      </c>
      <c r="R2615" t="s">
        <v>8355</v>
      </c>
      <c r="S2615" s="19">
        <f t="shared" si="172"/>
        <v>41143.618217592593</v>
      </c>
      <c r="T2615" s="19">
        <f t="shared" si="173"/>
        <v>41173.618217592593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9">
        <f t="shared" si="174"/>
        <v>1.02</v>
      </c>
      <c r="O2616" s="7">
        <f t="shared" si="171"/>
        <v>107.1</v>
      </c>
      <c r="P2616" t="s">
        <v>8301</v>
      </c>
      <c r="Q2616" t="s">
        <v>8319</v>
      </c>
      <c r="R2616" t="s">
        <v>8355</v>
      </c>
      <c r="S2616" s="19">
        <f t="shared" si="172"/>
        <v>41730.508472222224</v>
      </c>
      <c r="T2616" s="19">
        <f t="shared" si="173"/>
        <v>41759.008333333339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9">
        <f t="shared" si="174"/>
        <v>1.6976511744127936</v>
      </c>
      <c r="O2617" s="7">
        <f t="shared" si="171"/>
        <v>47.180555555555557</v>
      </c>
      <c r="P2617" t="s">
        <v>8301</v>
      </c>
      <c r="Q2617" t="s">
        <v>8319</v>
      </c>
      <c r="R2617" t="s">
        <v>8355</v>
      </c>
      <c r="S2617" s="19">
        <f t="shared" si="172"/>
        <v>42453.297268518523</v>
      </c>
      <c r="T2617" s="19">
        <f t="shared" si="173"/>
        <v>42490.3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9">
        <f t="shared" si="174"/>
        <v>1.14534</v>
      </c>
      <c r="O2618" s="7">
        <f t="shared" si="171"/>
        <v>120.30882352941177</v>
      </c>
      <c r="P2618" t="s">
        <v>8301</v>
      </c>
      <c r="Q2618" t="s">
        <v>8319</v>
      </c>
      <c r="R2618" t="s">
        <v>8355</v>
      </c>
      <c r="S2618" s="19">
        <f t="shared" si="172"/>
        <v>42211.794548611113</v>
      </c>
      <c r="T2618" s="19">
        <f t="shared" si="173"/>
        <v>42241.794548611113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9">
        <f t="shared" si="174"/>
        <v>8.7759999999999998</v>
      </c>
      <c r="O2619" s="7">
        <f t="shared" si="171"/>
        <v>27.59748427672956</v>
      </c>
      <c r="P2619" t="s">
        <v>8301</v>
      </c>
      <c r="Q2619" t="s">
        <v>8319</v>
      </c>
      <c r="R2619" t="s">
        <v>8355</v>
      </c>
      <c r="S2619" s="19">
        <f t="shared" si="172"/>
        <v>41902.674432870372</v>
      </c>
      <c r="T2619" s="19">
        <f t="shared" si="173"/>
        <v>41932.674432870372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9">
        <f t="shared" si="174"/>
        <v>1.0538666666666667</v>
      </c>
      <c r="O2620" s="7">
        <f t="shared" si="171"/>
        <v>205.2987012987013</v>
      </c>
      <c r="P2620" t="s">
        <v>8301</v>
      </c>
      <c r="Q2620" t="s">
        <v>8319</v>
      </c>
      <c r="R2620" t="s">
        <v>8355</v>
      </c>
      <c r="S2620" s="19">
        <f t="shared" si="172"/>
        <v>42279.592372685191</v>
      </c>
      <c r="T2620" s="19">
        <f t="shared" si="173"/>
        <v>42339.634039351855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9">
        <f t="shared" si="174"/>
        <v>1.8839999999999999</v>
      </c>
      <c r="O2621" s="7">
        <f t="shared" si="171"/>
        <v>35.547169811320757</v>
      </c>
      <c r="P2621" t="s">
        <v>8301</v>
      </c>
      <c r="Q2621" t="s">
        <v>8319</v>
      </c>
      <c r="R2621" t="s">
        <v>8355</v>
      </c>
      <c r="S2621" s="19">
        <f t="shared" si="172"/>
        <v>42273.684305555558</v>
      </c>
      <c r="T2621" s="19">
        <f t="shared" si="173"/>
        <v>42300.258333333331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9">
        <f t="shared" si="174"/>
        <v>1.436523076923077</v>
      </c>
      <c r="O2622" s="7">
        <f t="shared" si="171"/>
        <v>74.639488409272587</v>
      </c>
      <c r="P2622" t="s">
        <v>8301</v>
      </c>
      <c r="Q2622" t="s">
        <v>8319</v>
      </c>
      <c r="R2622" t="s">
        <v>8355</v>
      </c>
      <c r="S2622" s="19">
        <f t="shared" si="172"/>
        <v>42250.967152777783</v>
      </c>
      <c r="T2622" s="19">
        <f t="shared" si="173"/>
        <v>42287.841666666674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9">
        <f t="shared" si="174"/>
        <v>1.4588000000000001</v>
      </c>
      <c r="O2623" s="7">
        <f t="shared" si="171"/>
        <v>47.058064516129029</v>
      </c>
      <c r="P2623" t="s">
        <v>8301</v>
      </c>
      <c r="Q2623" t="s">
        <v>8319</v>
      </c>
      <c r="R2623" t="s">
        <v>8355</v>
      </c>
      <c r="S2623" s="19">
        <f t="shared" si="172"/>
        <v>42115.5475462963</v>
      </c>
      <c r="T2623" s="19">
        <f t="shared" si="173"/>
        <v>42145.5475462963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9">
        <f t="shared" si="174"/>
        <v>1.3118399999999999</v>
      </c>
      <c r="O2624" s="7">
        <f t="shared" si="171"/>
        <v>26.591351351351353</v>
      </c>
      <c r="P2624" t="s">
        <v>8301</v>
      </c>
      <c r="Q2624" t="s">
        <v>8319</v>
      </c>
      <c r="R2624" t="s">
        <v>8355</v>
      </c>
      <c r="S2624" s="19">
        <f t="shared" si="172"/>
        <v>42689.543240740742</v>
      </c>
      <c r="T2624" s="19">
        <f t="shared" si="173"/>
        <v>42734.543240740742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9">
        <f t="shared" si="174"/>
        <v>1.1399999999999999</v>
      </c>
      <c r="O2625" s="7">
        <f t="shared" si="171"/>
        <v>36.774193548387096</v>
      </c>
      <c r="P2625" t="s">
        <v>8301</v>
      </c>
      <c r="Q2625" t="s">
        <v>8319</v>
      </c>
      <c r="R2625" t="s">
        <v>8355</v>
      </c>
      <c r="S2625" s="19">
        <f t="shared" si="172"/>
        <v>42692.056550925932</v>
      </c>
      <c r="T2625" s="19">
        <f t="shared" si="173"/>
        <v>42706.056550925932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9">
        <f t="shared" si="174"/>
        <v>13.794206249999998</v>
      </c>
      <c r="O2626" s="7">
        <f t="shared" si="171"/>
        <v>31.820544982698959</v>
      </c>
      <c r="P2626" t="s">
        <v>8301</v>
      </c>
      <c r="Q2626" t="s">
        <v>8319</v>
      </c>
      <c r="R2626" t="s">
        <v>8355</v>
      </c>
      <c r="S2626" s="19">
        <f t="shared" si="172"/>
        <v>41144.221550925926</v>
      </c>
      <c r="T2626" s="19">
        <f t="shared" si="173"/>
        <v>41165.221550925926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9">
        <f t="shared" si="174"/>
        <v>9.56</v>
      </c>
      <c r="O2627" s="7">
        <f t="shared" ref="O2627:O2690" si="175">IF(L2627=0,0,E2627/L2627)</f>
        <v>27.576923076923077</v>
      </c>
      <c r="P2627" t="s">
        <v>8301</v>
      </c>
      <c r="Q2627" t="s">
        <v>8319</v>
      </c>
      <c r="R2627" t="s">
        <v>8355</v>
      </c>
      <c r="S2627" s="19">
        <f t="shared" ref="S2627:S2690" si="176">(J2627/86400)+25569+(-5/25)</f>
        <v>42658.610277777785</v>
      </c>
      <c r="T2627" s="19">
        <f t="shared" ref="T2627:T2690" si="177">(I2627/86400)+25569+(-5/25)</f>
        <v>42683.651944444442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9">
        <f t="shared" si="174"/>
        <v>1.1200000000000001</v>
      </c>
      <c r="O2628" s="7">
        <f t="shared" si="175"/>
        <v>56</v>
      </c>
      <c r="P2628" t="s">
        <v>8301</v>
      </c>
      <c r="Q2628" t="s">
        <v>8319</v>
      </c>
      <c r="R2628" t="s">
        <v>8355</v>
      </c>
      <c r="S2628" s="19">
        <f t="shared" si="176"/>
        <v>42128.428113425929</v>
      </c>
      <c r="T2628" s="19">
        <f t="shared" si="177"/>
        <v>42158.428113425929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9">
        <f t="shared" si="174"/>
        <v>6.4666666666666668</v>
      </c>
      <c r="O2629" s="7">
        <f t="shared" si="175"/>
        <v>21.555555555555557</v>
      </c>
      <c r="P2629" t="s">
        <v>8301</v>
      </c>
      <c r="Q2629" t="s">
        <v>8319</v>
      </c>
      <c r="R2629" t="s">
        <v>8355</v>
      </c>
      <c r="S2629" s="19">
        <f t="shared" si="176"/>
        <v>42304.629409722227</v>
      </c>
      <c r="T2629" s="19">
        <f t="shared" si="177"/>
        <v>42334.671076388891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9">
        <f t="shared" si="174"/>
        <v>1.1036948748510131</v>
      </c>
      <c r="O2630" s="7">
        <f t="shared" si="175"/>
        <v>44.095238095238095</v>
      </c>
      <c r="P2630" t="s">
        <v>8301</v>
      </c>
      <c r="Q2630" t="s">
        <v>8319</v>
      </c>
      <c r="R2630" t="s">
        <v>8355</v>
      </c>
      <c r="S2630" s="19">
        <f t="shared" si="176"/>
        <v>41953.766053240746</v>
      </c>
      <c r="T2630" s="19">
        <f t="shared" si="177"/>
        <v>41973.766053240746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9">
        <f t="shared" si="174"/>
        <v>1.2774000000000001</v>
      </c>
      <c r="O2631" s="7">
        <f t="shared" si="175"/>
        <v>63.87</v>
      </c>
      <c r="P2631" t="s">
        <v>8301</v>
      </c>
      <c r="Q2631" t="s">
        <v>8319</v>
      </c>
      <c r="R2631" t="s">
        <v>8355</v>
      </c>
      <c r="S2631" s="19">
        <f t="shared" si="176"/>
        <v>42108.338449074072</v>
      </c>
      <c r="T2631" s="19">
        <f t="shared" si="177"/>
        <v>42138.338449074072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9">
        <f t="shared" si="174"/>
        <v>1.579</v>
      </c>
      <c r="O2632" s="7">
        <f t="shared" si="175"/>
        <v>38.987654320987652</v>
      </c>
      <c r="P2632" t="s">
        <v>8301</v>
      </c>
      <c r="Q2632" t="s">
        <v>8319</v>
      </c>
      <c r="R2632" t="s">
        <v>8355</v>
      </c>
      <c r="S2632" s="19">
        <f t="shared" si="176"/>
        <v>42523.905462962968</v>
      </c>
      <c r="T2632" s="19">
        <f t="shared" si="177"/>
        <v>42551.216666666674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9">
        <f t="shared" si="174"/>
        <v>1.1466525000000001</v>
      </c>
      <c r="O2633" s="7">
        <f t="shared" si="175"/>
        <v>80.185489510489504</v>
      </c>
      <c r="P2633" t="s">
        <v>8301</v>
      </c>
      <c r="Q2633" t="s">
        <v>8319</v>
      </c>
      <c r="R2633" t="s">
        <v>8355</v>
      </c>
      <c r="S2633" s="19">
        <f t="shared" si="176"/>
        <v>42217.969293981485</v>
      </c>
      <c r="T2633" s="19">
        <f t="shared" si="177"/>
        <v>42245.969293981485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9">
        <f t="shared" si="174"/>
        <v>1.3700934579439252</v>
      </c>
      <c r="O2634" s="7">
        <f t="shared" si="175"/>
        <v>34.904761904761905</v>
      </c>
      <c r="P2634" t="s">
        <v>8301</v>
      </c>
      <c r="Q2634" t="s">
        <v>8319</v>
      </c>
      <c r="R2634" t="s">
        <v>8355</v>
      </c>
      <c r="S2634" s="19">
        <f t="shared" si="176"/>
        <v>42493.861793981487</v>
      </c>
      <c r="T2634" s="19">
        <f t="shared" si="177"/>
        <v>42518.861793981487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9">
        <f t="shared" si="174"/>
        <v>3.5461999999999998</v>
      </c>
      <c r="O2635" s="7">
        <f t="shared" si="175"/>
        <v>89.100502512562812</v>
      </c>
      <c r="P2635" t="s">
        <v>8301</v>
      </c>
      <c r="Q2635" t="s">
        <v>8319</v>
      </c>
      <c r="R2635" t="s">
        <v>8355</v>
      </c>
      <c r="S2635" s="19">
        <f t="shared" si="176"/>
        <v>41667.623287037044</v>
      </c>
      <c r="T2635" s="19">
        <f t="shared" si="177"/>
        <v>41697.758333333339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9">
        <f t="shared" si="174"/>
        <v>1.0602150537634409</v>
      </c>
      <c r="O2636" s="7">
        <f t="shared" si="175"/>
        <v>39.44</v>
      </c>
      <c r="P2636" t="s">
        <v>8301</v>
      </c>
      <c r="Q2636" t="s">
        <v>8319</v>
      </c>
      <c r="R2636" t="s">
        <v>8355</v>
      </c>
      <c r="S2636" s="19">
        <f t="shared" si="176"/>
        <v>42612.456493055557</v>
      </c>
      <c r="T2636" s="19">
        <f t="shared" si="177"/>
        <v>42642.456493055557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9">
        <f t="shared" si="174"/>
        <v>1</v>
      </c>
      <c r="O2637" s="7">
        <f t="shared" si="175"/>
        <v>136.9047619047619</v>
      </c>
      <c r="P2637" t="s">
        <v>8301</v>
      </c>
      <c r="Q2637" t="s">
        <v>8319</v>
      </c>
      <c r="R2637" t="s">
        <v>8355</v>
      </c>
      <c r="S2637" s="19">
        <f t="shared" si="176"/>
        <v>42037.750937500008</v>
      </c>
      <c r="T2637" s="19">
        <f t="shared" si="177"/>
        <v>42072.709270833337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9">
        <f t="shared" si="174"/>
        <v>1.873</v>
      </c>
      <c r="O2638" s="7">
        <f t="shared" si="175"/>
        <v>37.46</v>
      </c>
      <c r="P2638" t="s">
        <v>8301</v>
      </c>
      <c r="Q2638" t="s">
        <v>8319</v>
      </c>
      <c r="R2638" t="s">
        <v>8355</v>
      </c>
      <c r="S2638" s="19">
        <f t="shared" si="176"/>
        <v>42636.414745370377</v>
      </c>
      <c r="T2638" s="19">
        <f t="shared" si="177"/>
        <v>42658.841666666674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9">
        <f t="shared" ref="N2639:N2702" si="178">E2639/D2639</f>
        <v>1.6619999999999999</v>
      </c>
      <c r="O2639" s="7">
        <f t="shared" si="175"/>
        <v>31.96153846153846</v>
      </c>
      <c r="P2639" t="s">
        <v>8301</v>
      </c>
      <c r="Q2639" t="s">
        <v>8319</v>
      </c>
      <c r="R2639" t="s">
        <v>8355</v>
      </c>
      <c r="S2639" s="19">
        <f t="shared" si="176"/>
        <v>42639.349479166674</v>
      </c>
      <c r="T2639" s="19">
        <f t="shared" si="177"/>
        <v>42655.349479166674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9">
        <f t="shared" si="178"/>
        <v>1.0172910662824208</v>
      </c>
      <c r="O2640" s="7">
        <f t="shared" si="175"/>
        <v>25.214285714285715</v>
      </c>
      <c r="P2640" t="s">
        <v>8301</v>
      </c>
      <c r="Q2640" t="s">
        <v>8319</v>
      </c>
      <c r="R2640" t="s">
        <v>8355</v>
      </c>
      <c r="S2640" s="19">
        <f t="shared" si="176"/>
        <v>41989.713136574079</v>
      </c>
      <c r="T2640" s="19">
        <f t="shared" si="177"/>
        <v>42019.713136574079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9">
        <f t="shared" si="178"/>
        <v>1.64</v>
      </c>
      <c r="O2641" s="7">
        <f t="shared" si="175"/>
        <v>10.040816326530612</v>
      </c>
      <c r="P2641" t="s">
        <v>8301</v>
      </c>
      <c r="Q2641" t="s">
        <v>8319</v>
      </c>
      <c r="R2641" t="s">
        <v>8355</v>
      </c>
      <c r="S2641" s="19">
        <f t="shared" si="176"/>
        <v>42024.665138888893</v>
      </c>
      <c r="T2641" s="19">
        <f t="shared" si="177"/>
        <v>42054.665138888893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9">
        <f t="shared" si="178"/>
        <v>1.0566666666666666</v>
      </c>
      <c r="O2642" s="7">
        <f t="shared" si="175"/>
        <v>45.94202898550725</v>
      </c>
      <c r="P2642" t="s">
        <v>8301</v>
      </c>
      <c r="Q2642" t="s">
        <v>8319</v>
      </c>
      <c r="R2642" t="s">
        <v>8355</v>
      </c>
      <c r="S2642" s="19">
        <f t="shared" si="176"/>
        <v>42102.960578703707</v>
      </c>
      <c r="T2642" s="19">
        <f t="shared" si="177"/>
        <v>42162.960578703707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9">
        <f t="shared" si="178"/>
        <v>0.01</v>
      </c>
      <c r="O2643" s="7">
        <f t="shared" si="175"/>
        <v>15</v>
      </c>
      <c r="P2643" t="s">
        <v>8301</v>
      </c>
      <c r="Q2643" t="s">
        <v>8319</v>
      </c>
      <c r="R2643" t="s">
        <v>8355</v>
      </c>
      <c r="S2643" s="19">
        <f t="shared" si="176"/>
        <v>41880.627118055556</v>
      </c>
      <c r="T2643" s="19">
        <f t="shared" si="177"/>
        <v>41897.639583333337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9">
        <f t="shared" si="178"/>
        <v>0</v>
      </c>
      <c r="O2644" s="7">
        <f t="shared" si="175"/>
        <v>0</v>
      </c>
      <c r="P2644" t="s">
        <v>8301</v>
      </c>
      <c r="Q2644" t="s">
        <v>8319</v>
      </c>
      <c r="R2644" t="s">
        <v>8355</v>
      </c>
      <c r="S2644" s="19">
        <f t="shared" si="176"/>
        <v>42536.046620370369</v>
      </c>
      <c r="T2644" s="19">
        <f t="shared" si="177"/>
        <v>42566.089583333334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9">
        <f t="shared" si="178"/>
        <v>0.33559730999999998</v>
      </c>
      <c r="O2645" s="7">
        <f t="shared" si="175"/>
        <v>223.58248500999335</v>
      </c>
      <c r="P2645" t="s">
        <v>8301</v>
      </c>
      <c r="Q2645" t="s">
        <v>8319</v>
      </c>
      <c r="R2645" t="s">
        <v>8355</v>
      </c>
      <c r="S2645" s="19">
        <f t="shared" si="176"/>
        <v>42689.382349537045</v>
      </c>
      <c r="T2645" s="19">
        <f t="shared" si="177"/>
        <v>42725.132638888892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9">
        <f t="shared" si="178"/>
        <v>2.053E-2</v>
      </c>
      <c r="O2646" s="7">
        <f t="shared" si="175"/>
        <v>39.480769230769234</v>
      </c>
      <c r="P2646" t="s">
        <v>8301</v>
      </c>
      <c r="Q2646" t="s">
        <v>8319</v>
      </c>
      <c r="R2646" t="s">
        <v>8355</v>
      </c>
      <c r="S2646" s="19">
        <f t="shared" si="176"/>
        <v>42774.592071759267</v>
      </c>
      <c r="T2646" s="19">
        <f t="shared" si="177"/>
        <v>42804.592071759267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9">
        <f t="shared" si="178"/>
        <v>0.105</v>
      </c>
      <c r="O2647" s="7">
        <f t="shared" si="175"/>
        <v>91.304347826086953</v>
      </c>
      <c r="P2647" t="s">
        <v>8301</v>
      </c>
      <c r="Q2647" t="s">
        <v>8319</v>
      </c>
      <c r="R2647" t="s">
        <v>8355</v>
      </c>
      <c r="S2647" s="19">
        <f t="shared" si="176"/>
        <v>41921.642627314817</v>
      </c>
      <c r="T2647" s="19">
        <f t="shared" si="177"/>
        <v>41951.684293981481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9">
        <f t="shared" si="178"/>
        <v>8.4172839999999999E-2</v>
      </c>
      <c r="O2648" s="7">
        <f t="shared" si="175"/>
        <v>78.666205607476627</v>
      </c>
      <c r="P2648" t="s">
        <v>8301</v>
      </c>
      <c r="Q2648" t="s">
        <v>8319</v>
      </c>
      <c r="R2648" t="s">
        <v>8355</v>
      </c>
      <c r="S2648" s="19">
        <f t="shared" si="176"/>
        <v>42226.113298611119</v>
      </c>
      <c r="T2648" s="19">
        <f t="shared" si="177"/>
        <v>42256.113298611119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9">
        <f t="shared" si="178"/>
        <v>1.44E-2</v>
      </c>
      <c r="O2649" s="7">
        <f t="shared" si="175"/>
        <v>12</v>
      </c>
      <c r="P2649" t="s">
        <v>8301</v>
      </c>
      <c r="Q2649" t="s">
        <v>8319</v>
      </c>
      <c r="R2649" t="s">
        <v>8355</v>
      </c>
      <c r="S2649" s="19">
        <f t="shared" si="176"/>
        <v>42200.061793981484</v>
      </c>
      <c r="T2649" s="19">
        <f t="shared" si="177"/>
        <v>42230.061793981484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9">
        <f t="shared" si="178"/>
        <v>8.8333333333333337E-3</v>
      </c>
      <c r="O2650" s="7">
        <f t="shared" si="175"/>
        <v>17.666666666666668</v>
      </c>
      <c r="P2650" t="s">
        <v>8301</v>
      </c>
      <c r="Q2650" t="s">
        <v>8319</v>
      </c>
      <c r="R2650" t="s">
        <v>8355</v>
      </c>
      <c r="S2650" s="19">
        <f t="shared" si="176"/>
        <v>42408.514814814815</v>
      </c>
      <c r="T2650" s="19">
        <f t="shared" si="177"/>
        <v>42438.514814814815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9">
        <f t="shared" si="178"/>
        <v>9.9200000000000004E-4</v>
      </c>
      <c r="O2651" s="7">
        <f t="shared" si="175"/>
        <v>41.333333333333336</v>
      </c>
      <c r="P2651" t="s">
        <v>8301</v>
      </c>
      <c r="Q2651" t="s">
        <v>8319</v>
      </c>
      <c r="R2651" t="s">
        <v>8355</v>
      </c>
      <c r="S2651" s="19">
        <f t="shared" si="176"/>
        <v>42341.797002314823</v>
      </c>
      <c r="T2651" s="19">
        <f t="shared" si="177"/>
        <v>42401.797002314823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9">
        <f t="shared" si="178"/>
        <v>5.966666666666667E-3</v>
      </c>
      <c r="O2652" s="7">
        <f t="shared" si="175"/>
        <v>71.599999999999994</v>
      </c>
      <c r="P2652" t="s">
        <v>8301</v>
      </c>
      <c r="Q2652" t="s">
        <v>8319</v>
      </c>
      <c r="R2652" t="s">
        <v>8355</v>
      </c>
      <c r="S2652" s="19">
        <f t="shared" si="176"/>
        <v>42695.424340277779</v>
      </c>
      <c r="T2652" s="19">
        <f t="shared" si="177"/>
        <v>42725.424340277779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9">
        <f t="shared" si="178"/>
        <v>1.8689285714285714E-2</v>
      </c>
      <c r="O2653" s="7">
        <f t="shared" si="175"/>
        <v>307.8235294117647</v>
      </c>
      <c r="P2653" t="s">
        <v>8301</v>
      </c>
      <c r="Q2653" t="s">
        <v>8319</v>
      </c>
      <c r="R2653" t="s">
        <v>8355</v>
      </c>
      <c r="S2653" s="19">
        <f t="shared" si="176"/>
        <v>42327.605659722227</v>
      </c>
      <c r="T2653" s="19">
        <f t="shared" si="177"/>
        <v>42355.605659722227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9">
        <f t="shared" si="178"/>
        <v>8.8500000000000002E-3</v>
      </c>
      <c r="O2654" s="7">
        <f t="shared" si="175"/>
        <v>80.454545454545453</v>
      </c>
      <c r="P2654" t="s">
        <v>8301</v>
      </c>
      <c r="Q2654" t="s">
        <v>8319</v>
      </c>
      <c r="R2654" t="s">
        <v>8355</v>
      </c>
      <c r="S2654" s="19">
        <f t="shared" si="176"/>
        <v>41952.958854166674</v>
      </c>
      <c r="T2654" s="19">
        <f t="shared" si="177"/>
        <v>41982.958854166674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9">
        <f t="shared" si="178"/>
        <v>0.1152156862745098</v>
      </c>
      <c r="O2655" s="7">
        <f t="shared" si="175"/>
        <v>83.942857142857136</v>
      </c>
      <c r="P2655" t="s">
        <v>8301</v>
      </c>
      <c r="Q2655" t="s">
        <v>8319</v>
      </c>
      <c r="R2655" t="s">
        <v>8355</v>
      </c>
      <c r="S2655" s="19">
        <f t="shared" si="176"/>
        <v>41771.451932870375</v>
      </c>
      <c r="T2655" s="19">
        <f t="shared" si="177"/>
        <v>41802.966666666667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9">
        <f t="shared" si="178"/>
        <v>5.1000000000000004E-4</v>
      </c>
      <c r="O2656" s="7">
        <f t="shared" si="175"/>
        <v>8.5</v>
      </c>
      <c r="P2656" t="s">
        <v>8301</v>
      </c>
      <c r="Q2656" t="s">
        <v>8319</v>
      </c>
      <c r="R2656" t="s">
        <v>8355</v>
      </c>
      <c r="S2656" s="19">
        <f t="shared" si="176"/>
        <v>42055.400995370372</v>
      </c>
      <c r="T2656" s="19">
        <f t="shared" si="177"/>
        <v>42115.359328703707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9">
        <f t="shared" si="178"/>
        <v>0.21033333333333334</v>
      </c>
      <c r="O2657" s="7">
        <f t="shared" si="175"/>
        <v>73.372093023255815</v>
      </c>
      <c r="P2657" t="s">
        <v>8301</v>
      </c>
      <c r="Q2657" t="s">
        <v>8319</v>
      </c>
      <c r="R2657" t="s">
        <v>8355</v>
      </c>
      <c r="S2657" s="19">
        <f t="shared" si="176"/>
        <v>42381.666284722225</v>
      </c>
      <c r="T2657" s="19">
        <f t="shared" si="177"/>
        <v>42409.633333333331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9">
        <f t="shared" si="178"/>
        <v>0.11436666666666667</v>
      </c>
      <c r="O2658" s="7">
        <f t="shared" si="175"/>
        <v>112.86184210526316</v>
      </c>
      <c r="P2658" t="s">
        <v>8301</v>
      </c>
      <c r="Q2658" t="s">
        <v>8319</v>
      </c>
      <c r="R2658" t="s">
        <v>8355</v>
      </c>
      <c r="S2658" s="19">
        <f t="shared" si="176"/>
        <v>42767.488518518527</v>
      </c>
      <c r="T2658" s="19">
        <f t="shared" si="177"/>
        <v>42806.591666666674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9">
        <f t="shared" si="178"/>
        <v>0.18737933333333334</v>
      </c>
      <c r="O2659" s="7">
        <f t="shared" si="175"/>
        <v>95.277627118644077</v>
      </c>
      <c r="P2659" t="s">
        <v>8301</v>
      </c>
      <c r="Q2659" t="s">
        <v>8319</v>
      </c>
      <c r="R2659" t="s">
        <v>8355</v>
      </c>
      <c r="S2659" s="19">
        <f t="shared" si="176"/>
        <v>42551.728854166671</v>
      </c>
      <c r="T2659" s="19">
        <f t="shared" si="177"/>
        <v>42584.862500000003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9">
        <f t="shared" si="178"/>
        <v>9.2857142857142856E-4</v>
      </c>
      <c r="O2660" s="7">
        <f t="shared" si="175"/>
        <v>22.75</v>
      </c>
      <c r="P2660" t="s">
        <v>8301</v>
      </c>
      <c r="Q2660" t="s">
        <v>8319</v>
      </c>
      <c r="R2660" t="s">
        <v>8355</v>
      </c>
      <c r="S2660" s="19">
        <f t="shared" si="176"/>
        <v>42551.684189814812</v>
      </c>
      <c r="T2660" s="19">
        <f t="shared" si="177"/>
        <v>42581.684189814812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9">
        <f t="shared" si="178"/>
        <v>2.720408163265306E-2</v>
      </c>
      <c r="O2661" s="7">
        <f t="shared" si="175"/>
        <v>133.30000000000001</v>
      </c>
      <c r="P2661" t="s">
        <v>8301</v>
      </c>
      <c r="Q2661" t="s">
        <v>8319</v>
      </c>
      <c r="R2661" t="s">
        <v>8355</v>
      </c>
      <c r="S2661" s="19">
        <f t="shared" si="176"/>
        <v>42081.869560185187</v>
      </c>
      <c r="T2661" s="19">
        <f t="shared" si="177"/>
        <v>42111.869560185187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9">
        <f t="shared" si="178"/>
        <v>9.5E-4</v>
      </c>
      <c r="O2662" s="7">
        <f t="shared" si="175"/>
        <v>3.8</v>
      </c>
      <c r="P2662" t="s">
        <v>8301</v>
      </c>
      <c r="Q2662" t="s">
        <v>8319</v>
      </c>
      <c r="R2662" t="s">
        <v>8355</v>
      </c>
      <c r="S2662" s="19">
        <f t="shared" si="176"/>
        <v>42272.513171296298</v>
      </c>
      <c r="T2662" s="19">
        <f t="shared" si="177"/>
        <v>42332.554837962962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9">
        <f t="shared" si="178"/>
        <v>1.0289999999999999</v>
      </c>
      <c r="O2663" s="7">
        <f t="shared" si="175"/>
        <v>85.75</v>
      </c>
      <c r="P2663" t="s">
        <v>8302</v>
      </c>
      <c r="Q2663" t="s">
        <v>8319</v>
      </c>
      <c r="R2663" t="s">
        <v>8356</v>
      </c>
      <c r="S2663" s="19">
        <f t="shared" si="176"/>
        <v>41542.758449074077</v>
      </c>
      <c r="T2663" s="19">
        <f t="shared" si="177"/>
        <v>41572.758449074077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9">
        <f t="shared" si="178"/>
        <v>1.0680000000000001</v>
      </c>
      <c r="O2664" s="7">
        <f t="shared" si="175"/>
        <v>267</v>
      </c>
      <c r="P2664" t="s">
        <v>8302</v>
      </c>
      <c r="Q2664" t="s">
        <v>8319</v>
      </c>
      <c r="R2664" t="s">
        <v>8356</v>
      </c>
      <c r="S2664" s="19">
        <f t="shared" si="176"/>
        <v>42207.546678240746</v>
      </c>
      <c r="T2664" s="19">
        <f t="shared" si="177"/>
        <v>42237.546678240746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9">
        <f t="shared" si="178"/>
        <v>1.0459624999999999</v>
      </c>
      <c r="O2665" s="7">
        <f t="shared" si="175"/>
        <v>373.55803571428572</v>
      </c>
      <c r="P2665" t="s">
        <v>8302</v>
      </c>
      <c r="Q2665" t="s">
        <v>8319</v>
      </c>
      <c r="R2665" t="s">
        <v>8356</v>
      </c>
      <c r="S2665" s="19">
        <f t="shared" si="176"/>
        <v>42222.422766203708</v>
      </c>
      <c r="T2665" s="19">
        <f t="shared" si="177"/>
        <v>42251.425000000003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9">
        <f t="shared" si="178"/>
        <v>1.0342857142857143</v>
      </c>
      <c r="O2666" s="7">
        <f t="shared" si="175"/>
        <v>174.03846153846155</v>
      </c>
      <c r="P2666" t="s">
        <v>8302</v>
      </c>
      <c r="Q2666" t="s">
        <v>8319</v>
      </c>
      <c r="R2666" t="s">
        <v>8356</v>
      </c>
      <c r="S2666" s="19">
        <f t="shared" si="176"/>
        <v>42312.825428240743</v>
      </c>
      <c r="T2666" s="19">
        <f t="shared" si="177"/>
        <v>42347.090972222228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9">
        <f t="shared" si="178"/>
        <v>1.2314285714285715</v>
      </c>
      <c r="O2667" s="7">
        <f t="shared" si="175"/>
        <v>93.695652173913047</v>
      </c>
      <c r="P2667" t="s">
        <v>8302</v>
      </c>
      <c r="Q2667" t="s">
        <v>8319</v>
      </c>
      <c r="R2667" t="s">
        <v>8356</v>
      </c>
      <c r="S2667" s="19">
        <f t="shared" si="176"/>
        <v>42083.695532407408</v>
      </c>
      <c r="T2667" s="19">
        <f t="shared" si="177"/>
        <v>42128.695532407408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9">
        <f t="shared" si="178"/>
        <v>1.592951</v>
      </c>
      <c r="O2668" s="7">
        <f t="shared" si="175"/>
        <v>77.327718446601949</v>
      </c>
      <c r="P2668" t="s">
        <v>8302</v>
      </c>
      <c r="Q2668" t="s">
        <v>8319</v>
      </c>
      <c r="R2668" t="s">
        <v>8356</v>
      </c>
      <c r="S2668" s="19">
        <f t="shared" si="176"/>
        <v>42235.564340277779</v>
      </c>
      <c r="T2668" s="19">
        <f t="shared" si="177"/>
        <v>42272.675000000003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9">
        <f t="shared" si="178"/>
        <v>1.1066666666666667</v>
      </c>
      <c r="O2669" s="7">
        <f t="shared" si="175"/>
        <v>92.222222222222229</v>
      </c>
      <c r="P2669" t="s">
        <v>8302</v>
      </c>
      <c r="Q2669" t="s">
        <v>8319</v>
      </c>
      <c r="R2669" t="s">
        <v>8356</v>
      </c>
      <c r="S2669" s="19">
        <f t="shared" si="176"/>
        <v>42380.726111111115</v>
      </c>
      <c r="T2669" s="19">
        <f t="shared" si="177"/>
        <v>42410.726111111115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9">
        <f t="shared" si="178"/>
        <v>1.7070000000000001</v>
      </c>
      <c r="O2670" s="7">
        <f t="shared" si="175"/>
        <v>60.964285714285715</v>
      </c>
      <c r="P2670" t="s">
        <v>8302</v>
      </c>
      <c r="Q2670" t="s">
        <v>8319</v>
      </c>
      <c r="R2670" t="s">
        <v>8356</v>
      </c>
      <c r="S2670" s="19">
        <f t="shared" si="176"/>
        <v>42275.388715277782</v>
      </c>
      <c r="T2670" s="19">
        <f t="shared" si="177"/>
        <v>42317.405555555553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9">
        <f t="shared" si="178"/>
        <v>1.25125</v>
      </c>
      <c r="O2671" s="7">
        <f t="shared" si="175"/>
        <v>91</v>
      </c>
      <c r="P2671" t="s">
        <v>8302</v>
      </c>
      <c r="Q2671" t="s">
        <v>8319</v>
      </c>
      <c r="R2671" t="s">
        <v>8356</v>
      </c>
      <c r="S2671" s="19">
        <f t="shared" si="176"/>
        <v>42318.835833333331</v>
      </c>
      <c r="T2671" s="19">
        <f t="shared" si="177"/>
        <v>42378.835833333331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9">
        <f t="shared" si="178"/>
        <v>6.4158609339642042E-2</v>
      </c>
      <c r="O2672" s="7">
        <f t="shared" si="175"/>
        <v>41.583333333333336</v>
      </c>
      <c r="P2672" t="s">
        <v>8302</v>
      </c>
      <c r="Q2672" t="s">
        <v>8319</v>
      </c>
      <c r="R2672" t="s">
        <v>8356</v>
      </c>
      <c r="S2672" s="19">
        <f t="shared" si="176"/>
        <v>41820.820601851854</v>
      </c>
      <c r="T2672" s="19">
        <f t="shared" si="177"/>
        <v>41848.820601851854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9">
        <f t="shared" si="178"/>
        <v>0.11344</v>
      </c>
      <c r="O2673" s="7">
        <f t="shared" si="175"/>
        <v>33.761904761904759</v>
      </c>
      <c r="P2673" t="s">
        <v>8302</v>
      </c>
      <c r="Q2673" t="s">
        <v>8319</v>
      </c>
      <c r="R2673" t="s">
        <v>8356</v>
      </c>
      <c r="S2673" s="19">
        <f t="shared" si="176"/>
        <v>41962.549027777779</v>
      </c>
      <c r="T2673" s="19">
        <f t="shared" si="177"/>
        <v>41992.618055555562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9">
        <f t="shared" si="178"/>
        <v>0.33189999999999997</v>
      </c>
      <c r="O2674" s="7">
        <f t="shared" si="175"/>
        <v>70.61702127659575</v>
      </c>
      <c r="P2674" t="s">
        <v>8302</v>
      </c>
      <c r="Q2674" t="s">
        <v>8319</v>
      </c>
      <c r="R2674" t="s">
        <v>8356</v>
      </c>
      <c r="S2674" s="19">
        <f t="shared" si="176"/>
        <v>42344.68414351852</v>
      </c>
      <c r="T2674" s="19">
        <f t="shared" si="177"/>
        <v>42366.05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9">
        <f t="shared" si="178"/>
        <v>0.27579999999999999</v>
      </c>
      <c r="O2675" s="7">
        <f t="shared" si="175"/>
        <v>167.15151515151516</v>
      </c>
      <c r="P2675" t="s">
        <v>8302</v>
      </c>
      <c r="Q2675" t="s">
        <v>8319</v>
      </c>
      <c r="R2675" t="s">
        <v>8356</v>
      </c>
      <c r="S2675" s="19">
        <f t="shared" si="176"/>
        <v>41912.341655092598</v>
      </c>
      <c r="T2675" s="19">
        <f t="shared" si="177"/>
        <v>41941.747916666667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9">
        <f t="shared" si="178"/>
        <v>0.62839999999999996</v>
      </c>
      <c r="O2676" s="7">
        <f t="shared" si="175"/>
        <v>128.61988304093566</v>
      </c>
      <c r="P2676" t="s">
        <v>8302</v>
      </c>
      <c r="Q2676" t="s">
        <v>8319</v>
      </c>
      <c r="R2676" t="s">
        <v>8356</v>
      </c>
      <c r="S2676" s="19">
        <f t="shared" si="176"/>
        <v>42529.432754629634</v>
      </c>
      <c r="T2676" s="19">
        <f t="shared" si="177"/>
        <v>42556.007638888892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9">
        <f t="shared" si="178"/>
        <v>7.5880000000000003E-2</v>
      </c>
      <c r="O2677" s="7">
        <f t="shared" si="175"/>
        <v>65.41379310344827</v>
      </c>
      <c r="P2677" t="s">
        <v>8302</v>
      </c>
      <c r="Q2677" t="s">
        <v>8319</v>
      </c>
      <c r="R2677" t="s">
        <v>8356</v>
      </c>
      <c r="S2677" s="19">
        <f t="shared" si="176"/>
        <v>41923.657511574078</v>
      </c>
      <c r="T2677" s="19">
        <f t="shared" si="177"/>
        <v>41953.699178240742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9">
        <f t="shared" si="178"/>
        <v>0.50380952380952382</v>
      </c>
      <c r="O2678" s="7">
        <f t="shared" si="175"/>
        <v>117.55555555555556</v>
      </c>
      <c r="P2678" t="s">
        <v>8302</v>
      </c>
      <c r="Q2678" t="s">
        <v>8319</v>
      </c>
      <c r="R2678" t="s">
        <v>8356</v>
      </c>
      <c r="S2678" s="19">
        <f t="shared" si="176"/>
        <v>42482.424699074079</v>
      </c>
      <c r="T2678" s="19">
        <f t="shared" si="177"/>
        <v>42512.424699074079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9">
        <f t="shared" si="178"/>
        <v>0.17512820512820512</v>
      </c>
      <c r="O2679" s="7">
        <f t="shared" si="175"/>
        <v>126.48148148148148</v>
      </c>
      <c r="P2679" t="s">
        <v>8302</v>
      </c>
      <c r="Q2679" t="s">
        <v>8319</v>
      </c>
      <c r="R2679" t="s">
        <v>8356</v>
      </c>
      <c r="S2679" s="19">
        <f t="shared" si="176"/>
        <v>41792.829432870378</v>
      </c>
      <c r="T2679" s="19">
        <f t="shared" si="177"/>
        <v>41822.829432870378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9">
        <f t="shared" si="178"/>
        <v>1.3750000000000001E-4</v>
      </c>
      <c r="O2680" s="7">
        <f t="shared" si="175"/>
        <v>550</v>
      </c>
      <c r="P2680" t="s">
        <v>8302</v>
      </c>
      <c r="Q2680" t="s">
        <v>8319</v>
      </c>
      <c r="R2680" t="s">
        <v>8356</v>
      </c>
      <c r="S2680" s="19">
        <f t="shared" si="176"/>
        <v>42241.59820601852</v>
      </c>
      <c r="T2680" s="19">
        <f t="shared" si="177"/>
        <v>42271.59820601852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9">
        <f t="shared" si="178"/>
        <v>3.3E-3</v>
      </c>
      <c r="O2681" s="7">
        <f t="shared" si="175"/>
        <v>44</v>
      </c>
      <c r="P2681" t="s">
        <v>8302</v>
      </c>
      <c r="Q2681" t="s">
        <v>8319</v>
      </c>
      <c r="R2681" t="s">
        <v>8356</v>
      </c>
      <c r="S2681" s="19">
        <f t="shared" si="176"/>
        <v>42032.801087962966</v>
      </c>
      <c r="T2681" s="19">
        <f t="shared" si="177"/>
        <v>42062.801087962966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9">
        <f t="shared" si="178"/>
        <v>8.6250000000000007E-3</v>
      </c>
      <c r="O2682" s="7">
        <f t="shared" si="175"/>
        <v>69</v>
      </c>
      <c r="P2682" t="s">
        <v>8302</v>
      </c>
      <c r="Q2682" t="s">
        <v>8319</v>
      </c>
      <c r="R2682" t="s">
        <v>8356</v>
      </c>
      <c r="S2682" s="19">
        <f t="shared" si="176"/>
        <v>42436.011701388896</v>
      </c>
      <c r="T2682" s="19">
        <f t="shared" si="177"/>
        <v>42465.970034722224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9">
        <f t="shared" si="178"/>
        <v>6.875E-3</v>
      </c>
      <c r="O2683" s="7">
        <f t="shared" si="175"/>
        <v>27.5</v>
      </c>
      <c r="P2683" t="s">
        <v>8284</v>
      </c>
      <c r="Q2683" t="s">
        <v>8336</v>
      </c>
      <c r="R2683" t="s">
        <v>8337</v>
      </c>
      <c r="S2683" s="19">
        <f t="shared" si="176"/>
        <v>41805.695254629631</v>
      </c>
      <c r="T2683" s="19">
        <f t="shared" si="177"/>
        <v>41830.695254629631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9">
        <f t="shared" si="178"/>
        <v>0.28299999999999997</v>
      </c>
      <c r="O2684" s="7">
        <f t="shared" si="175"/>
        <v>84.9</v>
      </c>
      <c r="P2684" t="s">
        <v>8284</v>
      </c>
      <c r="Q2684" t="s">
        <v>8336</v>
      </c>
      <c r="R2684" t="s">
        <v>8337</v>
      </c>
      <c r="S2684" s="19">
        <f t="shared" si="176"/>
        <v>41932.671990740746</v>
      </c>
      <c r="T2684" s="19">
        <f t="shared" si="177"/>
        <v>41965.049305555556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9">
        <f t="shared" si="178"/>
        <v>2.3999999999999998E-3</v>
      </c>
      <c r="O2685" s="7">
        <f t="shared" si="175"/>
        <v>12</v>
      </c>
      <c r="P2685" t="s">
        <v>8284</v>
      </c>
      <c r="Q2685" t="s">
        <v>8336</v>
      </c>
      <c r="R2685" t="s">
        <v>8337</v>
      </c>
      <c r="S2685" s="19">
        <f t="shared" si="176"/>
        <v>42034.555092592593</v>
      </c>
      <c r="T2685" s="19">
        <f t="shared" si="177"/>
        <v>42064.555092592593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9">
        <f t="shared" si="178"/>
        <v>1.1428571428571429E-2</v>
      </c>
      <c r="O2686" s="7">
        <f t="shared" si="175"/>
        <v>200</v>
      </c>
      <c r="P2686" t="s">
        <v>8284</v>
      </c>
      <c r="Q2686" t="s">
        <v>8336</v>
      </c>
      <c r="R2686" t="s">
        <v>8337</v>
      </c>
      <c r="S2686" s="19">
        <f t="shared" si="176"/>
        <v>41820.714641203711</v>
      </c>
      <c r="T2686" s="19">
        <f t="shared" si="177"/>
        <v>41860.714641203711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9">
        <f t="shared" si="178"/>
        <v>2.0000000000000001E-4</v>
      </c>
      <c r="O2687" s="7">
        <f t="shared" si="175"/>
        <v>10</v>
      </c>
      <c r="P2687" t="s">
        <v>8284</v>
      </c>
      <c r="Q2687" t="s">
        <v>8336</v>
      </c>
      <c r="R2687" t="s">
        <v>8337</v>
      </c>
      <c r="S2687" s="19">
        <f t="shared" si="176"/>
        <v>42061.495949074073</v>
      </c>
      <c r="T2687" s="19">
        <f t="shared" si="177"/>
        <v>42121.454282407409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9">
        <f t="shared" si="178"/>
        <v>0</v>
      </c>
      <c r="O2688" s="7">
        <f t="shared" si="175"/>
        <v>0</v>
      </c>
      <c r="P2688" t="s">
        <v>8284</v>
      </c>
      <c r="Q2688" t="s">
        <v>8336</v>
      </c>
      <c r="R2688" t="s">
        <v>8337</v>
      </c>
      <c r="S2688" s="19">
        <f t="shared" si="176"/>
        <v>41892.77480324074</v>
      </c>
      <c r="T2688" s="19">
        <f t="shared" si="177"/>
        <v>41912.77480324074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9">
        <f t="shared" si="178"/>
        <v>0</v>
      </c>
      <c r="O2689" s="7">
        <f t="shared" si="175"/>
        <v>0</v>
      </c>
      <c r="P2689" t="s">
        <v>8284</v>
      </c>
      <c r="Q2689" t="s">
        <v>8336</v>
      </c>
      <c r="R2689" t="s">
        <v>8337</v>
      </c>
      <c r="S2689" s="19">
        <f t="shared" si="176"/>
        <v>42154.440254629633</v>
      </c>
      <c r="T2689" s="19">
        <f t="shared" si="177"/>
        <v>42184.440254629633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9">
        <f t="shared" si="178"/>
        <v>1.48E-3</v>
      </c>
      <c r="O2690" s="7">
        <f t="shared" si="175"/>
        <v>5.2857142857142856</v>
      </c>
      <c r="P2690" t="s">
        <v>8284</v>
      </c>
      <c r="Q2690" t="s">
        <v>8336</v>
      </c>
      <c r="R2690" t="s">
        <v>8337</v>
      </c>
      <c r="S2690" s="19">
        <f t="shared" si="176"/>
        <v>42027.918865740743</v>
      </c>
      <c r="T2690" s="19">
        <f t="shared" si="177"/>
        <v>42058.925000000003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9">
        <f t="shared" si="178"/>
        <v>2.8571428571428571E-5</v>
      </c>
      <c r="O2691" s="7">
        <f t="shared" ref="O2691:O2754" si="179">IF(L2691=0,0,E2691/L2691)</f>
        <v>1</v>
      </c>
      <c r="P2691" t="s">
        <v>8284</v>
      </c>
      <c r="Q2691" t="s">
        <v>8336</v>
      </c>
      <c r="R2691" t="s">
        <v>8337</v>
      </c>
      <c r="S2691" s="19">
        <f t="shared" ref="S2691:S2754" si="180">(J2691/86400)+25569+(-5/25)</f>
        <v>42551.761689814819</v>
      </c>
      <c r="T2691" s="19">
        <f t="shared" ref="T2691:T2754" si="181">(I2691/86400)+25569+(-5/25)</f>
        <v>42581.761689814819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9">
        <f t="shared" si="178"/>
        <v>0.107325</v>
      </c>
      <c r="O2692" s="7">
        <f t="shared" si="179"/>
        <v>72.762711864406782</v>
      </c>
      <c r="P2692" t="s">
        <v>8284</v>
      </c>
      <c r="Q2692" t="s">
        <v>8336</v>
      </c>
      <c r="R2692" t="s">
        <v>8337</v>
      </c>
      <c r="S2692" s="19">
        <f t="shared" si="180"/>
        <v>42112.905046296299</v>
      </c>
      <c r="T2692" s="19">
        <f t="shared" si="181"/>
        <v>42157.905046296299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9">
        <f t="shared" si="178"/>
        <v>5.3846153846153844E-4</v>
      </c>
      <c r="O2693" s="7">
        <f t="shared" si="179"/>
        <v>17.5</v>
      </c>
      <c r="P2693" t="s">
        <v>8284</v>
      </c>
      <c r="Q2693" t="s">
        <v>8336</v>
      </c>
      <c r="R2693" t="s">
        <v>8337</v>
      </c>
      <c r="S2693" s="19">
        <f t="shared" si="180"/>
        <v>42089.524039351854</v>
      </c>
      <c r="T2693" s="19">
        <f t="shared" si="181"/>
        <v>42134.524039351854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9">
        <f t="shared" si="178"/>
        <v>7.1428571428571426E-3</v>
      </c>
      <c r="O2694" s="7">
        <f t="shared" si="179"/>
        <v>25</v>
      </c>
      <c r="P2694" t="s">
        <v>8284</v>
      </c>
      <c r="Q2694" t="s">
        <v>8336</v>
      </c>
      <c r="R2694" t="s">
        <v>8337</v>
      </c>
      <c r="S2694" s="19">
        <f t="shared" si="180"/>
        <v>42058.134027777778</v>
      </c>
      <c r="T2694" s="19">
        <f t="shared" si="181"/>
        <v>42088.092361111114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9">
        <f t="shared" si="178"/>
        <v>8.0000000000000002E-3</v>
      </c>
      <c r="O2695" s="7">
        <f t="shared" si="179"/>
        <v>13.333333333333334</v>
      </c>
      <c r="P2695" t="s">
        <v>8284</v>
      </c>
      <c r="Q2695" t="s">
        <v>8336</v>
      </c>
      <c r="R2695" t="s">
        <v>8337</v>
      </c>
      <c r="S2695" s="19">
        <f t="shared" si="180"/>
        <v>41833.93849537037</v>
      </c>
      <c r="T2695" s="19">
        <f t="shared" si="181"/>
        <v>41863.93849537037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9">
        <f t="shared" si="178"/>
        <v>3.3333333333333335E-5</v>
      </c>
      <c r="O2696" s="7">
        <f t="shared" si="179"/>
        <v>1</v>
      </c>
      <c r="P2696" t="s">
        <v>8284</v>
      </c>
      <c r="Q2696" t="s">
        <v>8336</v>
      </c>
      <c r="R2696" t="s">
        <v>8337</v>
      </c>
      <c r="S2696" s="19">
        <f t="shared" si="180"/>
        <v>41877.940497685187</v>
      </c>
      <c r="T2696" s="19">
        <f t="shared" si="181"/>
        <v>41907.940497685187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9">
        <f t="shared" si="178"/>
        <v>4.7333333333333333E-3</v>
      </c>
      <c r="O2697" s="7">
        <f t="shared" si="179"/>
        <v>23.666666666666668</v>
      </c>
      <c r="P2697" t="s">
        <v>8284</v>
      </c>
      <c r="Q2697" t="s">
        <v>8336</v>
      </c>
      <c r="R2697" t="s">
        <v>8337</v>
      </c>
      <c r="S2697" s="19">
        <f t="shared" si="180"/>
        <v>42047.981921296298</v>
      </c>
      <c r="T2697" s="19">
        <f t="shared" si="181"/>
        <v>42107.940254629633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9">
        <f t="shared" si="178"/>
        <v>5.6500000000000002E-2</v>
      </c>
      <c r="O2698" s="7">
        <f t="shared" si="179"/>
        <v>89.21052631578948</v>
      </c>
      <c r="P2698" t="s">
        <v>8284</v>
      </c>
      <c r="Q2698" t="s">
        <v>8336</v>
      </c>
      <c r="R2698" t="s">
        <v>8337</v>
      </c>
      <c r="S2698" s="19">
        <f t="shared" si="180"/>
        <v>41964.64444444445</v>
      </c>
      <c r="T2698" s="19">
        <f t="shared" si="181"/>
        <v>41998.64444444445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9">
        <f t="shared" si="178"/>
        <v>0.26352173913043481</v>
      </c>
      <c r="O2699" s="7">
        <f t="shared" si="179"/>
        <v>116.55769230769231</v>
      </c>
      <c r="P2699" t="s">
        <v>8284</v>
      </c>
      <c r="Q2699" t="s">
        <v>8336</v>
      </c>
      <c r="R2699" t="s">
        <v>8337</v>
      </c>
      <c r="S2699" s="19">
        <f t="shared" si="180"/>
        <v>42187.740081018521</v>
      </c>
      <c r="T2699" s="19">
        <f t="shared" si="181"/>
        <v>42218.716666666674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9">
        <f t="shared" si="178"/>
        <v>3.2512500000000002E-3</v>
      </c>
      <c r="O2700" s="7">
        <f t="shared" si="179"/>
        <v>13.005000000000001</v>
      </c>
      <c r="P2700" t="s">
        <v>8284</v>
      </c>
      <c r="Q2700" t="s">
        <v>8336</v>
      </c>
      <c r="R2700" t="s">
        <v>8337</v>
      </c>
      <c r="S2700" s="19">
        <f t="shared" si="180"/>
        <v>41787.698240740741</v>
      </c>
      <c r="T2700" s="19">
        <f t="shared" si="181"/>
        <v>41817.698240740741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9">
        <f t="shared" si="178"/>
        <v>0</v>
      </c>
      <c r="O2701" s="7">
        <f t="shared" si="179"/>
        <v>0</v>
      </c>
      <c r="P2701" t="s">
        <v>8284</v>
      </c>
      <c r="Q2701" t="s">
        <v>8336</v>
      </c>
      <c r="R2701" t="s">
        <v>8337</v>
      </c>
      <c r="S2701" s="19">
        <f t="shared" si="180"/>
        <v>41829.696562500001</v>
      </c>
      <c r="T2701" s="19">
        <f t="shared" si="181"/>
        <v>41859.696562500001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9">
        <f t="shared" si="178"/>
        <v>7.0007000700070005E-3</v>
      </c>
      <c r="O2702" s="7">
        <f t="shared" si="179"/>
        <v>17.5</v>
      </c>
      <c r="P2702" t="s">
        <v>8284</v>
      </c>
      <c r="Q2702" t="s">
        <v>8336</v>
      </c>
      <c r="R2702" t="s">
        <v>8337</v>
      </c>
      <c r="S2702" s="19">
        <f t="shared" si="180"/>
        <v>41870.674675925926</v>
      </c>
      <c r="T2702" s="19">
        <f t="shared" si="181"/>
        <v>41900.674675925926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9">
        <f t="shared" ref="N2703:N2766" si="182">E2703/D2703</f>
        <v>0.46176470588235297</v>
      </c>
      <c r="O2703" s="7">
        <f t="shared" si="179"/>
        <v>34.130434782608695</v>
      </c>
      <c r="P2703" t="s">
        <v>8303</v>
      </c>
      <c r="Q2703" t="s">
        <v>8317</v>
      </c>
      <c r="R2703" t="s">
        <v>8357</v>
      </c>
      <c r="S2703" s="19">
        <f t="shared" si="180"/>
        <v>42801.574699074074</v>
      </c>
      <c r="T2703" s="19">
        <f t="shared" si="181"/>
        <v>42832.533032407409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9">
        <f t="shared" si="182"/>
        <v>0.34410000000000002</v>
      </c>
      <c r="O2704" s="7">
        <f t="shared" si="179"/>
        <v>132.34615384615384</v>
      </c>
      <c r="P2704" t="s">
        <v>8303</v>
      </c>
      <c r="Q2704" t="s">
        <v>8317</v>
      </c>
      <c r="R2704" t="s">
        <v>8357</v>
      </c>
      <c r="S2704" s="19">
        <f t="shared" si="180"/>
        <v>42800.601817129631</v>
      </c>
      <c r="T2704" s="19">
        <f t="shared" si="181"/>
        <v>42830.560150462967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9">
        <f t="shared" si="182"/>
        <v>1.0375000000000001</v>
      </c>
      <c r="O2705" s="7">
        <f t="shared" si="179"/>
        <v>922.22222222222217</v>
      </c>
      <c r="P2705" t="s">
        <v>8303</v>
      </c>
      <c r="Q2705" t="s">
        <v>8317</v>
      </c>
      <c r="R2705" t="s">
        <v>8357</v>
      </c>
      <c r="S2705" s="19">
        <f t="shared" si="180"/>
        <v>42756.490162037036</v>
      </c>
      <c r="T2705" s="19">
        <f t="shared" si="181"/>
        <v>42816.448495370372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9">
        <f t="shared" si="182"/>
        <v>6.0263157894736845E-2</v>
      </c>
      <c r="O2706" s="7">
        <f t="shared" si="179"/>
        <v>163.57142857142858</v>
      </c>
      <c r="P2706" t="s">
        <v>8303</v>
      </c>
      <c r="Q2706" t="s">
        <v>8317</v>
      </c>
      <c r="R2706" t="s">
        <v>8357</v>
      </c>
      <c r="S2706" s="19">
        <f t="shared" si="180"/>
        <v>42787.66243055556</v>
      </c>
      <c r="T2706" s="19">
        <f t="shared" si="181"/>
        <v>42830.620763888888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9">
        <f t="shared" si="182"/>
        <v>0.10539393939393939</v>
      </c>
      <c r="O2707" s="7">
        <f t="shared" si="179"/>
        <v>217.375</v>
      </c>
      <c r="P2707" t="s">
        <v>8303</v>
      </c>
      <c r="Q2707" t="s">
        <v>8317</v>
      </c>
      <c r="R2707" t="s">
        <v>8357</v>
      </c>
      <c r="S2707" s="19">
        <f t="shared" si="180"/>
        <v>42773.716180555559</v>
      </c>
      <c r="T2707" s="19">
        <f t="shared" si="181"/>
        <v>42818.674513888895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9">
        <f t="shared" si="182"/>
        <v>1.1229714285714285</v>
      </c>
      <c r="O2708" s="7">
        <f t="shared" si="179"/>
        <v>149.44486692015209</v>
      </c>
      <c r="P2708" t="s">
        <v>8303</v>
      </c>
      <c r="Q2708" t="s">
        <v>8317</v>
      </c>
      <c r="R2708" t="s">
        <v>8357</v>
      </c>
      <c r="S2708" s="19">
        <f t="shared" si="180"/>
        <v>41899.094942129632</v>
      </c>
      <c r="T2708" s="19">
        <f t="shared" si="181"/>
        <v>41928.090972222228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9">
        <f t="shared" si="182"/>
        <v>3.50844625</v>
      </c>
      <c r="O2709" s="7">
        <f t="shared" si="179"/>
        <v>71.237487309644663</v>
      </c>
      <c r="P2709" t="s">
        <v>8303</v>
      </c>
      <c r="Q2709" t="s">
        <v>8317</v>
      </c>
      <c r="R2709" t="s">
        <v>8357</v>
      </c>
      <c r="S2709" s="19">
        <f t="shared" si="180"/>
        <v>41391.582905092597</v>
      </c>
      <c r="T2709" s="19">
        <f t="shared" si="181"/>
        <v>41421.090972222228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9">
        <f t="shared" si="182"/>
        <v>2.3321535</v>
      </c>
      <c r="O2710" s="7">
        <f t="shared" si="179"/>
        <v>44.464318398474738</v>
      </c>
      <c r="P2710" t="s">
        <v>8303</v>
      </c>
      <c r="Q2710" t="s">
        <v>8317</v>
      </c>
      <c r="R2710" t="s">
        <v>8357</v>
      </c>
      <c r="S2710" s="19">
        <f t="shared" si="180"/>
        <v>42512.498217592598</v>
      </c>
      <c r="T2710" s="19">
        <f t="shared" si="181"/>
        <v>42572.498217592598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9">
        <f t="shared" si="182"/>
        <v>1.01606</v>
      </c>
      <c r="O2711" s="7">
        <f t="shared" si="179"/>
        <v>164.94480519480518</v>
      </c>
      <c r="P2711" t="s">
        <v>8303</v>
      </c>
      <c r="Q2711" t="s">
        <v>8317</v>
      </c>
      <c r="R2711" t="s">
        <v>8357</v>
      </c>
      <c r="S2711" s="19">
        <f t="shared" si="180"/>
        <v>42611.949780092596</v>
      </c>
      <c r="T2711" s="19">
        <f t="shared" si="181"/>
        <v>42646.965972222228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9">
        <f t="shared" si="182"/>
        <v>1.5390035000000002</v>
      </c>
      <c r="O2712" s="7">
        <f t="shared" si="179"/>
        <v>84.871516544117654</v>
      </c>
      <c r="P2712" t="s">
        <v>8303</v>
      </c>
      <c r="Q2712" t="s">
        <v>8317</v>
      </c>
      <c r="R2712" t="s">
        <v>8357</v>
      </c>
      <c r="S2712" s="19">
        <f t="shared" si="180"/>
        <v>41828.029490740744</v>
      </c>
      <c r="T2712" s="19">
        <f t="shared" si="181"/>
        <v>41859.883333333339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9">
        <f t="shared" si="182"/>
        <v>1.007161125319693</v>
      </c>
      <c r="O2713" s="7">
        <f t="shared" si="179"/>
        <v>53.945205479452056</v>
      </c>
      <c r="P2713" t="s">
        <v>8303</v>
      </c>
      <c r="Q2713" t="s">
        <v>8317</v>
      </c>
      <c r="R2713" t="s">
        <v>8357</v>
      </c>
      <c r="S2713" s="19">
        <f t="shared" si="180"/>
        <v>41780.545254629629</v>
      </c>
      <c r="T2713" s="19">
        <f t="shared" si="181"/>
        <v>41810.717361111114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9">
        <f t="shared" si="182"/>
        <v>1.3138181818181818</v>
      </c>
      <c r="O2714" s="7">
        <f t="shared" si="179"/>
        <v>50.531468531468533</v>
      </c>
      <c r="P2714" t="s">
        <v>8303</v>
      </c>
      <c r="Q2714" t="s">
        <v>8317</v>
      </c>
      <c r="R2714" t="s">
        <v>8357</v>
      </c>
      <c r="S2714" s="19">
        <f t="shared" si="180"/>
        <v>41431.862037037041</v>
      </c>
      <c r="T2714" s="19">
        <f t="shared" si="181"/>
        <v>41468.550000000003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9">
        <f t="shared" si="182"/>
        <v>1.0224133333333334</v>
      </c>
      <c r="O2715" s="7">
        <f t="shared" si="179"/>
        <v>108.00140845070422</v>
      </c>
      <c r="P2715" t="s">
        <v>8303</v>
      </c>
      <c r="Q2715" t="s">
        <v>8317</v>
      </c>
      <c r="R2715" t="s">
        <v>8357</v>
      </c>
      <c r="S2715" s="19">
        <f t="shared" si="180"/>
        <v>42322.453750000001</v>
      </c>
      <c r="T2715" s="19">
        <f t="shared" si="181"/>
        <v>42362.453750000001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9">
        <f t="shared" si="182"/>
        <v>1.1635599999999999</v>
      </c>
      <c r="O2716" s="7">
        <f t="shared" si="179"/>
        <v>95.373770491803285</v>
      </c>
      <c r="P2716" t="s">
        <v>8303</v>
      </c>
      <c r="Q2716" t="s">
        <v>8317</v>
      </c>
      <c r="R2716" t="s">
        <v>8357</v>
      </c>
      <c r="S2716" s="19">
        <f t="shared" si="180"/>
        <v>42629.455046296294</v>
      </c>
      <c r="T2716" s="19">
        <f t="shared" si="181"/>
        <v>42657.758333333331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9">
        <f t="shared" si="182"/>
        <v>2.6462241666666664</v>
      </c>
      <c r="O2717" s="7">
        <f t="shared" si="179"/>
        <v>57.631016333938291</v>
      </c>
      <c r="P2717" t="s">
        <v>8303</v>
      </c>
      <c r="Q2717" t="s">
        <v>8317</v>
      </c>
      <c r="R2717" t="s">
        <v>8357</v>
      </c>
      <c r="S2717" s="19">
        <f t="shared" si="180"/>
        <v>42387.198472222226</v>
      </c>
      <c r="T2717" s="19">
        <f t="shared" si="181"/>
        <v>42421.198472222226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9">
        <f t="shared" si="182"/>
        <v>1.1998010000000001</v>
      </c>
      <c r="O2718" s="7">
        <f t="shared" si="179"/>
        <v>64.160481283422456</v>
      </c>
      <c r="P2718" t="s">
        <v>8303</v>
      </c>
      <c r="Q2718" t="s">
        <v>8317</v>
      </c>
      <c r="R2718" t="s">
        <v>8357</v>
      </c>
      <c r="S2718" s="19">
        <f t="shared" si="180"/>
        <v>42255.133252314816</v>
      </c>
      <c r="T2718" s="19">
        <f t="shared" si="181"/>
        <v>42285.133252314816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9">
        <f t="shared" si="182"/>
        <v>1.2010400000000001</v>
      </c>
      <c r="O2719" s="7">
        <f t="shared" si="179"/>
        <v>92.387692307692305</v>
      </c>
      <c r="P2719" t="s">
        <v>8303</v>
      </c>
      <c r="Q2719" t="s">
        <v>8317</v>
      </c>
      <c r="R2719" t="s">
        <v>8357</v>
      </c>
      <c r="S2719" s="19">
        <f t="shared" si="180"/>
        <v>41934.714918981481</v>
      </c>
      <c r="T2719" s="19">
        <f t="shared" si="181"/>
        <v>41979.756585648152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9">
        <f t="shared" si="182"/>
        <v>1.0358333333333334</v>
      </c>
      <c r="O2720" s="7">
        <f t="shared" si="179"/>
        <v>125.97972972972973</v>
      </c>
      <c r="P2720" t="s">
        <v>8303</v>
      </c>
      <c r="Q2720" t="s">
        <v>8317</v>
      </c>
      <c r="R2720" t="s">
        <v>8357</v>
      </c>
      <c r="S2720" s="19">
        <f t="shared" si="180"/>
        <v>42465.396585648152</v>
      </c>
      <c r="T2720" s="19">
        <f t="shared" si="181"/>
        <v>42493.758333333331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9">
        <f t="shared" si="182"/>
        <v>1.0883333333333334</v>
      </c>
      <c r="O2721" s="7">
        <f t="shared" si="179"/>
        <v>94.637681159420296</v>
      </c>
      <c r="P2721" t="s">
        <v>8303</v>
      </c>
      <c r="Q2721" t="s">
        <v>8317</v>
      </c>
      <c r="R2721" t="s">
        <v>8357</v>
      </c>
      <c r="S2721" s="19">
        <f t="shared" si="180"/>
        <v>42417.831180555557</v>
      </c>
      <c r="T2721" s="19">
        <f t="shared" si="181"/>
        <v>42477.789513888893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9">
        <f t="shared" si="182"/>
        <v>1.1812400000000001</v>
      </c>
      <c r="O2722" s="7">
        <f t="shared" si="179"/>
        <v>170.69942196531792</v>
      </c>
      <c r="P2722" t="s">
        <v>8303</v>
      </c>
      <c r="Q2722" t="s">
        <v>8317</v>
      </c>
      <c r="R2722" t="s">
        <v>8357</v>
      </c>
      <c r="S2722" s="19">
        <f t="shared" si="180"/>
        <v>42655.265891203708</v>
      </c>
      <c r="T2722" s="19">
        <f t="shared" si="181"/>
        <v>42685.307557870372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9">
        <f t="shared" si="182"/>
        <v>14.62</v>
      </c>
      <c r="O2723" s="7">
        <f t="shared" si="179"/>
        <v>40.762081784386616</v>
      </c>
      <c r="P2723" t="s">
        <v>8295</v>
      </c>
      <c r="Q2723" t="s">
        <v>8319</v>
      </c>
      <c r="R2723" t="s">
        <v>8349</v>
      </c>
      <c r="S2723" s="19">
        <f t="shared" si="180"/>
        <v>41493.343958333338</v>
      </c>
      <c r="T2723" s="19">
        <f t="shared" si="181"/>
        <v>41523.591666666667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9">
        <f t="shared" si="182"/>
        <v>2.5253999999999999</v>
      </c>
      <c r="O2724" s="7">
        <f t="shared" si="179"/>
        <v>68.254054054054052</v>
      </c>
      <c r="P2724" t="s">
        <v>8295</v>
      </c>
      <c r="Q2724" t="s">
        <v>8319</v>
      </c>
      <c r="R2724" t="s">
        <v>8349</v>
      </c>
      <c r="S2724" s="19">
        <f t="shared" si="180"/>
        <v>42704.657094907408</v>
      </c>
      <c r="T2724" s="19">
        <f t="shared" si="181"/>
        <v>42764.657094907408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9">
        <f t="shared" si="182"/>
        <v>1.4005000000000001</v>
      </c>
      <c r="O2725" s="7">
        <f t="shared" si="179"/>
        <v>95.48863636363636</v>
      </c>
      <c r="P2725" t="s">
        <v>8295</v>
      </c>
      <c r="Q2725" t="s">
        <v>8319</v>
      </c>
      <c r="R2725" t="s">
        <v>8349</v>
      </c>
      <c r="S2725" s="19">
        <f t="shared" si="180"/>
        <v>41944.638981481483</v>
      </c>
      <c r="T2725" s="19">
        <f t="shared" si="181"/>
        <v>42004.680648148147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9">
        <f t="shared" si="182"/>
        <v>2.9687520259319289</v>
      </c>
      <c r="O2726" s="7">
        <f t="shared" si="179"/>
        <v>7.1902649656526005</v>
      </c>
      <c r="P2726" t="s">
        <v>8295</v>
      </c>
      <c r="Q2726" t="s">
        <v>8319</v>
      </c>
      <c r="R2726" t="s">
        <v>8349</v>
      </c>
      <c r="S2726" s="19">
        <f t="shared" si="180"/>
        <v>42199.127071759263</v>
      </c>
      <c r="T2726" s="19">
        <f t="shared" si="181"/>
        <v>42231.127071759263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9">
        <f t="shared" si="182"/>
        <v>1.445425</v>
      </c>
      <c r="O2727" s="7">
        <f t="shared" si="179"/>
        <v>511.65486725663715</v>
      </c>
      <c r="P2727" t="s">
        <v>8295</v>
      </c>
      <c r="Q2727" t="s">
        <v>8319</v>
      </c>
      <c r="R2727" t="s">
        <v>8349</v>
      </c>
      <c r="S2727" s="19">
        <f t="shared" si="180"/>
        <v>42745.544618055559</v>
      </c>
      <c r="T2727" s="19">
        <f t="shared" si="181"/>
        <v>42795.544618055559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9">
        <f t="shared" si="182"/>
        <v>1.05745</v>
      </c>
      <c r="O2728" s="7">
        <f t="shared" si="179"/>
        <v>261.74504950495049</v>
      </c>
      <c r="P2728" t="s">
        <v>8295</v>
      </c>
      <c r="Q2728" t="s">
        <v>8319</v>
      </c>
      <c r="R2728" t="s">
        <v>8349</v>
      </c>
      <c r="S2728" s="19">
        <f t="shared" si="180"/>
        <v>42452.379988425928</v>
      </c>
      <c r="T2728" s="19">
        <f t="shared" si="181"/>
        <v>42482.379988425928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9">
        <f t="shared" si="182"/>
        <v>4.9321000000000002</v>
      </c>
      <c r="O2729" s="7">
        <f t="shared" si="179"/>
        <v>69.760961810466767</v>
      </c>
      <c r="P2729" t="s">
        <v>8295</v>
      </c>
      <c r="Q2729" t="s">
        <v>8319</v>
      </c>
      <c r="R2729" t="s">
        <v>8349</v>
      </c>
      <c r="S2729" s="19">
        <f t="shared" si="180"/>
        <v>42198.4766550926</v>
      </c>
      <c r="T2729" s="19">
        <f t="shared" si="181"/>
        <v>42223.4766550926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9">
        <f t="shared" si="182"/>
        <v>2.0182666666666669</v>
      </c>
      <c r="O2730" s="7">
        <f t="shared" si="179"/>
        <v>77.229591836734699</v>
      </c>
      <c r="P2730" t="s">
        <v>8295</v>
      </c>
      <c r="Q2730" t="s">
        <v>8319</v>
      </c>
      <c r="R2730" t="s">
        <v>8349</v>
      </c>
      <c r="S2730" s="19">
        <f t="shared" si="180"/>
        <v>42333.399930555563</v>
      </c>
      <c r="T2730" s="19">
        <f t="shared" si="181"/>
        <v>42368.399930555563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9">
        <f t="shared" si="182"/>
        <v>1.0444</v>
      </c>
      <c r="O2731" s="7">
        <f t="shared" si="179"/>
        <v>340.56521739130437</v>
      </c>
      <c r="P2731" t="s">
        <v>8295</v>
      </c>
      <c r="Q2731" t="s">
        <v>8319</v>
      </c>
      <c r="R2731" t="s">
        <v>8349</v>
      </c>
      <c r="S2731" s="19">
        <f t="shared" si="180"/>
        <v>42095.040706018524</v>
      </c>
      <c r="T2731" s="19">
        <f t="shared" si="181"/>
        <v>42125.040706018524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9">
        <f t="shared" si="182"/>
        <v>1.7029262962962963</v>
      </c>
      <c r="O2732" s="7">
        <f t="shared" si="179"/>
        <v>67.417903225806455</v>
      </c>
      <c r="P2732" t="s">
        <v>8295</v>
      </c>
      <c r="Q2732" t="s">
        <v>8319</v>
      </c>
      <c r="R2732" t="s">
        <v>8349</v>
      </c>
      <c r="S2732" s="19">
        <f t="shared" si="180"/>
        <v>41351.34137731482</v>
      </c>
      <c r="T2732" s="19">
        <f t="shared" si="181"/>
        <v>41386.34137731482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9">
        <f t="shared" si="182"/>
        <v>1.0430333333333333</v>
      </c>
      <c r="O2733" s="7">
        <f t="shared" si="179"/>
        <v>845.70270270270271</v>
      </c>
      <c r="P2733" t="s">
        <v>8295</v>
      </c>
      <c r="Q2733" t="s">
        <v>8319</v>
      </c>
      <c r="R2733" t="s">
        <v>8349</v>
      </c>
      <c r="S2733" s="19">
        <f t="shared" si="180"/>
        <v>41872.325717592597</v>
      </c>
      <c r="T2733" s="19">
        <f t="shared" si="181"/>
        <v>41929.966666666667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9">
        <f t="shared" si="182"/>
        <v>1.1825000000000001</v>
      </c>
      <c r="O2734" s="7">
        <f t="shared" si="179"/>
        <v>97.191780821917803</v>
      </c>
      <c r="P2734" t="s">
        <v>8295</v>
      </c>
      <c r="Q2734" t="s">
        <v>8319</v>
      </c>
      <c r="R2734" t="s">
        <v>8349</v>
      </c>
      <c r="S2734" s="19">
        <f t="shared" si="180"/>
        <v>41389.608194444445</v>
      </c>
      <c r="T2734" s="19">
        <f t="shared" si="181"/>
        <v>41421.800000000003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9">
        <f t="shared" si="182"/>
        <v>1.07538</v>
      </c>
      <c r="O2735" s="7">
        <f t="shared" si="179"/>
        <v>451.84033613445376</v>
      </c>
      <c r="P2735" t="s">
        <v>8295</v>
      </c>
      <c r="Q2735" t="s">
        <v>8319</v>
      </c>
      <c r="R2735" t="s">
        <v>8349</v>
      </c>
      <c r="S2735" s="19">
        <f t="shared" si="180"/>
        <v>42044.072847222225</v>
      </c>
      <c r="T2735" s="19">
        <f t="shared" si="181"/>
        <v>42104.031180555554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9">
        <f t="shared" si="182"/>
        <v>22603</v>
      </c>
      <c r="O2736" s="7">
        <f t="shared" si="179"/>
        <v>138.66871165644173</v>
      </c>
      <c r="P2736" t="s">
        <v>8295</v>
      </c>
      <c r="Q2736" t="s">
        <v>8319</v>
      </c>
      <c r="R2736" t="s">
        <v>8349</v>
      </c>
      <c r="S2736" s="19">
        <f t="shared" si="180"/>
        <v>42626.468888888892</v>
      </c>
      <c r="T2736" s="19">
        <f t="shared" si="181"/>
        <v>42656.715972222228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9">
        <f t="shared" si="182"/>
        <v>9.7813466666666677</v>
      </c>
      <c r="O2737" s="7">
        <f t="shared" si="179"/>
        <v>21.640147492625371</v>
      </c>
      <c r="P2737" t="s">
        <v>8295</v>
      </c>
      <c r="Q2737" t="s">
        <v>8319</v>
      </c>
      <c r="R2737" t="s">
        <v>8349</v>
      </c>
      <c r="S2737" s="19">
        <f t="shared" si="180"/>
        <v>41315.920949074076</v>
      </c>
      <c r="T2737" s="19">
        <f t="shared" si="181"/>
        <v>41346.633333333339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9">
        <f t="shared" si="182"/>
        <v>1.2290000000000001</v>
      </c>
      <c r="O2738" s="7">
        <f t="shared" si="179"/>
        <v>169.51724137931035</v>
      </c>
      <c r="P2738" t="s">
        <v>8295</v>
      </c>
      <c r="Q2738" t="s">
        <v>8319</v>
      </c>
      <c r="R2738" t="s">
        <v>8349</v>
      </c>
      <c r="S2738" s="19">
        <f t="shared" si="180"/>
        <v>41722.466354166667</v>
      </c>
      <c r="T2738" s="19">
        <f t="shared" si="181"/>
        <v>41752.466354166667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9">
        <f t="shared" si="182"/>
        <v>2.4606080000000001</v>
      </c>
      <c r="O2739" s="7">
        <f t="shared" si="179"/>
        <v>161.88210526315791</v>
      </c>
      <c r="P2739" t="s">
        <v>8295</v>
      </c>
      <c r="Q2739" t="s">
        <v>8319</v>
      </c>
      <c r="R2739" t="s">
        <v>8349</v>
      </c>
      <c r="S2739" s="19">
        <f t="shared" si="180"/>
        <v>41611.717673611114</v>
      </c>
      <c r="T2739" s="19">
        <f t="shared" si="181"/>
        <v>41654.591666666667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9">
        <f t="shared" si="182"/>
        <v>1.4794</v>
      </c>
      <c r="O2740" s="7">
        <f t="shared" si="179"/>
        <v>493.13333333333333</v>
      </c>
      <c r="P2740" t="s">
        <v>8295</v>
      </c>
      <c r="Q2740" t="s">
        <v>8319</v>
      </c>
      <c r="R2740" t="s">
        <v>8349</v>
      </c>
      <c r="S2740" s="19">
        <f t="shared" si="180"/>
        <v>42619.943564814821</v>
      </c>
      <c r="T2740" s="19">
        <f t="shared" si="181"/>
        <v>42679.943564814821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9">
        <f t="shared" si="182"/>
        <v>3.8409090909090908</v>
      </c>
      <c r="O2741" s="7">
        <f t="shared" si="179"/>
        <v>22.120418848167539</v>
      </c>
      <c r="P2741" t="s">
        <v>8295</v>
      </c>
      <c r="Q2741" t="s">
        <v>8319</v>
      </c>
      <c r="R2741" t="s">
        <v>8349</v>
      </c>
      <c r="S2741" s="19">
        <f t="shared" si="180"/>
        <v>41719.687928240746</v>
      </c>
      <c r="T2741" s="19">
        <f t="shared" si="181"/>
        <v>41764.687928240746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9">
        <f t="shared" si="182"/>
        <v>1.0333333333333334</v>
      </c>
      <c r="O2742" s="7">
        <f t="shared" si="179"/>
        <v>18.235294117647058</v>
      </c>
      <c r="P2742" t="s">
        <v>8295</v>
      </c>
      <c r="Q2742" t="s">
        <v>8319</v>
      </c>
      <c r="R2742" t="s">
        <v>8349</v>
      </c>
      <c r="S2742" s="19">
        <f t="shared" si="180"/>
        <v>42044.83185185185</v>
      </c>
      <c r="T2742" s="19">
        <f t="shared" si="181"/>
        <v>42074.790185185193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9">
        <f t="shared" si="182"/>
        <v>4.3750000000000004E-3</v>
      </c>
      <c r="O2743" s="7">
        <f t="shared" si="179"/>
        <v>8.75</v>
      </c>
      <c r="P2743" t="s">
        <v>8304</v>
      </c>
      <c r="Q2743" t="s">
        <v>8322</v>
      </c>
      <c r="R2743" t="s">
        <v>8358</v>
      </c>
      <c r="S2743" s="19">
        <f t="shared" si="180"/>
        <v>41911.457430555558</v>
      </c>
      <c r="T2743" s="19">
        <f t="shared" si="181"/>
        <v>41931.888194444444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9">
        <f t="shared" si="182"/>
        <v>0.29239999999999999</v>
      </c>
      <c r="O2744" s="7">
        <f t="shared" si="179"/>
        <v>40.611111111111114</v>
      </c>
      <c r="P2744" t="s">
        <v>8304</v>
      </c>
      <c r="Q2744" t="s">
        <v>8322</v>
      </c>
      <c r="R2744" t="s">
        <v>8358</v>
      </c>
      <c r="S2744" s="19">
        <f t="shared" si="180"/>
        <v>41030.51975694445</v>
      </c>
      <c r="T2744" s="19">
        <f t="shared" si="181"/>
        <v>41044.51975694445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9">
        <f t="shared" si="182"/>
        <v>0</v>
      </c>
      <c r="O2745" s="7">
        <f t="shared" si="179"/>
        <v>0</v>
      </c>
      <c r="P2745" t="s">
        <v>8304</v>
      </c>
      <c r="Q2745" t="s">
        <v>8322</v>
      </c>
      <c r="R2745" t="s">
        <v>8358</v>
      </c>
      <c r="S2745" s="19">
        <f t="shared" si="180"/>
        <v>42632.128784722227</v>
      </c>
      <c r="T2745" s="19">
        <f t="shared" si="181"/>
        <v>42662.128784722227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9">
        <f t="shared" si="182"/>
        <v>5.2187499999999998E-2</v>
      </c>
      <c r="O2746" s="7">
        <f t="shared" si="179"/>
        <v>37.954545454545453</v>
      </c>
      <c r="P2746" t="s">
        <v>8304</v>
      </c>
      <c r="Q2746" t="s">
        <v>8322</v>
      </c>
      <c r="R2746" t="s">
        <v>8358</v>
      </c>
      <c r="S2746" s="19">
        <f t="shared" si="180"/>
        <v>40937.862476851857</v>
      </c>
      <c r="T2746" s="19">
        <f t="shared" si="181"/>
        <v>40967.862476851857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9">
        <f t="shared" si="182"/>
        <v>0.21887499999999999</v>
      </c>
      <c r="O2747" s="7">
        <f t="shared" si="179"/>
        <v>35.734693877551024</v>
      </c>
      <c r="P2747" t="s">
        <v>8304</v>
      </c>
      <c r="Q2747" t="s">
        <v>8322</v>
      </c>
      <c r="R2747" t="s">
        <v>8358</v>
      </c>
      <c r="S2747" s="19">
        <f t="shared" si="180"/>
        <v>41044.78805555556</v>
      </c>
      <c r="T2747" s="19">
        <f t="shared" si="181"/>
        <v>41104.78805555556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9">
        <f t="shared" si="182"/>
        <v>0.26700000000000002</v>
      </c>
      <c r="O2748" s="7">
        <f t="shared" si="179"/>
        <v>42.157894736842103</v>
      </c>
      <c r="P2748" t="s">
        <v>8304</v>
      </c>
      <c r="Q2748" t="s">
        <v>8322</v>
      </c>
      <c r="R2748" t="s">
        <v>8358</v>
      </c>
      <c r="S2748" s="19">
        <f t="shared" si="180"/>
        <v>41850.581377314818</v>
      </c>
      <c r="T2748" s="19">
        <f t="shared" si="181"/>
        <v>41880.581377314818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9">
        <f t="shared" si="182"/>
        <v>0.28000000000000003</v>
      </c>
      <c r="O2749" s="7">
        <f t="shared" si="179"/>
        <v>35</v>
      </c>
      <c r="P2749" t="s">
        <v>8304</v>
      </c>
      <c r="Q2749" t="s">
        <v>8322</v>
      </c>
      <c r="R2749" t="s">
        <v>8358</v>
      </c>
      <c r="S2749" s="19">
        <f t="shared" si="180"/>
        <v>41044.448113425926</v>
      </c>
      <c r="T2749" s="19">
        <f t="shared" si="181"/>
        <v>41075.931944444448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9">
        <f t="shared" si="182"/>
        <v>1.06E-2</v>
      </c>
      <c r="O2750" s="7">
        <f t="shared" si="179"/>
        <v>13.25</v>
      </c>
      <c r="P2750" t="s">
        <v>8304</v>
      </c>
      <c r="Q2750" t="s">
        <v>8322</v>
      </c>
      <c r="R2750" t="s">
        <v>8358</v>
      </c>
      <c r="S2750" s="19">
        <f t="shared" si="180"/>
        <v>42585.510671296302</v>
      </c>
      <c r="T2750" s="19">
        <f t="shared" si="181"/>
        <v>42615.510671296302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9">
        <f t="shared" si="182"/>
        <v>1.0999999999999999E-2</v>
      </c>
      <c r="O2751" s="7">
        <f t="shared" si="179"/>
        <v>55</v>
      </c>
      <c r="P2751" t="s">
        <v>8304</v>
      </c>
      <c r="Q2751" t="s">
        <v>8322</v>
      </c>
      <c r="R2751" t="s">
        <v>8358</v>
      </c>
      <c r="S2751" s="19">
        <f t="shared" si="180"/>
        <v>42068.599039351859</v>
      </c>
      <c r="T2751" s="19">
        <f t="shared" si="181"/>
        <v>42098.557372685187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9">
        <f t="shared" si="182"/>
        <v>0</v>
      </c>
      <c r="O2752" s="7">
        <f t="shared" si="179"/>
        <v>0</v>
      </c>
      <c r="P2752" t="s">
        <v>8304</v>
      </c>
      <c r="Q2752" t="s">
        <v>8322</v>
      </c>
      <c r="R2752" t="s">
        <v>8358</v>
      </c>
      <c r="S2752" s="19">
        <f t="shared" si="180"/>
        <v>41078.699826388896</v>
      </c>
      <c r="T2752" s="19">
        <f t="shared" si="181"/>
        <v>41090.633333333339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9">
        <f t="shared" si="182"/>
        <v>0</v>
      </c>
      <c r="O2753" s="7">
        <f t="shared" si="179"/>
        <v>0</v>
      </c>
      <c r="P2753" t="s">
        <v>8304</v>
      </c>
      <c r="Q2753" t="s">
        <v>8322</v>
      </c>
      <c r="R2753" t="s">
        <v>8358</v>
      </c>
      <c r="S2753" s="19">
        <f t="shared" si="180"/>
        <v>41747.687060185184</v>
      </c>
      <c r="T2753" s="19">
        <f t="shared" si="181"/>
        <v>41807.687060185184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9">
        <f t="shared" si="182"/>
        <v>0.11458333333333333</v>
      </c>
      <c r="O2754" s="7">
        <f t="shared" si="179"/>
        <v>39.285714285714285</v>
      </c>
      <c r="P2754" t="s">
        <v>8304</v>
      </c>
      <c r="Q2754" t="s">
        <v>8322</v>
      </c>
      <c r="R2754" t="s">
        <v>8358</v>
      </c>
      <c r="S2754" s="19">
        <f t="shared" si="180"/>
        <v>40855.565092592595</v>
      </c>
      <c r="T2754" s="19">
        <f t="shared" si="181"/>
        <v>40895.565092592595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9">
        <f t="shared" si="182"/>
        <v>0.19</v>
      </c>
      <c r="O2755" s="7">
        <f t="shared" ref="O2755:O2818" si="183">IF(L2755=0,0,E2755/L2755)</f>
        <v>47.5</v>
      </c>
      <c r="P2755" t="s">
        <v>8304</v>
      </c>
      <c r="Q2755" t="s">
        <v>8322</v>
      </c>
      <c r="R2755" t="s">
        <v>8358</v>
      </c>
      <c r="S2755" s="19">
        <f t="shared" ref="S2755:S2818" si="184">(J2755/86400)+25569+(-5/25)</f>
        <v>41117.700729166667</v>
      </c>
      <c r="T2755" s="19">
        <f t="shared" ref="T2755:T2818" si="185">(I2755/86400)+25569+(-5/25)</f>
        <v>41147.700729166667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9">
        <f t="shared" si="182"/>
        <v>0</v>
      </c>
      <c r="O2756" s="7">
        <f t="shared" si="183"/>
        <v>0</v>
      </c>
      <c r="P2756" t="s">
        <v>8304</v>
      </c>
      <c r="Q2756" t="s">
        <v>8322</v>
      </c>
      <c r="R2756" t="s">
        <v>8358</v>
      </c>
      <c r="S2756" s="19">
        <f t="shared" si="184"/>
        <v>41863.436006944445</v>
      </c>
      <c r="T2756" s="19">
        <f t="shared" si="185"/>
        <v>41893.436006944445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9">
        <f t="shared" si="182"/>
        <v>0.52</v>
      </c>
      <c r="O2757" s="7">
        <f t="shared" si="183"/>
        <v>17.333333333333332</v>
      </c>
      <c r="P2757" t="s">
        <v>8304</v>
      </c>
      <c r="Q2757" t="s">
        <v>8322</v>
      </c>
      <c r="R2757" t="s">
        <v>8358</v>
      </c>
      <c r="S2757" s="19">
        <f t="shared" si="184"/>
        <v>42072.590821759266</v>
      </c>
      <c r="T2757" s="19">
        <f t="shared" si="185"/>
        <v>42102.590821759266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9">
        <f t="shared" si="182"/>
        <v>0.1048</v>
      </c>
      <c r="O2758" s="7">
        <f t="shared" si="183"/>
        <v>31.757575757575758</v>
      </c>
      <c r="P2758" t="s">
        <v>8304</v>
      </c>
      <c r="Q2758" t="s">
        <v>8322</v>
      </c>
      <c r="R2758" t="s">
        <v>8358</v>
      </c>
      <c r="S2758" s="19">
        <f t="shared" si="184"/>
        <v>41620.700474537036</v>
      </c>
      <c r="T2758" s="19">
        <f t="shared" si="185"/>
        <v>41650.700474537036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9">
        <f t="shared" si="182"/>
        <v>6.6666666666666671E-3</v>
      </c>
      <c r="O2759" s="7">
        <f t="shared" si="183"/>
        <v>5</v>
      </c>
      <c r="P2759" t="s">
        <v>8304</v>
      </c>
      <c r="Q2759" t="s">
        <v>8322</v>
      </c>
      <c r="R2759" t="s">
        <v>8358</v>
      </c>
      <c r="S2759" s="19">
        <f t="shared" si="184"/>
        <v>42573.456620370373</v>
      </c>
      <c r="T2759" s="19">
        <f t="shared" si="185"/>
        <v>42588.456620370373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9">
        <f t="shared" si="182"/>
        <v>0.11700000000000001</v>
      </c>
      <c r="O2760" s="7">
        <f t="shared" si="183"/>
        <v>39</v>
      </c>
      <c r="P2760" t="s">
        <v>8304</v>
      </c>
      <c r="Q2760" t="s">
        <v>8322</v>
      </c>
      <c r="R2760" t="s">
        <v>8358</v>
      </c>
      <c r="S2760" s="19">
        <f t="shared" si="184"/>
        <v>42639.241932870369</v>
      </c>
      <c r="T2760" s="19">
        <f t="shared" si="185"/>
        <v>42653.241932870369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9">
        <f t="shared" si="182"/>
        <v>0.105</v>
      </c>
      <c r="O2761" s="7">
        <f t="shared" si="183"/>
        <v>52.5</v>
      </c>
      <c r="P2761" t="s">
        <v>8304</v>
      </c>
      <c r="Q2761" t="s">
        <v>8322</v>
      </c>
      <c r="R2761" t="s">
        <v>8358</v>
      </c>
      <c r="S2761" s="19">
        <f t="shared" si="184"/>
        <v>42524.166504629633</v>
      </c>
      <c r="T2761" s="19">
        <f t="shared" si="185"/>
        <v>42567.166504629633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9">
        <f t="shared" si="182"/>
        <v>0</v>
      </c>
      <c r="O2762" s="7">
        <f t="shared" si="183"/>
        <v>0</v>
      </c>
      <c r="P2762" t="s">
        <v>8304</v>
      </c>
      <c r="Q2762" t="s">
        <v>8322</v>
      </c>
      <c r="R2762" t="s">
        <v>8358</v>
      </c>
      <c r="S2762" s="19">
        <f t="shared" si="184"/>
        <v>41415.261319444449</v>
      </c>
      <c r="T2762" s="19">
        <f t="shared" si="185"/>
        <v>41445.261319444449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9">
        <f t="shared" si="182"/>
        <v>7.1999999999999998E-3</v>
      </c>
      <c r="O2763" s="7">
        <f t="shared" si="183"/>
        <v>9</v>
      </c>
      <c r="P2763" t="s">
        <v>8304</v>
      </c>
      <c r="Q2763" t="s">
        <v>8322</v>
      </c>
      <c r="R2763" t="s">
        <v>8358</v>
      </c>
      <c r="S2763" s="19">
        <f t="shared" si="184"/>
        <v>41246.863576388889</v>
      </c>
      <c r="T2763" s="19">
        <f t="shared" si="185"/>
        <v>41276.863576388889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9">
        <f t="shared" si="182"/>
        <v>7.6923076923076927E-3</v>
      </c>
      <c r="O2764" s="7">
        <f t="shared" si="183"/>
        <v>25</v>
      </c>
      <c r="P2764" t="s">
        <v>8304</v>
      </c>
      <c r="Q2764" t="s">
        <v>8322</v>
      </c>
      <c r="R2764" t="s">
        <v>8358</v>
      </c>
      <c r="S2764" s="19">
        <f t="shared" si="184"/>
        <v>40926.83697916667</v>
      </c>
      <c r="T2764" s="19">
        <f t="shared" si="185"/>
        <v>40986.795312500006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9">
        <f t="shared" si="182"/>
        <v>2.2842639593908631E-3</v>
      </c>
      <c r="O2765" s="7">
        <f t="shared" si="183"/>
        <v>30</v>
      </c>
      <c r="P2765" t="s">
        <v>8304</v>
      </c>
      <c r="Q2765" t="s">
        <v>8322</v>
      </c>
      <c r="R2765" t="s">
        <v>8358</v>
      </c>
      <c r="S2765" s="19">
        <f t="shared" si="184"/>
        <v>41373.379675925928</v>
      </c>
      <c r="T2765" s="19">
        <f t="shared" si="185"/>
        <v>41418.379675925928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9">
        <f t="shared" si="182"/>
        <v>1.125E-2</v>
      </c>
      <c r="O2766" s="7">
        <f t="shared" si="183"/>
        <v>11.25</v>
      </c>
      <c r="P2766" t="s">
        <v>8304</v>
      </c>
      <c r="Q2766" t="s">
        <v>8322</v>
      </c>
      <c r="R2766" t="s">
        <v>8358</v>
      </c>
      <c r="S2766" s="19">
        <f t="shared" si="184"/>
        <v>41030.092025462967</v>
      </c>
      <c r="T2766" s="19">
        <f t="shared" si="185"/>
        <v>41059.591666666667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9">
        <f t="shared" ref="N2767:N2816" si="186">E2767/D2767</f>
        <v>0</v>
      </c>
      <c r="O2767" s="7">
        <f t="shared" si="183"/>
        <v>0</v>
      </c>
      <c r="P2767" t="s">
        <v>8304</v>
      </c>
      <c r="Q2767" t="s">
        <v>8322</v>
      </c>
      <c r="R2767" t="s">
        <v>8358</v>
      </c>
      <c r="S2767" s="19">
        <f t="shared" si="184"/>
        <v>41194.379027777781</v>
      </c>
      <c r="T2767" s="19">
        <f t="shared" si="185"/>
        <v>41210.379027777781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9">
        <f t="shared" si="186"/>
        <v>0.02</v>
      </c>
      <c r="O2768" s="7">
        <f t="shared" si="183"/>
        <v>25</v>
      </c>
      <c r="P2768" t="s">
        <v>8304</v>
      </c>
      <c r="Q2768" t="s">
        <v>8322</v>
      </c>
      <c r="R2768" t="s">
        <v>8358</v>
      </c>
      <c r="S2768" s="19">
        <f t="shared" si="184"/>
        <v>40736.468032407414</v>
      </c>
      <c r="T2768" s="19">
        <f t="shared" si="185"/>
        <v>40766.468032407414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9">
        <f t="shared" si="186"/>
        <v>8.5000000000000006E-3</v>
      </c>
      <c r="O2769" s="7">
        <f t="shared" si="183"/>
        <v>11.333333333333334</v>
      </c>
      <c r="P2769" t="s">
        <v>8304</v>
      </c>
      <c r="Q2769" t="s">
        <v>8322</v>
      </c>
      <c r="R2769" t="s">
        <v>8358</v>
      </c>
      <c r="S2769" s="19">
        <f t="shared" si="184"/>
        <v>42172.758912037039</v>
      </c>
      <c r="T2769" s="19">
        <f t="shared" si="185"/>
        <v>42232.758912037039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9">
        <f t="shared" si="186"/>
        <v>0.14314285714285716</v>
      </c>
      <c r="O2770" s="7">
        <f t="shared" si="183"/>
        <v>29.470588235294116</v>
      </c>
      <c r="P2770" t="s">
        <v>8304</v>
      </c>
      <c r="Q2770" t="s">
        <v>8322</v>
      </c>
      <c r="R2770" t="s">
        <v>8358</v>
      </c>
      <c r="S2770" s="19">
        <f t="shared" si="184"/>
        <v>40967.414849537039</v>
      </c>
      <c r="T2770" s="19">
        <f t="shared" si="185"/>
        <v>40997.373182870375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9">
        <f t="shared" si="186"/>
        <v>2.5000000000000001E-3</v>
      </c>
      <c r="O2771" s="7">
        <f t="shared" si="183"/>
        <v>1</v>
      </c>
      <c r="P2771" t="s">
        <v>8304</v>
      </c>
      <c r="Q2771" t="s">
        <v>8322</v>
      </c>
      <c r="R2771" t="s">
        <v>8358</v>
      </c>
      <c r="S2771" s="19">
        <f t="shared" si="184"/>
        <v>41745.626273148155</v>
      </c>
      <c r="T2771" s="19">
        <f t="shared" si="185"/>
        <v>41795.626273148155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9">
        <f t="shared" si="186"/>
        <v>0.1041125</v>
      </c>
      <c r="O2772" s="7">
        <f t="shared" si="183"/>
        <v>63.098484848484851</v>
      </c>
      <c r="P2772" t="s">
        <v>8304</v>
      </c>
      <c r="Q2772" t="s">
        <v>8322</v>
      </c>
      <c r="R2772" t="s">
        <v>8358</v>
      </c>
      <c r="S2772" s="19">
        <f t="shared" si="184"/>
        <v>41686.505208333336</v>
      </c>
      <c r="T2772" s="19">
        <f t="shared" si="185"/>
        <v>41716.463541666672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9">
        <f t="shared" si="186"/>
        <v>0</v>
      </c>
      <c r="O2773" s="7">
        <f t="shared" si="183"/>
        <v>0</v>
      </c>
      <c r="P2773" t="s">
        <v>8304</v>
      </c>
      <c r="Q2773" t="s">
        <v>8322</v>
      </c>
      <c r="R2773" t="s">
        <v>8358</v>
      </c>
      <c r="S2773" s="19">
        <f t="shared" si="184"/>
        <v>41257.331712962965</v>
      </c>
      <c r="T2773" s="19">
        <f t="shared" si="185"/>
        <v>41306.508333333339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9">
        <f t="shared" si="186"/>
        <v>0</v>
      </c>
      <c r="O2774" s="7">
        <f t="shared" si="183"/>
        <v>0</v>
      </c>
      <c r="P2774" t="s">
        <v>8304</v>
      </c>
      <c r="Q2774" t="s">
        <v>8322</v>
      </c>
      <c r="R2774" t="s">
        <v>8358</v>
      </c>
      <c r="S2774" s="19">
        <f t="shared" si="184"/>
        <v>41537.66914351852</v>
      </c>
      <c r="T2774" s="19">
        <f t="shared" si="185"/>
        <v>41552.66914351852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9">
        <f t="shared" si="186"/>
        <v>1.8867924528301887E-3</v>
      </c>
      <c r="O2775" s="7">
        <f t="shared" si="183"/>
        <v>1</v>
      </c>
      <c r="P2775" t="s">
        <v>8304</v>
      </c>
      <c r="Q2775" t="s">
        <v>8322</v>
      </c>
      <c r="R2775" t="s">
        <v>8358</v>
      </c>
      <c r="S2775" s="19">
        <f t="shared" si="184"/>
        <v>42474.664826388893</v>
      </c>
      <c r="T2775" s="19">
        <f t="shared" si="185"/>
        <v>42484.664826388893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9">
        <f t="shared" si="186"/>
        <v>0.14249999999999999</v>
      </c>
      <c r="O2776" s="7">
        <f t="shared" si="183"/>
        <v>43.846153846153847</v>
      </c>
      <c r="P2776" t="s">
        <v>8304</v>
      </c>
      <c r="Q2776" t="s">
        <v>8322</v>
      </c>
      <c r="R2776" t="s">
        <v>8358</v>
      </c>
      <c r="S2776" s="19">
        <f t="shared" si="184"/>
        <v>41310.926481481481</v>
      </c>
      <c r="T2776" s="19">
        <f t="shared" si="185"/>
        <v>41340.926481481481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9">
        <f t="shared" si="186"/>
        <v>0.03</v>
      </c>
      <c r="O2777" s="7">
        <f t="shared" si="183"/>
        <v>75</v>
      </c>
      <c r="P2777" t="s">
        <v>8304</v>
      </c>
      <c r="Q2777" t="s">
        <v>8322</v>
      </c>
      <c r="R2777" t="s">
        <v>8358</v>
      </c>
      <c r="S2777" s="19">
        <f t="shared" si="184"/>
        <v>40862.813356481485</v>
      </c>
      <c r="T2777" s="19">
        <f t="shared" si="185"/>
        <v>40892.813356481485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9">
        <f t="shared" si="186"/>
        <v>7.8809523809523815E-2</v>
      </c>
      <c r="O2778" s="7">
        <f t="shared" si="183"/>
        <v>45.972222222222221</v>
      </c>
      <c r="P2778" t="s">
        <v>8304</v>
      </c>
      <c r="Q2778" t="s">
        <v>8322</v>
      </c>
      <c r="R2778" t="s">
        <v>8358</v>
      </c>
      <c r="S2778" s="19">
        <f t="shared" si="184"/>
        <v>42136.097175925926</v>
      </c>
      <c r="T2778" s="19">
        <f t="shared" si="185"/>
        <v>42167.097175925926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9">
        <f t="shared" si="186"/>
        <v>3.3333333333333335E-3</v>
      </c>
      <c r="O2779" s="7">
        <f t="shared" si="183"/>
        <v>10</v>
      </c>
      <c r="P2779" t="s">
        <v>8304</v>
      </c>
      <c r="Q2779" t="s">
        <v>8322</v>
      </c>
      <c r="R2779" t="s">
        <v>8358</v>
      </c>
      <c r="S2779" s="19">
        <f t="shared" si="184"/>
        <v>42172.469027777785</v>
      </c>
      <c r="T2779" s="19">
        <f t="shared" si="185"/>
        <v>42202.469027777785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9">
        <f t="shared" si="186"/>
        <v>0.25545454545454543</v>
      </c>
      <c r="O2780" s="7">
        <f t="shared" si="183"/>
        <v>93.666666666666671</v>
      </c>
      <c r="P2780" t="s">
        <v>8304</v>
      </c>
      <c r="Q2780" t="s">
        <v>8322</v>
      </c>
      <c r="R2780" t="s">
        <v>8358</v>
      </c>
      <c r="S2780" s="19">
        <f t="shared" si="184"/>
        <v>41846.778078703705</v>
      </c>
      <c r="T2780" s="19">
        <f t="shared" si="185"/>
        <v>41876.778078703705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9">
        <f t="shared" si="186"/>
        <v>2.12E-2</v>
      </c>
      <c r="O2781" s="7">
        <f t="shared" si="183"/>
        <v>53</v>
      </c>
      <c r="P2781" t="s">
        <v>8304</v>
      </c>
      <c r="Q2781" t="s">
        <v>8322</v>
      </c>
      <c r="R2781" t="s">
        <v>8358</v>
      </c>
      <c r="S2781" s="19">
        <f t="shared" si="184"/>
        <v>42300.38589120371</v>
      </c>
      <c r="T2781" s="19">
        <f t="shared" si="185"/>
        <v>42330.427557870375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9">
        <f t="shared" si="186"/>
        <v>0</v>
      </c>
      <c r="O2782" s="7">
        <f t="shared" si="183"/>
        <v>0</v>
      </c>
      <c r="P2782" t="s">
        <v>8304</v>
      </c>
      <c r="Q2782" t="s">
        <v>8322</v>
      </c>
      <c r="R2782" t="s">
        <v>8358</v>
      </c>
      <c r="S2782" s="19">
        <f t="shared" si="184"/>
        <v>42774.247777777782</v>
      </c>
      <c r="T2782" s="19">
        <f t="shared" si="185"/>
        <v>42804.247777777782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9">
        <f t="shared" si="186"/>
        <v>1.0528</v>
      </c>
      <c r="O2783" s="7">
        <f t="shared" si="183"/>
        <v>47</v>
      </c>
      <c r="P2783" t="s">
        <v>8271</v>
      </c>
      <c r="Q2783" t="s">
        <v>8317</v>
      </c>
      <c r="R2783" t="s">
        <v>8318</v>
      </c>
      <c r="S2783" s="19">
        <f t="shared" si="184"/>
        <v>42018.741597222222</v>
      </c>
      <c r="T2783" s="19">
        <f t="shared" si="185"/>
        <v>42047.091666666674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9">
        <f t="shared" si="186"/>
        <v>1.2</v>
      </c>
      <c r="O2784" s="7">
        <f t="shared" si="183"/>
        <v>66.666666666666671</v>
      </c>
      <c r="P2784" t="s">
        <v>8271</v>
      </c>
      <c r="Q2784" t="s">
        <v>8317</v>
      </c>
      <c r="R2784" t="s">
        <v>8318</v>
      </c>
      <c r="S2784" s="19">
        <f t="shared" si="184"/>
        <v>42026.724976851852</v>
      </c>
      <c r="T2784" s="19">
        <f t="shared" si="185"/>
        <v>42052.007638888892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9">
        <f t="shared" si="186"/>
        <v>1.145</v>
      </c>
      <c r="O2785" s="7">
        <f t="shared" si="183"/>
        <v>18.770491803278688</v>
      </c>
      <c r="P2785" t="s">
        <v>8271</v>
      </c>
      <c r="Q2785" t="s">
        <v>8317</v>
      </c>
      <c r="R2785" t="s">
        <v>8318</v>
      </c>
      <c r="S2785" s="19">
        <f t="shared" si="184"/>
        <v>42103.335254629637</v>
      </c>
      <c r="T2785" s="19">
        <f t="shared" si="185"/>
        <v>42117.335254629637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9">
        <f t="shared" si="186"/>
        <v>1.19</v>
      </c>
      <c r="O2786" s="7">
        <f t="shared" si="183"/>
        <v>66.111111111111114</v>
      </c>
      <c r="P2786" t="s">
        <v>8271</v>
      </c>
      <c r="Q2786" t="s">
        <v>8317</v>
      </c>
      <c r="R2786" t="s">
        <v>8318</v>
      </c>
      <c r="S2786" s="19">
        <f t="shared" si="184"/>
        <v>41920.587534722225</v>
      </c>
      <c r="T2786" s="19">
        <f t="shared" si="185"/>
        <v>41941.587534722225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9">
        <f t="shared" si="186"/>
        <v>1.0468</v>
      </c>
      <c r="O2787" s="7">
        <f t="shared" si="183"/>
        <v>36.859154929577464</v>
      </c>
      <c r="P2787" t="s">
        <v>8271</v>
      </c>
      <c r="Q2787" t="s">
        <v>8317</v>
      </c>
      <c r="R2787" t="s">
        <v>8318</v>
      </c>
      <c r="S2787" s="19">
        <f t="shared" si="184"/>
        <v>42557.989432870374</v>
      </c>
      <c r="T2787" s="19">
        <f t="shared" si="185"/>
        <v>42587.675000000003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9">
        <f t="shared" si="186"/>
        <v>1.1783999999999999</v>
      </c>
      <c r="O2788" s="7">
        <f t="shared" si="183"/>
        <v>39.810810810810814</v>
      </c>
      <c r="P2788" t="s">
        <v>8271</v>
      </c>
      <c r="Q2788" t="s">
        <v>8317</v>
      </c>
      <c r="R2788" t="s">
        <v>8318</v>
      </c>
      <c r="S2788" s="19">
        <f t="shared" si="184"/>
        <v>41815.369212962964</v>
      </c>
      <c r="T2788" s="19">
        <f t="shared" si="185"/>
        <v>41829.369212962964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9">
        <f t="shared" si="186"/>
        <v>1.1970000000000001</v>
      </c>
      <c r="O2789" s="7">
        <f t="shared" si="183"/>
        <v>31.5</v>
      </c>
      <c r="P2789" t="s">
        <v>8271</v>
      </c>
      <c r="Q2789" t="s">
        <v>8317</v>
      </c>
      <c r="R2789" t="s">
        <v>8318</v>
      </c>
      <c r="S2789" s="19">
        <f t="shared" si="184"/>
        <v>41807.998518518521</v>
      </c>
      <c r="T2789" s="19">
        <f t="shared" si="185"/>
        <v>41837.998518518521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9">
        <f t="shared" si="186"/>
        <v>1.0249999999999999</v>
      </c>
      <c r="O2790" s="7">
        <f t="shared" si="183"/>
        <v>102.5</v>
      </c>
      <c r="P2790" t="s">
        <v>8271</v>
      </c>
      <c r="Q2790" t="s">
        <v>8317</v>
      </c>
      <c r="R2790" t="s">
        <v>8318</v>
      </c>
      <c r="S2790" s="19">
        <f t="shared" si="184"/>
        <v>42550.501886574079</v>
      </c>
      <c r="T2790" s="19">
        <f t="shared" si="185"/>
        <v>42580.501886574079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9">
        <f t="shared" si="186"/>
        <v>1.0116666666666667</v>
      </c>
      <c r="O2791" s="7">
        <f t="shared" si="183"/>
        <v>126.45833333333333</v>
      </c>
      <c r="P2791" t="s">
        <v>8271</v>
      </c>
      <c r="Q2791" t="s">
        <v>8317</v>
      </c>
      <c r="R2791" t="s">
        <v>8318</v>
      </c>
      <c r="S2791" s="19">
        <f t="shared" si="184"/>
        <v>42055.813125000001</v>
      </c>
      <c r="T2791" s="19">
        <f t="shared" si="185"/>
        <v>42074.966666666674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9">
        <f t="shared" si="186"/>
        <v>1.0533333333333332</v>
      </c>
      <c r="O2792" s="7">
        <f t="shared" si="183"/>
        <v>47.878787878787875</v>
      </c>
      <c r="P2792" t="s">
        <v>8271</v>
      </c>
      <c r="Q2792" t="s">
        <v>8317</v>
      </c>
      <c r="R2792" t="s">
        <v>8318</v>
      </c>
      <c r="S2792" s="19">
        <f t="shared" si="184"/>
        <v>42016.738692129627</v>
      </c>
      <c r="T2792" s="19">
        <f t="shared" si="185"/>
        <v>42046.738692129627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9">
        <f t="shared" si="186"/>
        <v>1.0249999999999999</v>
      </c>
      <c r="O2793" s="7">
        <f t="shared" si="183"/>
        <v>73.214285714285708</v>
      </c>
      <c r="P2793" t="s">
        <v>8271</v>
      </c>
      <c r="Q2793" t="s">
        <v>8317</v>
      </c>
      <c r="R2793" t="s">
        <v>8318</v>
      </c>
      <c r="S2793" s="19">
        <f t="shared" si="184"/>
        <v>42591.699988425928</v>
      </c>
      <c r="T2793" s="19">
        <f t="shared" si="185"/>
        <v>42621.966666666674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9">
        <f t="shared" si="186"/>
        <v>1.0760000000000001</v>
      </c>
      <c r="O2794" s="7">
        <f t="shared" si="183"/>
        <v>89.666666666666671</v>
      </c>
      <c r="P2794" t="s">
        <v>8271</v>
      </c>
      <c r="Q2794" t="s">
        <v>8317</v>
      </c>
      <c r="R2794" t="s">
        <v>8318</v>
      </c>
      <c r="S2794" s="19">
        <f t="shared" si="184"/>
        <v>42183.031006944446</v>
      </c>
      <c r="T2794" s="19">
        <f t="shared" si="185"/>
        <v>42228.031006944446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9">
        <f t="shared" si="186"/>
        <v>1.105675</v>
      </c>
      <c r="O2795" s="7">
        <f t="shared" si="183"/>
        <v>151.4623287671233</v>
      </c>
      <c r="P2795" t="s">
        <v>8271</v>
      </c>
      <c r="Q2795" t="s">
        <v>8317</v>
      </c>
      <c r="R2795" t="s">
        <v>8318</v>
      </c>
      <c r="S2795" s="19">
        <f t="shared" si="184"/>
        <v>42176.219039351854</v>
      </c>
      <c r="T2795" s="19">
        <f t="shared" si="185"/>
        <v>42206.219039351854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9">
        <f t="shared" si="186"/>
        <v>1.5</v>
      </c>
      <c r="O2796" s="7">
        <f t="shared" si="183"/>
        <v>25</v>
      </c>
      <c r="P2796" t="s">
        <v>8271</v>
      </c>
      <c r="Q2796" t="s">
        <v>8317</v>
      </c>
      <c r="R2796" t="s">
        <v>8318</v>
      </c>
      <c r="S2796" s="19">
        <f t="shared" si="184"/>
        <v>42416.491655092599</v>
      </c>
      <c r="T2796" s="19">
        <f t="shared" si="185"/>
        <v>42432.591666666674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9">
        <f t="shared" si="186"/>
        <v>1.0428571428571429</v>
      </c>
      <c r="O2797" s="7">
        <f t="shared" si="183"/>
        <v>36.5</v>
      </c>
      <c r="P2797" t="s">
        <v>8271</v>
      </c>
      <c r="Q2797" t="s">
        <v>8317</v>
      </c>
      <c r="R2797" t="s">
        <v>8318</v>
      </c>
      <c r="S2797" s="19">
        <f t="shared" si="184"/>
        <v>41780.325937500005</v>
      </c>
      <c r="T2797" s="19">
        <f t="shared" si="185"/>
        <v>41796.758333333339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9">
        <f t="shared" si="186"/>
        <v>1.155</v>
      </c>
      <c r="O2798" s="7">
        <f t="shared" si="183"/>
        <v>44</v>
      </c>
      <c r="P2798" t="s">
        <v>8271</v>
      </c>
      <c r="Q2798" t="s">
        <v>8317</v>
      </c>
      <c r="R2798" t="s">
        <v>8318</v>
      </c>
      <c r="S2798" s="19">
        <f t="shared" si="184"/>
        <v>41795.328101851854</v>
      </c>
      <c r="T2798" s="19">
        <f t="shared" si="185"/>
        <v>41825.328101851854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9">
        <f t="shared" si="186"/>
        <v>1.02645125</v>
      </c>
      <c r="O2799" s="7">
        <f t="shared" si="183"/>
        <v>87.357553191489373</v>
      </c>
      <c r="P2799" t="s">
        <v>8271</v>
      </c>
      <c r="Q2799" t="s">
        <v>8317</v>
      </c>
      <c r="R2799" t="s">
        <v>8318</v>
      </c>
      <c r="S2799" s="19">
        <f t="shared" si="184"/>
        <v>41798.740277777782</v>
      </c>
      <c r="T2799" s="19">
        <f t="shared" si="185"/>
        <v>41828.740277777782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9">
        <f t="shared" si="186"/>
        <v>1.014</v>
      </c>
      <c r="O2800" s="7">
        <f t="shared" si="183"/>
        <v>36.474820143884891</v>
      </c>
      <c r="P2800" t="s">
        <v>8271</v>
      </c>
      <c r="Q2800" t="s">
        <v>8317</v>
      </c>
      <c r="R2800" t="s">
        <v>8318</v>
      </c>
      <c r="S2800" s="19">
        <f t="shared" si="184"/>
        <v>42201.475011574075</v>
      </c>
      <c r="T2800" s="19">
        <f t="shared" si="185"/>
        <v>42216.466666666674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9">
        <f t="shared" si="186"/>
        <v>1.1663479999999999</v>
      </c>
      <c r="O2801" s="7">
        <f t="shared" si="183"/>
        <v>44.859538461538463</v>
      </c>
      <c r="P2801" t="s">
        <v>8271</v>
      </c>
      <c r="Q2801" t="s">
        <v>8317</v>
      </c>
      <c r="R2801" t="s">
        <v>8318</v>
      </c>
      <c r="S2801" s="19">
        <f t="shared" si="184"/>
        <v>42507.064699074079</v>
      </c>
      <c r="T2801" s="19">
        <f t="shared" si="185"/>
        <v>42538.466666666674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9">
        <f t="shared" si="186"/>
        <v>1.33</v>
      </c>
      <c r="O2802" s="7">
        <f t="shared" si="183"/>
        <v>42.903225806451616</v>
      </c>
      <c r="P2802" t="s">
        <v>8271</v>
      </c>
      <c r="Q2802" t="s">
        <v>8317</v>
      </c>
      <c r="R2802" t="s">
        <v>8318</v>
      </c>
      <c r="S2802" s="19">
        <f t="shared" si="184"/>
        <v>41948.352847222224</v>
      </c>
      <c r="T2802" s="19">
        <f t="shared" si="185"/>
        <v>42008.352847222224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9">
        <f t="shared" si="186"/>
        <v>1.3320000000000001</v>
      </c>
      <c r="O2803" s="7">
        <f t="shared" si="183"/>
        <v>51.230769230769234</v>
      </c>
      <c r="P2803" t="s">
        <v>8271</v>
      </c>
      <c r="Q2803" t="s">
        <v>8317</v>
      </c>
      <c r="R2803" t="s">
        <v>8318</v>
      </c>
      <c r="S2803" s="19">
        <f t="shared" si="184"/>
        <v>41900.043159722227</v>
      </c>
      <c r="T2803" s="19">
        <f t="shared" si="185"/>
        <v>41922.258333333339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9">
        <f t="shared" si="186"/>
        <v>1.0183333333333333</v>
      </c>
      <c r="O2804" s="7">
        <f t="shared" si="183"/>
        <v>33.944444444444443</v>
      </c>
      <c r="P2804" t="s">
        <v>8271</v>
      </c>
      <c r="Q2804" t="s">
        <v>8317</v>
      </c>
      <c r="R2804" t="s">
        <v>8318</v>
      </c>
      <c r="S2804" s="19">
        <f t="shared" si="184"/>
        <v>42192.447071759263</v>
      </c>
      <c r="T2804" s="19">
        <f t="shared" si="185"/>
        <v>42222.447071759263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9">
        <f t="shared" si="186"/>
        <v>1.2795000000000001</v>
      </c>
      <c r="O2805" s="7">
        <f t="shared" si="183"/>
        <v>90.744680851063833</v>
      </c>
      <c r="P2805" t="s">
        <v>8271</v>
      </c>
      <c r="Q2805" t="s">
        <v>8317</v>
      </c>
      <c r="R2805" t="s">
        <v>8318</v>
      </c>
      <c r="S2805" s="19">
        <f t="shared" si="184"/>
        <v>42157.865694444452</v>
      </c>
      <c r="T2805" s="19">
        <f t="shared" si="185"/>
        <v>42200.800000000003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9">
        <f t="shared" si="186"/>
        <v>1.1499999999999999</v>
      </c>
      <c r="O2806" s="7">
        <f t="shared" si="183"/>
        <v>50</v>
      </c>
      <c r="P2806" t="s">
        <v>8271</v>
      </c>
      <c r="Q2806" t="s">
        <v>8317</v>
      </c>
      <c r="R2806" t="s">
        <v>8318</v>
      </c>
      <c r="S2806" s="19">
        <f t="shared" si="184"/>
        <v>41881.253587962965</v>
      </c>
      <c r="T2806" s="19">
        <f t="shared" si="185"/>
        <v>41911.253587962965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9">
        <f t="shared" si="186"/>
        <v>1.1000000000000001</v>
      </c>
      <c r="O2807" s="7">
        <f t="shared" si="183"/>
        <v>24.444444444444443</v>
      </c>
      <c r="P2807" t="s">
        <v>8271</v>
      </c>
      <c r="Q2807" t="s">
        <v>8317</v>
      </c>
      <c r="R2807" t="s">
        <v>8318</v>
      </c>
      <c r="S2807" s="19">
        <f t="shared" si="184"/>
        <v>42213.305474537039</v>
      </c>
      <c r="T2807" s="19">
        <f t="shared" si="185"/>
        <v>42238.305474537039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9">
        <f t="shared" si="186"/>
        <v>1.121</v>
      </c>
      <c r="O2808" s="7">
        <f t="shared" si="183"/>
        <v>44.25</v>
      </c>
      <c r="P2808" t="s">
        <v>8271</v>
      </c>
      <c r="Q2808" t="s">
        <v>8317</v>
      </c>
      <c r="R2808" t="s">
        <v>8318</v>
      </c>
      <c r="S2808" s="19">
        <f t="shared" si="184"/>
        <v>42185.067245370374</v>
      </c>
      <c r="T2808" s="19">
        <f t="shared" si="185"/>
        <v>42221.258333333331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9">
        <f t="shared" si="186"/>
        <v>1.26</v>
      </c>
      <c r="O2809" s="7">
        <f t="shared" si="183"/>
        <v>67.741935483870961</v>
      </c>
      <c r="P2809" t="s">
        <v>8271</v>
      </c>
      <c r="Q2809" t="s">
        <v>8317</v>
      </c>
      <c r="R2809" t="s">
        <v>8318</v>
      </c>
      <c r="S2809" s="19">
        <f t="shared" si="184"/>
        <v>42154.673125000001</v>
      </c>
      <c r="T2809" s="19">
        <f t="shared" si="185"/>
        <v>42184.673125000001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9">
        <f t="shared" si="186"/>
        <v>1.0024444444444445</v>
      </c>
      <c r="O2810" s="7">
        <f t="shared" si="183"/>
        <v>65.376811594202906</v>
      </c>
      <c r="P2810" t="s">
        <v>8271</v>
      </c>
      <c r="Q2810" t="s">
        <v>8317</v>
      </c>
      <c r="R2810" t="s">
        <v>8318</v>
      </c>
      <c r="S2810" s="19">
        <f t="shared" si="184"/>
        <v>42208.646469907413</v>
      </c>
      <c r="T2810" s="19">
        <f t="shared" si="185"/>
        <v>42238.646469907413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9">
        <f t="shared" si="186"/>
        <v>1.024</v>
      </c>
      <c r="O2811" s="7">
        <f t="shared" si="183"/>
        <v>121.9047619047619</v>
      </c>
      <c r="P2811" t="s">
        <v>8271</v>
      </c>
      <c r="Q2811" t="s">
        <v>8317</v>
      </c>
      <c r="R2811" t="s">
        <v>8318</v>
      </c>
      <c r="S2811" s="19">
        <f t="shared" si="184"/>
        <v>42451.296817129638</v>
      </c>
      <c r="T2811" s="19">
        <f t="shared" si="185"/>
        <v>42459.410416666666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9">
        <f t="shared" si="186"/>
        <v>1.0820000000000001</v>
      </c>
      <c r="O2812" s="7">
        <f t="shared" si="183"/>
        <v>47.456140350877192</v>
      </c>
      <c r="P2812" t="s">
        <v>8271</v>
      </c>
      <c r="Q2812" t="s">
        <v>8317</v>
      </c>
      <c r="R2812" t="s">
        <v>8318</v>
      </c>
      <c r="S2812" s="19">
        <f t="shared" si="184"/>
        <v>41758.939629629633</v>
      </c>
      <c r="T2812" s="19">
        <f t="shared" si="185"/>
        <v>41790.965972222228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9">
        <f t="shared" si="186"/>
        <v>1.0026999999999999</v>
      </c>
      <c r="O2813" s="7">
        <f t="shared" si="183"/>
        <v>92.842592592592595</v>
      </c>
      <c r="P2813" t="s">
        <v>8271</v>
      </c>
      <c r="Q2813" t="s">
        <v>8317</v>
      </c>
      <c r="R2813" t="s">
        <v>8318</v>
      </c>
      <c r="S2813" s="19">
        <f t="shared" si="184"/>
        <v>42028.296562500007</v>
      </c>
      <c r="T2813" s="19">
        <f t="shared" si="185"/>
        <v>42058.296562500007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9">
        <f t="shared" si="186"/>
        <v>1.133</v>
      </c>
      <c r="O2814" s="7">
        <f t="shared" si="183"/>
        <v>68.253012048192772</v>
      </c>
      <c r="P2814" t="s">
        <v>8271</v>
      </c>
      <c r="Q2814" t="s">
        <v>8317</v>
      </c>
      <c r="R2814" t="s">
        <v>8318</v>
      </c>
      <c r="S2814" s="19">
        <f t="shared" si="184"/>
        <v>42054.544189814813</v>
      </c>
      <c r="T2814" s="19">
        <f t="shared" si="185"/>
        <v>42099.966666666674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9">
        <f t="shared" si="186"/>
        <v>1.2757571428571428</v>
      </c>
      <c r="O2815" s="7">
        <f t="shared" si="183"/>
        <v>37.209583333333335</v>
      </c>
      <c r="P2815" t="s">
        <v>8271</v>
      </c>
      <c r="Q2815" t="s">
        <v>8317</v>
      </c>
      <c r="R2815" t="s">
        <v>8318</v>
      </c>
      <c r="S2815" s="19">
        <f t="shared" si="184"/>
        <v>42693.542604166665</v>
      </c>
      <c r="T2815" s="19">
        <f t="shared" si="185"/>
        <v>42718.542604166665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9">
        <f t="shared" si="186"/>
        <v>1.0773333333333333</v>
      </c>
      <c r="O2816" s="7">
        <f t="shared" si="183"/>
        <v>25.25</v>
      </c>
      <c r="P2816" t="s">
        <v>8271</v>
      </c>
      <c r="Q2816" t="s">
        <v>8317</v>
      </c>
      <c r="R2816" t="s">
        <v>8318</v>
      </c>
      <c r="S2816" s="19">
        <f t="shared" si="184"/>
        <v>42103.199479166666</v>
      </c>
      <c r="T2816" s="19">
        <f t="shared" si="185"/>
        <v>42133.199479166666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9">
        <f>E2817/D2817</f>
        <v>2.42</v>
      </c>
      <c r="O2817" s="7">
        <f t="shared" si="183"/>
        <v>43.214285714285715</v>
      </c>
      <c r="P2817" t="s">
        <v>8271</v>
      </c>
      <c r="Q2817" t="s">
        <v>8317</v>
      </c>
      <c r="R2817" t="s">
        <v>8318</v>
      </c>
      <c r="S2817" s="19">
        <f t="shared" si="184"/>
        <v>42559.576724537037</v>
      </c>
      <c r="T2817" s="19">
        <f t="shared" si="185"/>
        <v>42589.576724537037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9">
        <f t="shared" ref="N2818:N2881" si="187">E2818/D2818</f>
        <v>1.4156666666666666</v>
      </c>
      <c r="O2818" s="7">
        <f t="shared" si="183"/>
        <v>25.130177514792898</v>
      </c>
      <c r="P2818" t="s">
        <v>8271</v>
      </c>
      <c r="Q2818" t="s">
        <v>8317</v>
      </c>
      <c r="R2818" t="s">
        <v>8318</v>
      </c>
      <c r="S2818" s="19">
        <f t="shared" si="184"/>
        <v>42188.267500000002</v>
      </c>
      <c r="T2818" s="19">
        <f t="shared" si="185"/>
        <v>42218.466666666674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9">
        <f t="shared" si="187"/>
        <v>1.3</v>
      </c>
      <c r="O2819" s="7">
        <f t="shared" ref="O2819:O2882" si="188">IF(L2819=0,0,E2819/L2819)</f>
        <v>23.636363636363637</v>
      </c>
      <c r="P2819" t="s">
        <v>8271</v>
      </c>
      <c r="Q2819" t="s">
        <v>8317</v>
      </c>
      <c r="R2819" t="s">
        <v>8318</v>
      </c>
      <c r="S2819" s="19">
        <f t="shared" ref="S2819:S2882" si="189">(J2819/86400)+25569+(-5/25)</f>
        <v>42023.434976851859</v>
      </c>
      <c r="T2819" s="19">
        <f t="shared" ref="T2819:T2882" si="190">(I2819/86400)+25569+(-5/25)</f>
        <v>42063.434976851859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9">
        <f>E2820/D2820</f>
        <v>1.0603</v>
      </c>
      <c r="O2820" s="7">
        <f t="shared" si="188"/>
        <v>103.95098039215686</v>
      </c>
      <c r="P2820" t="s">
        <v>8271</v>
      </c>
      <c r="Q2820" t="s">
        <v>8317</v>
      </c>
      <c r="R2820" t="s">
        <v>8318</v>
      </c>
      <c r="S2820" s="19">
        <f t="shared" si="189"/>
        <v>42250.398217592592</v>
      </c>
      <c r="T2820" s="19">
        <f t="shared" si="190"/>
        <v>42270.398217592592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9">
        <f t="shared" si="187"/>
        <v>1.048</v>
      </c>
      <c r="O2821" s="7">
        <f t="shared" si="188"/>
        <v>50.384615384615387</v>
      </c>
      <c r="P2821" t="s">
        <v>8271</v>
      </c>
      <c r="Q2821" t="s">
        <v>8317</v>
      </c>
      <c r="R2821" t="s">
        <v>8318</v>
      </c>
      <c r="S2821" s="19">
        <f t="shared" si="189"/>
        <v>42139.325567129636</v>
      </c>
      <c r="T2821" s="19">
        <f t="shared" si="190"/>
        <v>42169.325567129636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9">
        <f t="shared" si="187"/>
        <v>1.36</v>
      </c>
      <c r="O2822" s="7">
        <f t="shared" si="188"/>
        <v>13.6</v>
      </c>
      <c r="P2822" t="s">
        <v>8271</v>
      </c>
      <c r="Q2822" t="s">
        <v>8317</v>
      </c>
      <c r="R2822" t="s">
        <v>8318</v>
      </c>
      <c r="S2822" s="19">
        <f t="shared" si="189"/>
        <v>42401.410983796304</v>
      </c>
      <c r="T2822" s="19">
        <f t="shared" si="190"/>
        <v>42425.8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9">
        <f t="shared" si="187"/>
        <v>1</v>
      </c>
      <c r="O2823" s="7">
        <f t="shared" si="188"/>
        <v>28.571428571428573</v>
      </c>
      <c r="P2823" t="s">
        <v>8271</v>
      </c>
      <c r="Q2823" t="s">
        <v>8317</v>
      </c>
      <c r="R2823" t="s">
        <v>8318</v>
      </c>
      <c r="S2823" s="19">
        <f t="shared" si="189"/>
        <v>41875.722858796304</v>
      </c>
      <c r="T2823" s="19">
        <f t="shared" si="190"/>
        <v>41905.722858796304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9">
        <f t="shared" si="187"/>
        <v>1</v>
      </c>
      <c r="O2824" s="7">
        <f t="shared" si="188"/>
        <v>63.829787234042556</v>
      </c>
      <c r="P2824" t="s">
        <v>8271</v>
      </c>
      <c r="Q2824" t="s">
        <v>8317</v>
      </c>
      <c r="R2824" t="s">
        <v>8318</v>
      </c>
      <c r="S2824" s="19">
        <f t="shared" si="189"/>
        <v>42060.483935185184</v>
      </c>
      <c r="T2824" s="19">
        <f t="shared" si="190"/>
        <v>42090.44226851852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9">
        <f t="shared" si="187"/>
        <v>1.24</v>
      </c>
      <c r="O2825" s="7">
        <f t="shared" si="188"/>
        <v>8.8571428571428577</v>
      </c>
      <c r="P2825" t="s">
        <v>8271</v>
      </c>
      <c r="Q2825" t="s">
        <v>8317</v>
      </c>
      <c r="R2825" t="s">
        <v>8318</v>
      </c>
      <c r="S2825" s="19">
        <f t="shared" si="189"/>
        <v>42066.811643518522</v>
      </c>
      <c r="T2825" s="19">
        <f t="shared" si="190"/>
        <v>42094.757638888892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9">
        <f t="shared" si="187"/>
        <v>1.1692307692307693</v>
      </c>
      <c r="O2826" s="7">
        <f t="shared" si="188"/>
        <v>50.666666666666664</v>
      </c>
      <c r="P2826" t="s">
        <v>8271</v>
      </c>
      <c r="Q2826" t="s">
        <v>8317</v>
      </c>
      <c r="R2826" t="s">
        <v>8318</v>
      </c>
      <c r="S2826" s="19">
        <f t="shared" si="189"/>
        <v>42136.070787037039</v>
      </c>
      <c r="T2826" s="19">
        <f t="shared" si="190"/>
        <v>42167.871527777781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9">
        <f t="shared" si="187"/>
        <v>1.0333333333333334</v>
      </c>
      <c r="O2827" s="7">
        <f t="shared" si="188"/>
        <v>60.784313725490193</v>
      </c>
      <c r="P2827" t="s">
        <v>8271</v>
      </c>
      <c r="Q2827" t="s">
        <v>8317</v>
      </c>
      <c r="R2827" t="s">
        <v>8318</v>
      </c>
      <c r="S2827" s="19">
        <f t="shared" si="189"/>
        <v>42312.592662037045</v>
      </c>
      <c r="T2827" s="19">
        <f t="shared" si="190"/>
        <v>42342.592662037045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9">
        <f t="shared" si="187"/>
        <v>1.0774999999999999</v>
      </c>
      <c r="O2828" s="7">
        <f t="shared" si="188"/>
        <v>113.42105263157895</v>
      </c>
      <c r="P2828" t="s">
        <v>8271</v>
      </c>
      <c r="Q2828" t="s">
        <v>8317</v>
      </c>
      <c r="R2828" t="s">
        <v>8318</v>
      </c>
      <c r="S2828" s="19">
        <f t="shared" si="189"/>
        <v>42170.834861111114</v>
      </c>
      <c r="T2828" s="19">
        <f t="shared" si="190"/>
        <v>42195.091666666674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9">
        <f t="shared" si="187"/>
        <v>1.2024999999999999</v>
      </c>
      <c r="O2829" s="7">
        <f t="shared" si="188"/>
        <v>104.56521739130434</v>
      </c>
      <c r="P2829" t="s">
        <v>8271</v>
      </c>
      <c r="Q2829" t="s">
        <v>8317</v>
      </c>
      <c r="R2829" t="s">
        <v>8318</v>
      </c>
      <c r="S2829" s="19">
        <f t="shared" si="189"/>
        <v>42494.483634259261</v>
      </c>
      <c r="T2829" s="19">
        <f t="shared" si="190"/>
        <v>42524.487500000003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9">
        <f t="shared" si="187"/>
        <v>1.0037894736842106</v>
      </c>
      <c r="O2830" s="7">
        <f t="shared" si="188"/>
        <v>98.30927835051547</v>
      </c>
      <c r="P2830" t="s">
        <v>8271</v>
      </c>
      <c r="Q2830" t="s">
        <v>8317</v>
      </c>
      <c r="R2830" t="s">
        <v>8318</v>
      </c>
      <c r="S2830" s="19">
        <f t="shared" si="189"/>
        <v>42254.064687500002</v>
      </c>
      <c r="T2830" s="19">
        <f t="shared" si="190"/>
        <v>42279.758333333331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9">
        <f t="shared" si="187"/>
        <v>1.0651999999999999</v>
      </c>
      <c r="O2831" s="7">
        <f t="shared" si="188"/>
        <v>35.039473684210527</v>
      </c>
      <c r="P2831" t="s">
        <v>8271</v>
      </c>
      <c r="Q2831" t="s">
        <v>8317</v>
      </c>
      <c r="R2831" t="s">
        <v>8318</v>
      </c>
      <c r="S2831" s="19">
        <f t="shared" si="189"/>
        <v>42495.234236111115</v>
      </c>
      <c r="T2831" s="19">
        <f t="shared" si="190"/>
        <v>42523.234236111115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9">
        <f t="shared" si="187"/>
        <v>1</v>
      </c>
      <c r="O2832" s="7">
        <f t="shared" si="188"/>
        <v>272.72727272727275</v>
      </c>
      <c r="P2832" t="s">
        <v>8271</v>
      </c>
      <c r="Q2832" t="s">
        <v>8317</v>
      </c>
      <c r="R2832" t="s">
        <v>8318</v>
      </c>
      <c r="S2832" s="19">
        <f t="shared" si="189"/>
        <v>41758.63967592593</v>
      </c>
      <c r="T2832" s="19">
        <f t="shared" si="190"/>
        <v>41770.965972222228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9">
        <f t="shared" si="187"/>
        <v>1.1066666666666667</v>
      </c>
      <c r="O2833" s="7">
        <f t="shared" si="188"/>
        <v>63.846153846153847</v>
      </c>
      <c r="P2833" t="s">
        <v>8271</v>
      </c>
      <c r="Q2833" t="s">
        <v>8317</v>
      </c>
      <c r="R2833" t="s">
        <v>8318</v>
      </c>
      <c r="S2833" s="19">
        <f t="shared" si="189"/>
        <v>42171.624884259261</v>
      </c>
      <c r="T2833" s="19">
        <f t="shared" si="190"/>
        <v>42201.624884259261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9">
        <f t="shared" si="187"/>
        <v>1.1471959999999999</v>
      </c>
      <c r="O2834" s="7">
        <f t="shared" si="188"/>
        <v>30.189368421052631</v>
      </c>
      <c r="P2834" t="s">
        <v>8271</v>
      </c>
      <c r="Q2834" t="s">
        <v>8317</v>
      </c>
      <c r="R2834" t="s">
        <v>8318</v>
      </c>
      <c r="S2834" s="19">
        <f t="shared" si="189"/>
        <v>41938.509421296301</v>
      </c>
      <c r="T2834" s="19">
        <f t="shared" si="190"/>
        <v>41966.716666666674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9">
        <f t="shared" si="187"/>
        <v>1.0825925925925926</v>
      </c>
      <c r="O2835" s="7">
        <f t="shared" si="188"/>
        <v>83.51428571428572</v>
      </c>
      <c r="P2835" t="s">
        <v>8271</v>
      </c>
      <c r="Q2835" t="s">
        <v>8317</v>
      </c>
      <c r="R2835" t="s">
        <v>8318</v>
      </c>
      <c r="S2835" s="19">
        <f t="shared" si="189"/>
        <v>42267.92769675926</v>
      </c>
      <c r="T2835" s="19">
        <f t="shared" si="190"/>
        <v>42287.883333333331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9">
        <f t="shared" si="187"/>
        <v>1.7</v>
      </c>
      <c r="O2836" s="7">
        <f t="shared" si="188"/>
        <v>64.761904761904759</v>
      </c>
      <c r="P2836" t="s">
        <v>8271</v>
      </c>
      <c r="Q2836" t="s">
        <v>8317</v>
      </c>
      <c r="R2836" t="s">
        <v>8318</v>
      </c>
      <c r="S2836" s="19">
        <f t="shared" si="189"/>
        <v>42019.759837962964</v>
      </c>
      <c r="T2836" s="19">
        <f t="shared" si="190"/>
        <v>42034.759837962964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9">
        <f t="shared" si="187"/>
        <v>1.8709899999999999</v>
      </c>
      <c r="O2837" s="7">
        <f t="shared" si="188"/>
        <v>20.118172043010752</v>
      </c>
      <c r="P2837" t="s">
        <v>8271</v>
      </c>
      <c r="Q2837" t="s">
        <v>8317</v>
      </c>
      <c r="R2837" t="s">
        <v>8318</v>
      </c>
      <c r="S2837" s="19">
        <f t="shared" si="189"/>
        <v>42313.503900462965</v>
      </c>
      <c r="T2837" s="19">
        <f t="shared" si="190"/>
        <v>42342.8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9">
        <f t="shared" si="187"/>
        <v>1.0777777777777777</v>
      </c>
      <c r="O2838" s="7">
        <f t="shared" si="188"/>
        <v>44.090909090909093</v>
      </c>
      <c r="P2838" t="s">
        <v>8271</v>
      </c>
      <c r="Q2838" t="s">
        <v>8317</v>
      </c>
      <c r="R2838" t="s">
        <v>8318</v>
      </c>
      <c r="S2838" s="19">
        <f t="shared" si="189"/>
        <v>42746.061782407414</v>
      </c>
      <c r="T2838" s="19">
        <f t="shared" si="190"/>
        <v>42784.007638888892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9">
        <f t="shared" si="187"/>
        <v>1</v>
      </c>
      <c r="O2839" s="7">
        <f t="shared" si="188"/>
        <v>40.476190476190474</v>
      </c>
      <c r="P2839" t="s">
        <v>8271</v>
      </c>
      <c r="Q2839" t="s">
        <v>8317</v>
      </c>
      <c r="R2839" t="s">
        <v>8318</v>
      </c>
      <c r="S2839" s="19">
        <f t="shared" si="189"/>
        <v>42307.708379629636</v>
      </c>
      <c r="T2839" s="19">
        <f t="shared" si="190"/>
        <v>42347.7500462963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9">
        <f t="shared" si="187"/>
        <v>1.2024999999999999</v>
      </c>
      <c r="O2840" s="7">
        <f t="shared" si="188"/>
        <v>44.537037037037038</v>
      </c>
      <c r="P2840" t="s">
        <v>8271</v>
      </c>
      <c r="Q2840" t="s">
        <v>8317</v>
      </c>
      <c r="R2840" t="s">
        <v>8318</v>
      </c>
      <c r="S2840" s="19">
        <f t="shared" si="189"/>
        <v>41842.407592592594</v>
      </c>
      <c r="T2840" s="19">
        <f t="shared" si="190"/>
        <v>41864.716666666667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9">
        <f t="shared" si="187"/>
        <v>1.1142857142857143</v>
      </c>
      <c r="O2841" s="7">
        <f t="shared" si="188"/>
        <v>125.80645161290323</v>
      </c>
      <c r="P2841" t="s">
        <v>8271</v>
      </c>
      <c r="Q2841" t="s">
        <v>8317</v>
      </c>
      <c r="R2841" t="s">
        <v>8318</v>
      </c>
      <c r="S2841" s="19">
        <f t="shared" si="189"/>
        <v>41853.040208333332</v>
      </c>
      <c r="T2841" s="19">
        <f t="shared" si="190"/>
        <v>41876.007638888892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9">
        <f t="shared" si="187"/>
        <v>1.04</v>
      </c>
      <c r="O2842" s="7">
        <f t="shared" si="188"/>
        <v>19.696969696969695</v>
      </c>
      <c r="P2842" t="s">
        <v>8271</v>
      </c>
      <c r="Q2842" t="s">
        <v>8317</v>
      </c>
      <c r="R2842" t="s">
        <v>8318</v>
      </c>
      <c r="S2842" s="19">
        <f t="shared" si="189"/>
        <v>42059.835636574076</v>
      </c>
      <c r="T2842" s="19">
        <f t="shared" si="190"/>
        <v>42081.508333333331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9">
        <f t="shared" si="187"/>
        <v>0.01</v>
      </c>
      <c r="O2843" s="7">
        <f t="shared" si="188"/>
        <v>10</v>
      </c>
      <c r="P2843" t="s">
        <v>8271</v>
      </c>
      <c r="Q2843" t="s">
        <v>8317</v>
      </c>
      <c r="R2843" t="s">
        <v>8318</v>
      </c>
      <c r="S2843" s="19">
        <f t="shared" si="189"/>
        <v>42291.539548611116</v>
      </c>
      <c r="T2843" s="19">
        <f t="shared" si="190"/>
        <v>42351.58121527778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9">
        <f t="shared" si="187"/>
        <v>0</v>
      </c>
      <c r="O2844" s="7">
        <f t="shared" si="188"/>
        <v>0</v>
      </c>
      <c r="P2844" t="s">
        <v>8271</v>
      </c>
      <c r="Q2844" t="s">
        <v>8317</v>
      </c>
      <c r="R2844" t="s">
        <v>8318</v>
      </c>
      <c r="S2844" s="19">
        <f t="shared" si="189"/>
        <v>41784.752488425933</v>
      </c>
      <c r="T2844" s="19">
        <f t="shared" si="190"/>
        <v>41811.258333333339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9">
        <f t="shared" si="187"/>
        <v>0</v>
      </c>
      <c r="O2845" s="7">
        <f t="shared" si="188"/>
        <v>0</v>
      </c>
      <c r="P2845" t="s">
        <v>8271</v>
      </c>
      <c r="Q2845" t="s">
        <v>8317</v>
      </c>
      <c r="R2845" t="s">
        <v>8318</v>
      </c>
      <c r="S2845" s="19">
        <f t="shared" si="189"/>
        <v>42492.537847222222</v>
      </c>
      <c r="T2845" s="19">
        <f t="shared" si="190"/>
        <v>42533.966666666674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9">
        <f t="shared" si="187"/>
        <v>5.4545454545454543E-2</v>
      </c>
      <c r="O2846" s="7">
        <f t="shared" si="188"/>
        <v>30</v>
      </c>
      <c r="P2846" t="s">
        <v>8271</v>
      </c>
      <c r="Q2846" t="s">
        <v>8317</v>
      </c>
      <c r="R2846" t="s">
        <v>8318</v>
      </c>
      <c r="S2846" s="19">
        <f t="shared" si="189"/>
        <v>42709.346064814818</v>
      </c>
      <c r="T2846" s="19">
        <f t="shared" si="190"/>
        <v>42739.346064814818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9">
        <f t="shared" si="187"/>
        <v>0.31546666666666667</v>
      </c>
      <c r="O2847" s="7">
        <f t="shared" si="188"/>
        <v>60.666666666666664</v>
      </c>
      <c r="P2847" t="s">
        <v>8271</v>
      </c>
      <c r="Q2847" t="s">
        <v>8317</v>
      </c>
      <c r="R2847" t="s">
        <v>8318</v>
      </c>
      <c r="S2847" s="19">
        <f t="shared" si="189"/>
        <v>42102.81658564815</v>
      </c>
      <c r="T2847" s="19">
        <f t="shared" si="190"/>
        <v>42162.81658564815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9">
        <f t="shared" si="187"/>
        <v>0</v>
      </c>
      <c r="O2848" s="7">
        <f t="shared" si="188"/>
        <v>0</v>
      </c>
      <c r="P2848" t="s">
        <v>8271</v>
      </c>
      <c r="Q2848" t="s">
        <v>8317</v>
      </c>
      <c r="R2848" t="s">
        <v>8318</v>
      </c>
      <c r="S2848" s="19">
        <f t="shared" si="189"/>
        <v>42108.492060185192</v>
      </c>
      <c r="T2848" s="19">
        <f t="shared" si="190"/>
        <v>42153.492060185192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9">
        <f t="shared" si="187"/>
        <v>0</v>
      </c>
      <c r="O2849" s="7">
        <f t="shared" si="188"/>
        <v>0</v>
      </c>
      <c r="P2849" t="s">
        <v>8271</v>
      </c>
      <c r="Q2849" t="s">
        <v>8317</v>
      </c>
      <c r="R2849" t="s">
        <v>8318</v>
      </c>
      <c r="S2849" s="19">
        <f t="shared" si="189"/>
        <v>42453.606307870374</v>
      </c>
      <c r="T2849" s="19">
        <f t="shared" si="190"/>
        <v>42513.606307870374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9">
        <f t="shared" si="187"/>
        <v>2E-3</v>
      </c>
      <c r="O2850" s="7">
        <f t="shared" si="188"/>
        <v>23.333333333333332</v>
      </c>
      <c r="P2850" t="s">
        <v>8271</v>
      </c>
      <c r="Q2850" t="s">
        <v>8317</v>
      </c>
      <c r="R2850" t="s">
        <v>8318</v>
      </c>
      <c r="S2850" s="19">
        <f t="shared" si="189"/>
        <v>42123.448831018526</v>
      </c>
      <c r="T2850" s="19">
        <f t="shared" si="190"/>
        <v>42153.448831018526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9">
        <f t="shared" si="187"/>
        <v>0.01</v>
      </c>
      <c r="O2851" s="7">
        <f t="shared" si="188"/>
        <v>5</v>
      </c>
      <c r="P2851" t="s">
        <v>8271</v>
      </c>
      <c r="Q2851" t="s">
        <v>8317</v>
      </c>
      <c r="R2851" t="s">
        <v>8318</v>
      </c>
      <c r="S2851" s="19">
        <f t="shared" si="189"/>
        <v>42453.228240740747</v>
      </c>
      <c r="T2851" s="19">
        <f t="shared" si="190"/>
        <v>42483.228240740747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9">
        <f t="shared" si="187"/>
        <v>3.8875E-2</v>
      </c>
      <c r="O2852" s="7">
        <f t="shared" si="188"/>
        <v>23.923076923076923</v>
      </c>
      <c r="P2852" t="s">
        <v>8271</v>
      </c>
      <c r="Q2852" t="s">
        <v>8317</v>
      </c>
      <c r="R2852" t="s">
        <v>8318</v>
      </c>
      <c r="S2852" s="19">
        <f t="shared" si="189"/>
        <v>41857.807071759264</v>
      </c>
      <c r="T2852" s="19">
        <f t="shared" si="190"/>
        <v>41887.807071759264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9">
        <f t="shared" si="187"/>
        <v>0</v>
      </c>
      <c r="O2853" s="7">
        <f t="shared" si="188"/>
        <v>0</v>
      </c>
      <c r="P2853" t="s">
        <v>8271</v>
      </c>
      <c r="Q2853" t="s">
        <v>8317</v>
      </c>
      <c r="R2853" t="s">
        <v>8318</v>
      </c>
      <c r="S2853" s="19">
        <f t="shared" si="189"/>
        <v>42389.802650462967</v>
      </c>
      <c r="T2853" s="19">
        <f t="shared" si="190"/>
        <v>42398.770138888896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9">
        <f t="shared" si="187"/>
        <v>1.9E-2</v>
      </c>
      <c r="O2854" s="7">
        <f t="shared" si="188"/>
        <v>15.833333333333334</v>
      </c>
      <c r="P2854" t="s">
        <v>8271</v>
      </c>
      <c r="Q2854" t="s">
        <v>8317</v>
      </c>
      <c r="R2854" t="s">
        <v>8318</v>
      </c>
      <c r="S2854" s="19">
        <f t="shared" si="189"/>
        <v>41780.845173611116</v>
      </c>
      <c r="T2854" s="19">
        <f t="shared" si="190"/>
        <v>41810.845173611116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9">
        <f t="shared" si="187"/>
        <v>0</v>
      </c>
      <c r="O2855" s="7">
        <f t="shared" si="188"/>
        <v>0</v>
      </c>
      <c r="P2855" t="s">
        <v>8271</v>
      </c>
      <c r="Q2855" t="s">
        <v>8317</v>
      </c>
      <c r="R2855" t="s">
        <v>8318</v>
      </c>
      <c r="S2855" s="19">
        <f t="shared" si="189"/>
        <v>41835.990937499999</v>
      </c>
      <c r="T2855" s="19">
        <f t="shared" si="190"/>
        <v>41895.990937499999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9">
        <f t="shared" si="187"/>
        <v>0.41699999999999998</v>
      </c>
      <c r="O2856" s="7">
        <f t="shared" si="188"/>
        <v>29.785714285714285</v>
      </c>
      <c r="P2856" t="s">
        <v>8271</v>
      </c>
      <c r="Q2856" t="s">
        <v>8317</v>
      </c>
      <c r="R2856" t="s">
        <v>8318</v>
      </c>
      <c r="S2856" s="19">
        <f t="shared" si="189"/>
        <v>42111.516655092593</v>
      </c>
      <c r="T2856" s="19">
        <f t="shared" si="190"/>
        <v>42131.516655092593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9">
        <f t="shared" si="187"/>
        <v>0.5</v>
      </c>
      <c r="O2857" s="7">
        <f t="shared" si="188"/>
        <v>60</v>
      </c>
      <c r="P2857" t="s">
        <v>8271</v>
      </c>
      <c r="Q2857" t="s">
        <v>8317</v>
      </c>
      <c r="R2857" t="s">
        <v>8318</v>
      </c>
      <c r="S2857" s="19">
        <f t="shared" si="189"/>
        <v>42369.80776620371</v>
      </c>
      <c r="T2857" s="19">
        <f t="shared" si="190"/>
        <v>42398.781944444447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9">
        <f t="shared" si="187"/>
        <v>4.8666666666666664E-2</v>
      </c>
      <c r="O2858" s="7">
        <f t="shared" si="188"/>
        <v>24.333333333333332</v>
      </c>
      <c r="P2858" t="s">
        <v>8271</v>
      </c>
      <c r="Q2858" t="s">
        <v>8317</v>
      </c>
      <c r="R2858" t="s">
        <v>8318</v>
      </c>
      <c r="S2858" s="19">
        <f t="shared" si="189"/>
        <v>42164.837581018524</v>
      </c>
      <c r="T2858" s="19">
        <f t="shared" si="190"/>
        <v>42224.698611111118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9">
        <f t="shared" si="187"/>
        <v>0.19736842105263158</v>
      </c>
      <c r="O2859" s="7">
        <f t="shared" si="188"/>
        <v>500</v>
      </c>
      <c r="P2859" t="s">
        <v>8271</v>
      </c>
      <c r="Q2859" t="s">
        <v>8317</v>
      </c>
      <c r="R2859" t="s">
        <v>8318</v>
      </c>
      <c r="S2859" s="19">
        <f t="shared" si="189"/>
        <v>42726.720081018517</v>
      </c>
      <c r="T2859" s="19">
        <f t="shared" si="190"/>
        <v>42786.55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9">
        <f t="shared" si="187"/>
        <v>0</v>
      </c>
      <c r="O2860" s="7">
        <f t="shared" si="188"/>
        <v>0</v>
      </c>
      <c r="P2860" t="s">
        <v>8271</v>
      </c>
      <c r="Q2860" t="s">
        <v>8317</v>
      </c>
      <c r="R2860" t="s">
        <v>8318</v>
      </c>
      <c r="S2860" s="19">
        <f t="shared" si="189"/>
        <v>41954.345081018517</v>
      </c>
      <c r="T2860" s="19">
        <f t="shared" si="190"/>
        <v>41978.277777777781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9">
        <f t="shared" si="187"/>
        <v>1.7500000000000002E-2</v>
      </c>
      <c r="O2861" s="7">
        <f t="shared" si="188"/>
        <v>35</v>
      </c>
      <c r="P2861" t="s">
        <v>8271</v>
      </c>
      <c r="Q2861" t="s">
        <v>8317</v>
      </c>
      <c r="R2861" t="s">
        <v>8318</v>
      </c>
      <c r="S2861" s="19">
        <f t="shared" si="189"/>
        <v>42233.162314814821</v>
      </c>
      <c r="T2861" s="19">
        <f t="shared" si="190"/>
        <v>42293.162314814821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9">
        <f t="shared" si="187"/>
        <v>6.6500000000000004E-2</v>
      </c>
      <c r="O2862" s="7">
        <f t="shared" si="188"/>
        <v>29.555555555555557</v>
      </c>
      <c r="P2862" t="s">
        <v>8271</v>
      </c>
      <c r="Q2862" t="s">
        <v>8317</v>
      </c>
      <c r="R2862" t="s">
        <v>8318</v>
      </c>
      <c r="S2862" s="19">
        <f t="shared" si="189"/>
        <v>42480.600648148153</v>
      </c>
      <c r="T2862" s="19">
        <f t="shared" si="190"/>
        <v>42540.600648148153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9">
        <f t="shared" si="187"/>
        <v>0.32</v>
      </c>
      <c r="O2863" s="7">
        <f t="shared" si="188"/>
        <v>26.666666666666668</v>
      </c>
      <c r="P2863" t="s">
        <v>8271</v>
      </c>
      <c r="Q2863" t="s">
        <v>8317</v>
      </c>
      <c r="R2863" t="s">
        <v>8318</v>
      </c>
      <c r="S2863" s="19">
        <f t="shared" si="189"/>
        <v>42257.390833333338</v>
      </c>
      <c r="T2863" s="19">
        <f t="shared" si="190"/>
        <v>42271.390833333338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9">
        <f t="shared" si="187"/>
        <v>4.3307086614173228E-3</v>
      </c>
      <c r="O2864" s="7">
        <f t="shared" si="188"/>
        <v>18.333333333333332</v>
      </c>
      <c r="P2864" t="s">
        <v>8271</v>
      </c>
      <c r="Q2864" t="s">
        <v>8317</v>
      </c>
      <c r="R2864" t="s">
        <v>8318</v>
      </c>
      <c r="S2864" s="19">
        <f t="shared" si="189"/>
        <v>41784.589687500003</v>
      </c>
      <c r="T2864" s="19">
        <f t="shared" si="190"/>
        <v>41814.589687500003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9">
        <f t="shared" si="187"/>
        <v>4.0000000000000002E-4</v>
      </c>
      <c r="O2865" s="7">
        <f t="shared" si="188"/>
        <v>20</v>
      </c>
      <c r="P2865" t="s">
        <v>8271</v>
      </c>
      <c r="Q2865" t="s">
        <v>8317</v>
      </c>
      <c r="R2865" t="s">
        <v>8318</v>
      </c>
      <c r="S2865" s="19">
        <f t="shared" si="189"/>
        <v>41831.475034722229</v>
      </c>
      <c r="T2865" s="19">
        <f t="shared" si="190"/>
        <v>41891.475034722229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9">
        <f t="shared" si="187"/>
        <v>1.6E-2</v>
      </c>
      <c r="O2866" s="7">
        <f t="shared" si="188"/>
        <v>13.333333333333334</v>
      </c>
      <c r="P2866" t="s">
        <v>8271</v>
      </c>
      <c r="Q2866" t="s">
        <v>8317</v>
      </c>
      <c r="R2866" t="s">
        <v>8318</v>
      </c>
      <c r="S2866" s="19">
        <f t="shared" si="189"/>
        <v>42172.413506944446</v>
      </c>
      <c r="T2866" s="19">
        <f t="shared" si="190"/>
        <v>42202.354166666672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9">
        <f t="shared" si="187"/>
        <v>0</v>
      </c>
      <c r="O2867" s="7">
        <f t="shared" si="188"/>
        <v>0</v>
      </c>
      <c r="P2867" t="s">
        <v>8271</v>
      </c>
      <c r="Q2867" t="s">
        <v>8317</v>
      </c>
      <c r="R2867" t="s">
        <v>8318</v>
      </c>
      <c r="S2867" s="19">
        <f t="shared" si="189"/>
        <v>41949.9141087963</v>
      </c>
      <c r="T2867" s="19">
        <f t="shared" si="190"/>
        <v>42009.9141087963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9">
        <f t="shared" si="187"/>
        <v>8.9999999999999993E-3</v>
      </c>
      <c r="O2868" s="7">
        <f t="shared" si="188"/>
        <v>22.5</v>
      </c>
      <c r="P2868" t="s">
        <v>8271</v>
      </c>
      <c r="Q2868" t="s">
        <v>8317</v>
      </c>
      <c r="R2868" t="s">
        <v>8318</v>
      </c>
      <c r="S2868" s="19">
        <f t="shared" si="189"/>
        <v>42627.755104166674</v>
      </c>
      <c r="T2868" s="19">
        <f t="shared" si="190"/>
        <v>42657.716666666674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9">
        <f t="shared" si="187"/>
        <v>0.2016</v>
      </c>
      <c r="O2869" s="7">
        <f t="shared" si="188"/>
        <v>50.4</v>
      </c>
      <c r="P2869" t="s">
        <v>8271</v>
      </c>
      <c r="Q2869" t="s">
        <v>8317</v>
      </c>
      <c r="R2869" t="s">
        <v>8318</v>
      </c>
      <c r="S2869" s="19">
        <f t="shared" si="189"/>
        <v>42530.99527777778</v>
      </c>
      <c r="T2869" s="19">
        <f t="shared" si="190"/>
        <v>42554.966666666674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9">
        <f t="shared" si="187"/>
        <v>0.42011733333333334</v>
      </c>
      <c r="O2870" s="7">
        <f t="shared" si="188"/>
        <v>105.02933333333334</v>
      </c>
      <c r="P2870" t="s">
        <v>8271</v>
      </c>
      <c r="Q2870" t="s">
        <v>8317</v>
      </c>
      <c r="R2870" t="s">
        <v>8318</v>
      </c>
      <c r="S2870" s="19">
        <f t="shared" si="189"/>
        <v>42618.627013888894</v>
      </c>
      <c r="T2870" s="19">
        <f t="shared" si="190"/>
        <v>42648.627013888894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9">
        <f t="shared" si="187"/>
        <v>8.8500000000000002E-3</v>
      </c>
      <c r="O2871" s="7">
        <f t="shared" si="188"/>
        <v>35.4</v>
      </c>
      <c r="P2871" t="s">
        <v>8271</v>
      </c>
      <c r="Q2871" t="s">
        <v>8317</v>
      </c>
      <c r="R2871" t="s">
        <v>8318</v>
      </c>
      <c r="S2871" s="19">
        <f t="shared" si="189"/>
        <v>42540.393530092595</v>
      </c>
      <c r="T2871" s="19">
        <f t="shared" si="190"/>
        <v>42570.393530092595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9">
        <f t="shared" si="187"/>
        <v>0.15</v>
      </c>
      <c r="O2872" s="7">
        <f t="shared" si="188"/>
        <v>83.333333333333329</v>
      </c>
      <c r="P2872" t="s">
        <v>8271</v>
      </c>
      <c r="Q2872" t="s">
        <v>8317</v>
      </c>
      <c r="R2872" t="s">
        <v>8318</v>
      </c>
      <c r="S2872" s="19">
        <f t="shared" si="189"/>
        <v>41745.989409722228</v>
      </c>
      <c r="T2872" s="19">
        <f t="shared" si="190"/>
        <v>41775.989409722228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9">
        <f t="shared" si="187"/>
        <v>4.6699999999999998E-2</v>
      </c>
      <c r="O2873" s="7">
        <f t="shared" si="188"/>
        <v>35.92307692307692</v>
      </c>
      <c r="P2873" t="s">
        <v>8271</v>
      </c>
      <c r="Q2873" t="s">
        <v>8317</v>
      </c>
      <c r="R2873" t="s">
        <v>8318</v>
      </c>
      <c r="S2873" s="19">
        <f t="shared" si="189"/>
        <v>41974.538576388892</v>
      </c>
      <c r="T2873" s="19">
        <f t="shared" si="190"/>
        <v>41994.538576388892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9">
        <f t="shared" si="187"/>
        <v>0</v>
      </c>
      <c r="O2874" s="7">
        <f t="shared" si="188"/>
        <v>0</v>
      </c>
      <c r="P2874" t="s">
        <v>8271</v>
      </c>
      <c r="Q2874" t="s">
        <v>8317</v>
      </c>
      <c r="R2874" t="s">
        <v>8318</v>
      </c>
      <c r="S2874" s="19">
        <f t="shared" si="189"/>
        <v>42114.916180555563</v>
      </c>
      <c r="T2874" s="19">
        <f t="shared" si="190"/>
        <v>42174.916180555563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9">
        <f t="shared" si="187"/>
        <v>0.38119999999999998</v>
      </c>
      <c r="O2875" s="7">
        <f t="shared" si="188"/>
        <v>119.125</v>
      </c>
      <c r="P2875" t="s">
        <v>8271</v>
      </c>
      <c r="Q2875" t="s">
        <v>8317</v>
      </c>
      <c r="R2875" t="s">
        <v>8318</v>
      </c>
      <c r="S2875" s="19">
        <f t="shared" si="189"/>
        <v>42002.617488425924</v>
      </c>
      <c r="T2875" s="19">
        <f t="shared" si="190"/>
        <v>42032.617488425924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9">
        <f t="shared" si="187"/>
        <v>5.4199999999999998E-2</v>
      </c>
      <c r="O2876" s="7">
        <f t="shared" si="188"/>
        <v>90.333333333333329</v>
      </c>
      <c r="P2876" t="s">
        <v>8271</v>
      </c>
      <c r="Q2876" t="s">
        <v>8317</v>
      </c>
      <c r="R2876" t="s">
        <v>8318</v>
      </c>
      <c r="S2876" s="19">
        <f t="shared" si="189"/>
        <v>42722.644745370373</v>
      </c>
      <c r="T2876" s="19">
        <f t="shared" si="190"/>
        <v>42752.644745370373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9">
        <f t="shared" si="187"/>
        <v>3.5E-4</v>
      </c>
      <c r="O2877" s="7">
        <f t="shared" si="188"/>
        <v>2.3333333333333335</v>
      </c>
      <c r="P2877" t="s">
        <v>8271</v>
      </c>
      <c r="Q2877" t="s">
        <v>8317</v>
      </c>
      <c r="R2877" t="s">
        <v>8318</v>
      </c>
      <c r="S2877" s="19">
        <f t="shared" si="189"/>
        <v>42464.928391203706</v>
      </c>
      <c r="T2877" s="19">
        <f t="shared" si="190"/>
        <v>42494.928391203706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9">
        <f t="shared" si="187"/>
        <v>0</v>
      </c>
      <c r="O2878" s="7">
        <f t="shared" si="188"/>
        <v>0</v>
      </c>
      <c r="P2878" t="s">
        <v>8271</v>
      </c>
      <c r="Q2878" t="s">
        <v>8317</v>
      </c>
      <c r="R2878" t="s">
        <v>8318</v>
      </c>
      <c r="S2878" s="19">
        <f t="shared" si="189"/>
        <v>42171.543969907405</v>
      </c>
      <c r="T2878" s="19">
        <f t="shared" si="190"/>
        <v>42201.543969907405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9">
        <f t="shared" si="187"/>
        <v>0.10833333333333334</v>
      </c>
      <c r="O2879" s="7">
        <f t="shared" si="188"/>
        <v>108.33333333333333</v>
      </c>
      <c r="P2879" t="s">
        <v>8271</v>
      </c>
      <c r="Q2879" t="s">
        <v>8317</v>
      </c>
      <c r="R2879" t="s">
        <v>8318</v>
      </c>
      <c r="S2879" s="19">
        <f t="shared" si="189"/>
        <v>42672.755138888897</v>
      </c>
      <c r="T2879" s="19">
        <f t="shared" si="190"/>
        <v>42704.508333333331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9">
        <f t="shared" si="187"/>
        <v>2.1000000000000001E-2</v>
      </c>
      <c r="O2880" s="7">
        <f t="shared" si="188"/>
        <v>15.75</v>
      </c>
      <c r="P2880" t="s">
        <v>8271</v>
      </c>
      <c r="Q2880" t="s">
        <v>8317</v>
      </c>
      <c r="R2880" t="s">
        <v>8318</v>
      </c>
      <c r="S2880" s="19">
        <f t="shared" si="189"/>
        <v>42128.415682870371</v>
      </c>
      <c r="T2880" s="19">
        <f t="shared" si="190"/>
        <v>42188.415682870371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9">
        <f t="shared" si="187"/>
        <v>2.5892857142857141E-3</v>
      </c>
      <c r="O2881" s="7">
        <f t="shared" si="188"/>
        <v>29</v>
      </c>
      <c r="P2881" t="s">
        <v>8271</v>
      </c>
      <c r="Q2881" t="s">
        <v>8317</v>
      </c>
      <c r="R2881" t="s">
        <v>8318</v>
      </c>
      <c r="S2881" s="19">
        <f t="shared" si="189"/>
        <v>42359.525243055556</v>
      </c>
      <c r="T2881" s="19">
        <f t="shared" si="190"/>
        <v>42389.525243055556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9">
        <f t="shared" ref="N2882:N2945" si="191">E2882/D2882</f>
        <v>0.23333333333333334</v>
      </c>
      <c r="O2882" s="7">
        <f t="shared" si="188"/>
        <v>96.551724137931032</v>
      </c>
      <c r="P2882" t="s">
        <v>8271</v>
      </c>
      <c r="Q2882" t="s">
        <v>8317</v>
      </c>
      <c r="R2882" t="s">
        <v>8318</v>
      </c>
      <c r="S2882" s="19">
        <f t="shared" si="189"/>
        <v>42192.705694444448</v>
      </c>
      <c r="T2882" s="19">
        <f t="shared" si="190"/>
        <v>42236.511805555558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9">
        <f t="shared" si="191"/>
        <v>0</v>
      </c>
      <c r="O2883" s="7">
        <f t="shared" ref="O2883:O2946" si="192">IF(L2883=0,0,E2883/L2883)</f>
        <v>0</v>
      </c>
      <c r="P2883" t="s">
        <v>8271</v>
      </c>
      <c r="Q2883" t="s">
        <v>8317</v>
      </c>
      <c r="R2883" t="s">
        <v>8318</v>
      </c>
      <c r="S2883" s="19">
        <f t="shared" ref="S2883:S2946" si="193">(J2883/86400)+25569+(-5/25)</f>
        <v>41916.397638888891</v>
      </c>
      <c r="T2883" s="19">
        <f t="shared" ref="T2883:T2946" si="194">(I2883/86400)+25569+(-5/25)</f>
        <v>41976.439305555556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9">
        <f t="shared" si="191"/>
        <v>0.33600000000000002</v>
      </c>
      <c r="O2884" s="7">
        <f t="shared" si="192"/>
        <v>63</v>
      </c>
      <c r="P2884" t="s">
        <v>8271</v>
      </c>
      <c r="Q2884" t="s">
        <v>8317</v>
      </c>
      <c r="R2884" t="s">
        <v>8318</v>
      </c>
      <c r="S2884" s="19">
        <f t="shared" si="193"/>
        <v>42461.396273148152</v>
      </c>
      <c r="T2884" s="19">
        <f t="shared" si="194"/>
        <v>42491.396273148152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9">
        <f t="shared" si="191"/>
        <v>0.1908</v>
      </c>
      <c r="O2885" s="7">
        <f t="shared" si="192"/>
        <v>381.6</v>
      </c>
      <c r="P2885" t="s">
        <v>8271</v>
      </c>
      <c r="Q2885" t="s">
        <v>8317</v>
      </c>
      <c r="R2885" t="s">
        <v>8318</v>
      </c>
      <c r="S2885" s="19">
        <f t="shared" si="193"/>
        <v>42370.703206018523</v>
      </c>
      <c r="T2885" s="19">
        <f t="shared" si="194"/>
        <v>42406.007638888892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9">
        <f t="shared" si="191"/>
        <v>4.1111111111111114E-3</v>
      </c>
      <c r="O2886" s="7">
        <f t="shared" si="192"/>
        <v>46.25</v>
      </c>
      <c r="P2886" t="s">
        <v>8271</v>
      </c>
      <c r="Q2886" t="s">
        <v>8317</v>
      </c>
      <c r="R2886" t="s">
        <v>8318</v>
      </c>
      <c r="S2886" s="19">
        <f t="shared" si="193"/>
        <v>41948.52725694445</v>
      </c>
      <c r="T2886" s="19">
        <f t="shared" si="194"/>
        <v>41978.52725694445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9">
        <f t="shared" si="191"/>
        <v>0.32500000000000001</v>
      </c>
      <c r="O2887" s="7">
        <f t="shared" si="192"/>
        <v>26</v>
      </c>
      <c r="P2887" t="s">
        <v>8271</v>
      </c>
      <c r="Q2887" t="s">
        <v>8317</v>
      </c>
      <c r="R2887" t="s">
        <v>8318</v>
      </c>
      <c r="S2887" s="19">
        <f t="shared" si="193"/>
        <v>42046.876400462963</v>
      </c>
      <c r="T2887" s="19">
        <f t="shared" si="194"/>
        <v>42076.834733796299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9">
        <f t="shared" si="191"/>
        <v>0.05</v>
      </c>
      <c r="O2888" s="7">
        <f t="shared" si="192"/>
        <v>10</v>
      </c>
      <c r="P2888" t="s">
        <v>8271</v>
      </c>
      <c r="Q2888" t="s">
        <v>8317</v>
      </c>
      <c r="R2888" t="s">
        <v>8318</v>
      </c>
      <c r="S2888" s="19">
        <f t="shared" si="193"/>
        <v>42261.432916666672</v>
      </c>
      <c r="T2888" s="19">
        <f t="shared" si="194"/>
        <v>42265.965972222228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9">
        <f t="shared" si="191"/>
        <v>1.6666666666666668E-3</v>
      </c>
      <c r="O2889" s="7">
        <f t="shared" si="192"/>
        <v>5</v>
      </c>
      <c r="P2889" t="s">
        <v>8271</v>
      </c>
      <c r="Q2889" t="s">
        <v>8317</v>
      </c>
      <c r="R2889" t="s">
        <v>8318</v>
      </c>
      <c r="S2889" s="19">
        <f t="shared" si="193"/>
        <v>41985.227361111116</v>
      </c>
      <c r="T2889" s="19">
        <f t="shared" si="194"/>
        <v>42015.227361111116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9">
        <f t="shared" si="191"/>
        <v>0</v>
      </c>
      <c r="O2890" s="7">
        <f t="shared" si="192"/>
        <v>0</v>
      </c>
      <c r="P2890" t="s">
        <v>8271</v>
      </c>
      <c r="Q2890" t="s">
        <v>8317</v>
      </c>
      <c r="R2890" t="s">
        <v>8318</v>
      </c>
      <c r="S2890" s="19">
        <f t="shared" si="193"/>
        <v>41922.335185185191</v>
      </c>
      <c r="T2890" s="19">
        <f t="shared" si="194"/>
        <v>41930.007638888892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9">
        <f t="shared" si="191"/>
        <v>0.38066666666666665</v>
      </c>
      <c r="O2891" s="7">
        <f t="shared" si="192"/>
        <v>81.571428571428569</v>
      </c>
      <c r="P2891" t="s">
        <v>8271</v>
      </c>
      <c r="Q2891" t="s">
        <v>8317</v>
      </c>
      <c r="R2891" t="s">
        <v>8318</v>
      </c>
      <c r="S2891" s="19">
        <f t="shared" si="193"/>
        <v>41850.663252314815</v>
      </c>
      <c r="T2891" s="19">
        <f t="shared" si="194"/>
        <v>41880.663252314815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9">
        <f t="shared" si="191"/>
        <v>1.0500000000000001E-2</v>
      </c>
      <c r="O2892" s="7">
        <f t="shared" si="192"/>
        <v>7</v>
      </c>
      <c r="P2892" t="s">
        <v>8271</v>
      </c>
      <c r="Q2892" t="s">
        <v>8317</v>
      </c>
      <c r="R2892" t="s">
        <v>8318</v>
      </c>
      <c r="S2892" s="19">
        <f t="shared" si="193"/>
        <v>41831.542962962965</v>
      </c>
      <c r="T2892" s="19">
        <f t="shared" si="194"/>
        <v>41859.925000000003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9">
        <f t="shared" si="191"/>
        <v>2.7300000000000001E-2</v>
      </c>
      <c r="O2893" s="7">
        <f t="shared" si="192"/>
        <v>27.3</v>
      </c>
      <c r="P2893" t="s">
        <v>8271</v>
      </c>
      <c r="Q2893" t="s">
        <v>8317</v>
      </c>
      <c r="R2893" t="s">
        <v>8318</v>
      </c>
      <c r="S2893" s="19">
        <f t="shared" si="193"/>
        <v>42415.683425925934</v>
      </c>
      <c r="T2893" s="19">
        <f t="shared" si="194"/>
        <v>42475.641759259262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9">
        <f t="shared" si="191"/>
        <v>9.0909090909090912E-2</v>
      </c>
      <c r="O2894" s="7">
        <f t="shared" si="192"/>
        <v>29.411764705882351</v>
      </c>
      <c r="P2894" t="s">
        <v>8271</v>
      </c>
      <c r="Q2894" t="s">
        <v>8317</v>
      </c>
      <c r="R2894" t="s">
        <v>8318</v>
      </c>
      <c r="S2894" s="19">
        <f t="shared" si="193"/>
        <v>41869.514166666668</v>
      </c>
      <c r="T2894" s="19">
        <f t="shared" si="194"/>
        <v>41876.675000000003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9">
        <f t="shared" si="191"/>
        <v>5.0000000000000001E-3</v>
      </c>
      <c r="O2895" s="7">
        <f t="shared" si="192"/>
        <v>12.5</v>
      </c>
      <c r="P2895" t="s">
        <v>8271</v>
      </c>
      <c r="Q2895" t="s">
        <v>8317</v>
      </c>
      <c r="R2895" t="s">
        <v>8318</v>
      </c>
      <c r="S2895" s="19">
        <f t="shared" si="193"/>
        <v>41953.57309027778</v>
      </c>
      <c r="T2895" s="19">
        <f t="shared" si="194"/>
        <v>42012.883333333331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9">
        <f t="shared" si="191"/>
        <v>0</v>
      </c>
      <c r="O2896" s="7">
        <f t="shared" si="192"/>
        <v>0</v>
      </c>
      <c r="P2896" t="s">
        <v>8271</v>
      </c>
      <c r="Q2896" t="s">
        <v>8317</v>
      </c>
      <c r="R2896" t="s">
        <v>8318</v>
      </c>
      <c r="S2896" s="19">
        <f t="shared" si="193"/>
        <v>42037.786284722228</v>
      </c>
      <c r="T2896" s="19">
        <f t="shared" si="194"/>
        <v>42097.744618055556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9">
        <f t="shared" si="191"/>
        <v>4.5999999999999999E-2</v>
      </c>
      <c r="O2897" s="7">
        <f t="shared" si="192"/>
        <v>5.75</v>
      </c>
      <c r="P2897" t="s">
        <v>8271</v>
      </c>
      <c r="Q2897" t="s">
        <v>8317</v>
      </c>
      <c r="R2897" t="s">
        <v>8318</v>
      </c>
      <c r="S2897" s="19">
        <f t="shared" si="193"/>
        <v>41811.355462962965</v>
      </c>
      <c r="T2897" s="19">
        <f t="shared" si="194"/>
        <v>41812.675000000003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9">
        <f t="shared" si="191"/>
        <v>0.20833333333333334</v>
      </c>
      <c r="O2898" s="7">
        <f t="shared" si="192"/>
        <v>52.083333333333336</v>
      </c>
      <c r="P2898" t="s">
        <v>8271</v>
      </c>
      <c r="Q2898" t="s">
        <v>8317</v>
      </c>
      <c r="R2898" t="s">
        <v>8318</v>
      </c>
      <c r="S2898" s="19">
        <f t="shared" si="193"/>
        <v>42701.708807870375</v>
      </c>
      <c r="T2898" s="19">
        <f t="shared" si="194"/>
        <v>42716.05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9">
        <f t="shared" si="191"/>
        <v>4.583333333333333E-2</v>
      </c>
      <c r="O2899" s="7">
        <f t="shared" si="192"/>
        <v>183.33333333333334</v>
      </c>
      <c r="P2899" t="s">
        <v>8271</v>
      </c>
      <c r="Q2899" t="s">
        <v>8317</v>
      </c>
      <c r="R2899" t="s">
        <v>8318</v>
      </c>
      <c r="S2899" s="19">
        <f t="shared" si="193"/>
        <v>42258.446504629632</v>
      </c>
      <c r="T2899" s="19">
        <f t="shared" si="194"/>
        <v>42288.445196759261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9">
        <f t="shared" si="191"/>
        <v>4.2133333333333335E-2</v>
      </c>
      <c r="O2900" s="7">
        <f t="shared" si="192"/>
        <v>26.333333333333332</v>
      </c>
      <c r="P2900" t="s">
        <v>8271</v>
      </c>
      <c r="Q2900" t="s">
        <v>8317</v>
      </c>
      <c r="R2900" t="s">
        <v>8318</v>
      </c>
      <c r="S2900" s="19">
        <f t="shared" si="193"/>
        <v>42278.464965277781</v>
      </c>
      <c r="T2900" s="19">
        <f t="shared" si="194"/>
        <v>42308.464965277781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9">
        <f t="shared" si="191"/>
        <v>0</v>
      </c>
      <c r="O2901" s="7">
        <f t="shared" si="192"/>
        <v>0</v>
      </c>
      <c r="P2901" t="s">
        <v>8271</v>
      </c>
      <c r="Q2901" t="s">
        <v>8317</v>
      </c>
      <c r="R2901" t="s">
        <v>8318</v>
      </c>
      <c r="S2901" s="19">
        <f t="shared" si="193"/>
        <v>42514.878217592595</v>
      </c>
      <c r="T2901" s="19">
        <f t="shared" si="194"/>
        <v>42574.878217592595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9">
        <f t="shared" si="191"/>
        <v>0.61909090909090914</v>
      </c>
      <c r="O2902" s="7">
        <f t="shared" si="192"/>
        <v>486.42857142857144</v>
      </c>
      <c r="P2902" t="s">
        <v>8271</v>
      </c>
      <c r="Q2902" t="s">
        <v>8317</v>
      </c>
      <c r="R2902" t="s">
        <v>8318</v>
      </c>
      <c r="S2902" s="19">
        <f t="shared" si="193"/>
        <v>41830.034166666672</v>
      </c>
      <c r="T2902" s="19">
        <f t="shared" si="194"/>
        <v>41860.034166666672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9">
        <f t="shared" si="191"/>
        <v>8.0000000000000002E-3</v>
      </c>
      <c r="O2903" s="7">
        <f t="shared" si="192"/>
        <v>3</v>
      </c>
      <c r="P2903" t="s">
        <v>8271</v>
      </c>
      <c r="Q2903" t="s">
        <v>8317</v>
      </c>
      <c r="R2903" t="s">
        <v>8318</v>
      </c>
      <c r="S2903" s="19">
        <f t="shared" si="193"/>
        <v>41982.704386574078</v>
      </c>
      <c r="T2903" s="19">
        <f t="shared" si="194"/>
        <v>42042.704386574078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9">
        <f t="shared" si="191"/>
        <v>1.6666666666666666E-4</v>
      </c>
      <c r="O2904" s="7">
        <f t="shared" si="192"/>
        <v>25</v>
      </c>
      <c r="P2904" t="s">
        <v>8271</v>
      </c>
      <c r="Q2904" t="s">
        <v>8317</v>
      </c>
      <c r="R2904" t="s">
        <v>8318</v>
      </c>
      <c r="S2904" s="19">
        <f t="shared" si="193"/>
        <v>42210.239768518521</v>
      </c>
      <c r="T2904" s="19">
        <f t="shared" si="194"/>
        <v>42240.239768518521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9">
        <f t="shared" si="191"/>
        <v>7.7999999999999996E-3</v>
      </c>
      <c r="O2905" s="7">
        <f t="shared" si="192"/>
        <v>9.75</v>
      </c>
      <c r="P2905" t="s">
        <v>8271</v>
      </c>
      <c r="Q2905" t="s">
        <v>8317</v>
      </c>
      <c r="R2905" t="s">
        <v>8318</v>
      </c>
      <c r="S2905" s="19">
        <f t="shared" si="193"/>
        <v>42195.966874999998</v>
      </c>
      <c r="T2905" s="19">
        <f t="shared" si="194"/>
        <v>42255.966874999998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9">
        <f t="shared" si="191"/>
        <v>0.05</v>
      </c>
      <c r="O2906" s="7">
        <f t="shared" si="192"/>
        <v>18.75</v>
      </c>
      <c r="P2906" t="s">
        <v>8271</v>
      </c>
      <c r="Q2906" t="s">
        <v>8317</v>
      </c>
      <c r="R2906" t="s">
        <v>8318</v>
      </c>
      <c r="S2906" s="19">
        <f t="shared" si="193"/>
        <v>41940.767951388894</v>
      </c>
      <c r="T2906" s="19">
        <f t="shared" si="194"/>
        <v>41952.3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9">
        <f t="shared" si="191"/>
        <v>0.17771428571428571</v>
      </c>
      <c r="O2907" s="7">
        <f t="shared" si="192"/>
        <v>36.588235294117645</v>
      </c>
      <c r="P2907" t="s">
        <v>8271</v>
      </c>
      <c r="Q2907" t="s">
        <v>8317</v>
      </c>
      <c r="R2907" t="s">
        <v>8318</v>
      </c>
      <c r="S2907" s="19">
        <f t="shared" si="193"/>
        <v>42605.856863425928</v>
      </c>
      <c r="T2907" s="19">
        <f t="shared" si="194"/>
        <v>42619.856863425928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9">
        <f t="shared" si="191"/>
        <v>9.4166666666666662E-2</v>
      </c>
      <c r="O2908" s="7">
        <f t="shared" si="192"/>
        <v>80.714285714285708</v>
      </c>
      <c r="P2908" t="s">
        <v>8271</v>
      </c>
      <c r="Q2908" t="s">
        <v>8317</v>
      </c>
      <c r="R2908" t="s">
        <v>8318</v>
      </c>
      <c r="S2908" s="19">
        <f t="shared" si="193"/>
        <v>42199.448912037042</v>
      </c>
      <c r="T2908" s="19">
        <f t="shared" si="194"/>
        <v>42216.841666666674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9">
        <f t="shared" si="191"/>
        <v>8.0000000000000004E-4</v>
      </c>
      <c r="O2909" s="7">
        <f t="shared" si="192"/>
        <v>1</v>
      </c>
      <c r="P2909" t="s">
        <v>8271</v>
      </c>
      <c r="Q2909" t="s">
        <v>8317</v>
      </c>
      <c r="R2909" t="s">
        <v>8318</v>
      </c>
      <c r="S2909" s="19">
        <f t="shared" si="193"/>
        <v>42444.677743055559</v>
      </c>
      <c r="T2909" s="19">
        <f t="shared" si="194"/>
        <v>42504.677743055559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9">
        <f t="shared" si="191"/>
        <v>2.75E-2</v>
      </c>
      <c r="O2910" s="7">
        <f t="shared" si="192"/>
        <v>52.8</v>
      </c>
      <c r="P2910" t="s">
        <v>8271</v>
      </c>
      <c r="Q2910" t="s">
        <v>8317</v>
      </c>
      <c r="R2910" t="s">
        <v>8318</v>
      </c>
      <c r="S2910" s="19">
        <f t="shared" si="193"/>
        <v>42499.531701388893</v>
      </c>
      <c r="T2910" s="19">
        <f t="shared" si="194"/>
        <v>42529.531701388893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9">
        <f t="shared" si="191"/>
        <v>1.1111111111111112E-4</v>
      </c>
      <c r="O2911" s="7">
        <f t="shared" si="192"/>
        <v>20</v>
      </c>
      <c r="P2911" t="s">
        <v>8271</v>
      </c>
      <c r="Q2911" t="s">
        <v>8317</v>
      </c>
      <c r="R2911" t="s">
        <v>8318</v>
      </c>
      <c r="S2911" s="19">
        <f t="shared" si="193"/>
        <v>41929.06621527778</v>
      </c>
      <c r="T2911" s="19">
        <f t="shared" si="194"/>
        <v>41968.623611111114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9">
        <f t="shared" si="191"/>
        <v>3.3333333333333335E-5</v>
      </c>
      <c r="O2912" s="7">
        <f t="shared" si="192"/>
        <v>1</v>
      </c>
      <c r="P2912" t="s">
        <v>8271</v>
      </c>
      <c r="Q2912" t="s">
        <v>8317</v>
      </c>
      <c r="R2912" t="s">
        <v>8318</v>
      </c>
      <c r="S2912" s="19">
        <f t="shared" si="193"/>
        <v>42107.641284722224</v>
      </c>
      <c r="T2912" s="19">
        <f t="shared" si="194"/>
        <v>42167.641284722224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9">
        <f t="shared" si="191"/>
        <v>0.36499999999999999</v>
      </c>
      <c r="O2913" s="7">
        <f t="shared" si="192"/>
        <v>46.928571428571431</v>
      </c>
      <c r="P2913" t="s">
        <v>8271</v>
      </c>
      <c r="Q2913" t="s">
        <v>8317</v>
      </c>
      <c r="R2913" t="s">
        <v>8318</v>
      </c>
      <c r="S2913" s="19">
        <f t="shared" si="193"/>
        <v>42142.568819444452</v>
      </c>
      <c r="T2913" s="19">
        <f t="shared" si="194"/>
        <v>42182.568819444452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9">
        <f t="shared" si="191"/>
        <v>0.14058171745152354</v>
      </c>
      <c r="O2914" s="7">
        <f t="shared" si="192"/>
        <v>78.07692307692308</v>
      </c>
      <c r="P2914" t="s">
        <v>8271</v>
      </c>
      <c r="Q2914" t="s">
        <v>8317</v>
      </c>
      <c r="R2914" t="s">
        <v>8318</v>
      </c>
      <c r="S2914" s="19">
        <f t="shared" si="193"/>
        <v>42353.931643518517</v>
      </c>
      <c r="T2914" s="19">
        <f t="shared" si="194"/>
        <v>42383.931643518517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9">
        <f t="shared" si="191"/>
        <v>2.0000000000000001E-4</v>
      </c>
      <c r="O2915" s="7">
        <f t="shared" si="192"/>
        <v>1</v>
      </c>
      <c r="P2915" t="s">
        <v>8271</v>
      </c>
      <c r="Q2915" t="s">
        <v>8317</v>
      </c>
      <c r="R2915" t="s">
        <v>8318</v>
      </c>
      <c r="S2915" s="19">
        <f t="shared" si="193"/>
        <v>41828.722905092596</v>
      </c>
      <c r="T2915" s="19">
        <f t="shared" si="194"/>
        <v>41888.722905092596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9">
        <f t="shared" si="191"/>
        <v>4.0000000000000003E-5</v>
      </c>
      <c r="O2916" s="7">
        <f t="shared" si="192"/>
        <v>1</v>
      </c>
      <c r="P2916" t="s">
        <v>8271</v>
      </c>
      <c r="Q2916" t="s">
        <v>8317</v>
      </c>
      <c r="R2916" t="s">
        <v>8318</v>
      </c>
      <c r="S2916" s="19">
        <f t="shared" si="193"/>
        <v>42017.707337962966</v>
      </c>
      <c r="T2916" s="19">
        <f t="shared" si="194"/>
        <v>42077.665671296301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9">
        <f t="shared" si="191"/>
        <v>0.61099999999999999</v>
      </c>
      <c r="O2917" s="7">
        <f t="shared" si="192"/>
        <v>203.66666666666666</v>
      </c>
      <c r="P2917" t="s">
        <v>8271</v>
      </c>
      <c r="Q2917" t="s">
        <v>8317</v>
      </c>
      <c r="R2917" t="s">
        <v>8318</v>
      </c>
      <c r="S2917" s="19">
        <f t="shared" si="193"/>
        <v>42415.19803240741</v>
      </c>
      <c r="T2917" s="19">
        <f t="shared" si="194"/>
        <v>42445.156365740739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9">
        <f t="shared" si="191"/>
        <v>7.8378378378378383E-2</v>
      </c>
      <c r="O2918" s="7">
        <f t="shared" si="192"/>
        <v>20.714285714285715</v>
      </c>
      <c r="P2918" t="s">
        <v>8271</v>
      </c>
      <c r="Q2918" t="s">
        <v>8317</v>
      </c>
      <c r="R2918" t="s">
        <v>8318</v>
      </c>
      <c r="S2918" s="19">
        <f t="shared" si="193"/>
        <v>41755.276724537041</v>
      </c>
      <c r="T2918" s="19">
        <f t="shared" si="194"/>
        <v>41778.276724537041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9">
        <f t="shared" si="191"/>
        <v>0.2185</v>
      </c>
      <c r="O2919" s="7">
        <f t="shared" si="192"/>
        <v>48.555555555555557</v>
      </c>
      <c r="P2919" t="s">
        <v>8271</v>
      </c>
      <c r="Q2919" t="s">
        <v>8317</v>
      </c>
      <c r="R2919" t="s">
        <v>8318</v>
      </c>
      <c r="S2919" s="19">
        <f t="shared" si="193"/>
        <v>42245.03434027778</v>
      </c>
      <c r="T2919" s="19">
        <f t="shared" si="194"/>
        <v>42263.03434027778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9">
        <f t="shared" si="191"/>
        <v>0.27239999999999998</v>
      </c>
      <c r="O2920" s="7">
        <f t="shared" si="192"/>
        <v>68.099999999999994</v>
      </c>
      <c r="P2920" t="s">
        <v>8271</v>
      </c>
      <c r="Q2920" t="s">
        <v>8317</v>
      </c>
      <c r="R2920" t="s">
        <v>8318</v>
      </c>
      <c r="S2920" s="19">
        <f t="shared" si="193"/>
        <v>42278.429710648154</v>
      </c>
      <c r="T2920" s="19">
        <f t="shared" si="194"/>
        <v>42306.429710648154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9">
        <f t="shared" si="191"/>
        <v>8.5000000000000006E-2</v>
      </c>
      <c r="O2921" s="7">
        <f t="shared" si="192"/>
        <v>8.5</v>
      </c>
      <c r="P2921" t="s">
        <v>8271</v>
      </c>
      <c r="Q2921" t="s">
        <v>8317</v>
      </c>
      <c r="R2921" t="s">
        <v>8318</v>
      </c>
      <c r="S2921" s="19">
        <f t="shared" si="193"/>
        <v>41826.419548611113</v>
      </c>
      <c r="T2921" s="19">
        <f t="shared" si="194"/>
        <v>41856.419548611113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9">
        <f t="shared" si="191"/>
        <v>0.26840000000000003</v>
      </c>
      <c r="O2922" s="7">
        <f t="shared" si="192"/>
        <v>51.615384615384613</v>
      </c>
      <c r="P2922" t="s">
        <v>8271</v>
      </c>
      <c r="Q2922" t="s">
        <v>8317</v>
      </c>
      <c r="R2922" t="s">
        <v>8318</v>
      </c>
      <c r="S2922" s="19">
        <f t="shared" si="193"/>
        <v>42058.59247685186</v>
      </c>
      <c r="T2922" s="19">
        <f t="shared" si="194"/>
        <v>42088.550810185188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9">
        <f t="shared" si="191"/>
        <v>1.29</v>
      </c>
      <c r="O2923" s="7">
        <f t="shared" si="192"/>
        <v>43</v>
      </c>
      <c r="P2923" t="s">
        <v>8305</v>
      </c>
      <c r="Q2923" t="s">
        <v>8317</v>
      </c>
      <c r="R2923" t="s">
        <v>8359</v>
      </c>
      <c r="S2923" s="19">
        <f t="shared" si="193"/>
        <v>41877.686620370376</v>
      </c>
      <c r="T2923" s="19">
        <f t="shared" si="194"/>
        <v>41907.686620370376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9">
        <f t="shared" si="191"/>
        <v>1</v>
      </c>
      <c r="O2924" s="7">
        <f t="shared" si="192"/>
        <v>83.333333333333329</v>
      </c>
      <c r="P2924" t="s">
        <v>8305</v>
      </c>
      <c r="Q2924" t="s">
        <v>8317</v>
      </c>
      <c r="R2924" t="s">
        <v>8359</v>
      </c>
      <c r="S2924" s="19">
        <f t="shared" si="193"/>
        <v>42097.674155092594</v>
      </c>
      <c r="T2924" s="19">
        <f t="shared" si="194"/>
        <v>42142.674155092594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9">
        <f t="shared" si="191"/>
        <v>1</v>
      </c>
      <c r="O2925" s="7">
        <f t="shared" si="192"/>
        <v>30</v>
      </c>
      <c r="P2925" t="s">
        <v>8305</v>
      </c>
      <c r="Q2925" t="s">
        <v>8317</v>
      </c>
      <c r="R2925" t="s">
        <v>8359</v>
      </c>
      <c r="S2925" s="19">
        <f t="shared" si="193"/>
        <v>42012.952534722222</v>
      </c>
      <c r="T2925" s="19">
        <f t="shared" si="194"/>
        <v>42027.925000000003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9">
        <f t="shared" si="191"/>
        <v>1.032</v>
      </c>
      <c r="O2926" s="7">
        <f t="shared" si="192"/>
        <v>175.51020408163265</v>
      </c>
      <c r="P2926" t="s">
        <v>8305</v>
      </c>
      <c r="Q2926" t="s">
        <v>8317</v>
      </c>
      <c r="R2926" t="s">
        <v>8359</v>
      </c>
      <c r="S2926" s="19">
        <f t="shared" si="193"/>
        <v>42103.356828703705</v>
      </c>
      <c r="T2926" s="19">
        <f t="shared" si="194"/>
        <v>42132.965972222228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9">
        <f t="shared" si="191"/>
        <v>1.0244597777777777</v>
      </c>
      <c r="O2927" s="7">
        <f t="shared" si="192"/>
        <v>231.66175879396985</v>
      </c>
      <c r="P2927" t="s">
        <v>8305</v>
      </c>
      <c r="Q2927" t="s">
        <v>8317</v>
      </c>
      <c r="R2927" t="s">
        <v>8359</v>
      </c>
      <c r="S2927" s="19">
        <f t="shared" si="193"/>
        <v>41863.384120370378</v>
      </c>
      <c r="T2927" s="19">
        <f t="shared" si="194"/>
        <v>41893.384120370378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9">
        <f t="shared" si="191"/>
        <v>1.25</v>
      </c>
      <c r="O2928" s="7">
        <f t="shared" si="192"/>
        <v>75</v>
      </c>
      <c r="P2928" t="s">
        <v>8305</v>
      </c>
      <c r="Q2928" t="s">
        <v>8317</v>
      </c>
      <c r="R2928" t="s">
        <v>8359</v>
      </c>
      <c r="S2928" s="19">
        <f t="shared" si="193"/>
        <v>42044.565960648149</v>
      </c>
      <c r="T2928" s="19">
        <f t="shared" si="194"/>
        <v>42058.565960648149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9">
        <f t="shared" si="191"/>
        <v>1.3083333333333333</v>
      </c>
      <c r="O2929" s="7">
        <f t="shared" si="192"/>
        <v>112.14285714285714</v>
      </c>
      <c r="P2929" t="s">
        <v>8305</v>
      </c>
      <c r="Q2929" t="s">
        <v>8317</v>
      </c>
      <c r="R2929" t="s">
        <v>8359</v>
      </c>
      <c r="S2929" s="19">
        <f t="shared" si="193"/>
        <v>41806.469317129631</v>
      </c>
      <c r="T2929" s="19">
        <f t="shared" si="194"/>
        <v>41835.008333333339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9">
        <f t="shared" si="191"/>
        <v>1</v>
      </c>
      <c r="O2930" s="7">
        <f t="shared" si="192"/>
        <v>41.666666666666664</v>
      </c>
      <c r="P2930" t="s">
        <v>8305</v>
      </c>
      <c r="Q2930" t="s">
        <v>8317</v>
      </c>
      <c r="R2930" t="s">
        <v>8359</v>
      </c>
      <c r="S2930" s="19">
        <f t="shared" si="193"/>
        <v>42403.798217592601</v>
      </c>
      <c r="T2930" s="19">
        <f t="shared" si="194"/>
        <v>42433.798217592601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9">
        <f t="shared" si="191"/>
        <v>1.02069375</v>
      </c>
      <c r="O2931" s="7">
        <f t="shared" si="192"/>
        <v>255.17343750000001</v>
      </c>
      <c r="P2931" t="s">
        <v>8305</v>
      </c>
      <c r="Q2931" t="s">
        <v>8317</v>
      </c>
      <c r="R2931" t="s">
        <v>8359</v>
      </c>
      <c r="S2931" s="19">
        <f t="shared" si="193"/>
        <v>41754.364328703705</v>
      </c>
      <c r="T2931" s="19">
        <f t="shared" si="194"/>
        <v>41784.364328703705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9">
        <f t="shared" si="191"/>
        <v>1.0092000000000001</v>
      </c>
      <c r="O2932" s="7">
        <f t="shared" si="192"/>
        <v>162.7741935483871</v>
      </c>
      <c r="P2932" t="s">
        <v>8305</v>
      </c>
      <c r="Q2932" t="s">
        <v>8317</v>
      </c>
      <c r="R2932" t="s">
        <v>8359</v>
      </c>
      <c r="S2932" s="19">
        <f t="shared" si="193"/>
        <v>42101.384074074078</v>
      </c>
      <c r="T2932" s="19">
        <f t="shared" si="194"/>
        <v>42131.384074074078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9">
        <f t="shared" si="191"/>
        <v>1.06</v>
      </c>
      <c r="O2933" s="7">
        <f t="shared" si="192"/>
        <v>88.333333333333329</v>
      </c>
      <c r="P2933" t="s">
        <v>8305</v>
      </c>
      <c r="Q2933" t="s">
        <v>8317</v>
      </c>
      <c r="R2933" t="s">
        <v>8359</v>
      </c>
      <c r="S2933" s="19">
        <f t="shared" si="193"/>
        <v>41872.091238425928</v>
      </c>
      <c r="T2933" s="19">
        <f t="shared" si="194"/>
        <v>41897.055555555562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9">
        <f t="shared" si="191"/>
        <v>1.0509677419354839</v>
      </c>
      <c r="O2934" s="7">
        <f t="shared" si="192"/>
        <v>85.736842105263165</v>
      </c>
      <c r="P2934" t="s">
        <v>8305</v>
      </c>
      <c r="Q2934" t="s">
        <v>8317</v>
      </c>
      <c r="R2934" t="s">
        <v>8359</v>
      </c>
      <c r="S2934" s="19">
        <f t="shared" si="193"/>
        <v>42024.964780092596</v>
      </c>
      <c r="T2934" s="19">
        <f t="shared" si="194"/>
        <v>42056.258333333331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9">
        <f t="shared" si="191"/>
        <v>1.0276000000000001</v>
      </c>
      <c r="O2935" s="7">
        <f t="shared" si="192"/>
        <v>47.574074074074076</v>
      </c>
      <c r="P2935" t="s">
        <v>8305</v>
      </c>
      <c r="Q2935" t="s">
        <v>8317</v>
      </c>
      <c r="R2935" t="s">
        <v>8359</v>
      </c>
      <c r="S2935" s="19">
        <f t="shared" si="193"/>
        <v>42495.756631944445</v>
      </c>
      <c r="T2935" s="19">
        <f t="shared" si="194"/>
        <v>42525.756631944445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9">
        <f t="shared" si="191"/>
        <v>1.08</v>
      </c>
      <c r="O2936" s="7">
        <f t="shared" si="192"/>
        <v>72.972972972972968</v>
      </c>
      <c r="P2936" t="s">
        <v>8305</v>
      </c>
      <c r="Q2936" t="s">
        <v>8317</v>
      </c>
      <c r="R2936" t="s">
        <v>8359</v>
      </c>
      <c r="S2936" s="19">
        <f t="shared" si="193"/>
        <v>41775.436157407414</v>
      </c>
      <c r="T2936" s="19">
        <f t="shared" si="194"/>
        <v>41805.436157407414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9">
        <f t="shared" si="191"/>
        <v>1.0088571428571429</v>
      </c>
      <c r="O2937" s="7">
        <f t="shared" si="192"/>
        <v>90.538461538461533</v>
      </c>
      <c r="P2937" t="s">
        <v>8305</v>
      </c>
      <c r="Q2937" t="s">
        <v>8317</v>
      </c>
      <c r="R2937" t="s">
        <v>8359</v>
      </c>
      <c r="S2937" s="19">
        <f t="shared" si="193"/>
        <v>42553.383425925931</v>
      </c>
      <c r="T2937" s="19">
        <f t="shared" si="194"/>
        <v>42611.508333333331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9">
        <f t="shared" si="191"/>
        <v>1.28</v>
      </c>
      <c r="O2938" s="7">
        <f t="shared" si="192"/>
        <v>37.647058823529413</v>
      </c>
      <c r="P2938" t="s">
        <v>8305</v>
      </c>
      <c r="Q2938" t="s">
        <v>8317</v>
      </c>
      <c r="R2938" t="s">
        <v>8359</v>
      </c>
      <c r="S2938" s="19">
        <f t="shared" si="193"/>
        <v>41912.450729166667</v>
      </c>
      <c r="T2938" s="19">
        <f t="shared" si="194"/>
        <v>41925.007638888892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9">
        <f t="shared" si="191"/>
        <v>1.3333333333333333</v>
      </c>
      <c r="O2939" s="7">
        <f t="shared" si="192"/>
        <v>36.363636363636367</v>
      </c>
      <c r="P2939" t="s">
        <v>8305</v>
      </c>
      <c r="Q2939" t="s">
        <v>8317</v>
      </c>
      <c r="R2939" t="s">
        <v>8359</v>
      </c>
      <c r="S2939" s="19">
        <f t="shared" si="193"/>
        <v>41803.257326388892</v>
      </c>
      <c r="T2939" s="19">
        <f t="shared" si="194"/>
        <v>41833.257326388892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9">
        <f t="shared" si="191"/>
        <v>1.0137499999999999</v>
      </c>
      <c r="O2940" s="7">
        <f t="shared" si="192"/>
        <v>126.71875</v>
      </c>
      <c r="P2940" t="s">
        <v>8305</v>
      </c>
      <c r="Q2940" t="s">
        <v>8317</v>
      </c>
      <c r="R2940" t="s">
        <v>8359</v>
      </c>
      <c r="S2940" s="19">
        <f t="shared" si="193"/>
        <v>42004.503865740742</v>
      </c>
      <c r="T2940" s="19">
        <f t="shared" si="194"/>
        <v>42034.503865740742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9">
        <f t="shared" si="191"/>
        <v>1.0287500000000001</v>
      </c>
      <c r="O2941" s="7">
        <f t="shared" si="192"/>
        <v>329.2</v>
      </c>
      <c r="P2941" t="s">
        <v>8305</v>
      </c>
      <c r="Q2941" t="s">
        <v>8317</v>
      </c>
      <c r="R2941" t="s">
        <v>8359</v>
      </c>
      <c r="S2941" s="19">
        <f t="shared" si="193"/>
        <v>41845.609166666669</v>
      </c>
      <c r="T2941" s="19">
        <f t="shared" si="194"/>
        <v>41878.841666666667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9">
        <f t="shared" si="191"/>
        <v>1.0724</v>
      </c>
      <c r="O2942" s="7">
        <f t="shared" si="192"/>
        <v>81.242424242424249</v>
      </c>
      <c r="P2942" t="s">
        <v>8305</v>
      </c>
      <c r="Q2942" t="s">
        <v>8317</v>
      </c>
      <c r="R2942" t="s">
        <v>8359</v>
      </c>
      <c r="S2942" s="19">
        <f t="shared" si="193"/>
        <v>41982.573356481487</v>
      </c>
      <c r="T2942" s="19">
        <f t="shared" si="194"/>
        <v>42022.573356481487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9">
        <f t="shared" si="191"/>
        <v>4.0000000000000003E-5</v>
      </c>
      <c r="O2943" s="7">
        <f t="shared" si="192"/>
        <v>1</v>
      </c>
      <c r="P2943" t="s">
        <v>8303</v>
      </c>
      <c r="Q2943" t="s">
        <v>8317</v>
      </c>
      <c r="R2943" t="s">
        <v>8357</v>
      </c>
      <c r="S2943" s="19">
        <f t="shared" si="193"/>
        <v>42034.760127314818</v>
      </c>
      <c r="T2943" s="19">
        <f t="shared" si="194"/>
        <v>42064.760127314818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9">
        <f t="shared" si="191"/>
        <v>0.20424999999999999</v>
      </c>
      <c r="O2944" s="7">
        <f t="shared" si="192"/>
        <v>202.22772277227722</v>
      </c>
      <c r="P2944" t="s">
        <v>8303</v>
      </c>
      <c r="Q2944" t="s">
        <v>8317</v>
      </c>
      <c r="R2944" t="s">
        <v>8357</v>
      </c>
      <c r="S2944" s="19">
        <f t="shared" si="193"/>
        <v>42334.60392361111</v>
      </c>
      <c r="T2944" s="19">
        <f t="shared" si="194"/>
        <v>42354.645833333336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9">
        <f t="shared" si="191"/>
        <v>0</v>
      </c>
      <c r="O2945" s="7">
        <f t="shared" si="192"/>
        <v>0</v>
      </c>
      <c r="P2945" t="s">
        <v>8303</v>
      </c>
      <c r="Q2945" t="s">
        <v>8317</v>
      </c>
      <c r="R2945" t="s">
        <v>8357</v>
      </c>
      <c r="S2945" s="19">
        <f t="shared" si="193"/>
        <v>42076.929398148146</v>
      </c>
      <c r="T2945" s="19">
        <f t="shared" si="194"/>
        <v>42106.929398148146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9">
        <f t="shared" ref="N2946:N3009" si="195">E2946/D2946</f>
        <v>0.01</v>
      </c>
      <c r="O2946" s="7">
        <f t="shared" si="192"/>
        <v>100</v>
      </c>
      <c r="P2946" t="s">
        <v>8303</v>
      </c>
      <c r="Q2946" t="s">
        <v>8317</v>
      </c>
      <c r="R2946" t="s">
        <v>8357</v>
      </c>
      <c r="S2946" s="19">
        <f t="shared" si="193"/>
        <v>42132.714328703703</v>
      </c>
      <c r="T2946" s="19">
        <f t="shared" si="194"/>
        <v>42162.714328703703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9">
        <f t="shared" si="195"/>
        <v>0</v>
      </c>
      <c r="O2947" s="7">
        <f t="shared" ref="O2947:O3010" si="196">IF(L2947=0,0,E2947/L2947)</f>
        <v>0</v>
      </c>
      <c r="P2947" t="s">
        <v>8303</v>
      </c>
      <c r="Q2947" t="s">
        <v>8317</v>
      </c>
      <c r="R2947" t="s">
        <v>8357</v>
      </c>
      <c r="S2947" s="19">
        <f t="shared" ref="S2947:S3010" si="197">(J2947/86400)+25569+(-5/25)</f>
        <v>42117.93958333334</v>
      </c>
      <c r="T2947" s="19">
        <f t="shared" ref="T2947:T3010" si="198">(I2947/86400)+25569+(-5/25)</f>
        <v>42147.93958333334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9">
        <f t="shared" si="195"/>
        <v>1E-3</v>
      </c>
      <c r="O2948" s="7">
        <f t="shared" si="196"/>
        <v>1</v>
      </c>
      <c r="P2948" t="s">
        <v>8303</v>
      </c>
      <c r="Q2948" t="s">
        <v>8317</v>
      </c>
      <c r="R2948" t="s">
        <v>8357</v>
      </c>
      <c r="S2948" s="19">
        <f t="shared" si="197"/>
        <v>42567.331157407411</v>
      </c>
      <c r="T2948" s="19">
        <f t="shared" si="198"/>
        <v>42597.331157407411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9">
        <f t="shared" si="195"/>
        <v>4.2880000000000001E-2</v>
      </c>
      <c r="O2949" s="7">
        <f t="shared" si="196"/>
        <v>82.461538461538467</v>
      </c>
      <c r="P2949" t="s">
        <v>8303</v>
      </c>
      <c r="Q2949" t="s">
        <v>8317</v>
      </c>
      <c r="R2949" t="s">
        <v>8357</v>
      </c>
      <c r="S2949" s="19">
        <f t="shared" si="197"/>
        <v>42649.362118055564</v>
      </c>
      <c r="T2949" s="19">
        <f t="shared" si="198"/>
        <v>42698.515972222223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9">
        <f t="shared" si="195"/>
        <v>4.8000000000000001E-5</v>
      </c>
      <c r="O2950" s="7">
        <f t="shared" si="196"/>
        <v>2.6666666666666665</v>
      </c>
      <c r="P2950" t="s">
        <v>8303</v>
      </c>
      <c r="Q2950" t="s">
        <v>8317</v>
      </c>
      <c r="R2950" t="s">
        <v>8357</v>
      </c>
      <c r="S2950" s="19">
        <f t="shared" si="197"/>
        <v>42097.449224537035</v>
      </c>
      <c r="T2950" s="19">
        <f t="shared" si="198"/>
        <v>42157.449224537035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9">
        <f t="shared" si="195"/>
        <v>2.5000000000000001E-2</v>
      </c>
      <c r="O2951" s="7">
        <f t="shared" si="196"/>
        <v>12.5</v>
      </c>
      <c r="P2951" t="s">
        <v>8303</v>
      </c>
      <c r="Q2951" t="s">
        <v>8317</v>
      </c>
      <c r="R2951" t="s">
        <v>8357</v>
      </c>
      <c r="S2951" s="19">
        <f t="shared" si="197"/>
        <v>42297.623113425929</v>
      </c>
      <c r="T2951" s="19">
        <f t="shared" si="198"/>
        <v>42327.6647800926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9">
        <f t="shared" si="195"/>
        <v>0</v>
      </c>
      <c r="O2952" s="7">
        <f t="shared" si="196"/>
        <v>0</v>
      </c>
      <c r="P2952" t="s">
        <v>8303</v>
      </c>
      <c r="Q2952" t="s">
        <v>8317</v>
      </c>
      <c r="R2952" t="s">
        <v>8357</v>
      </c>
      <c r="S2952" s="19">
        <f t="shared" si="197"/>
        <v>42362.165185185193</v>
      </c>
      <c r="T2952" s="19">
        <f t="shared" si="198"/>
        <v>42392.165185185193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9">
        <f t="shared" si="195"/>
        <v>2.1919999999999999E-2</v>
      </c>
      <c r="O2953" s="7">
        <f t="shared" si="196"/>
        <v>18.896551724137932</v>
      </c>
      <c r="P2953" t="s">
        <v>8303</v>
      </c>
      <c r="Q2953" t="s">
        <v>8317</v>
      </c>
      <c r="R2953" t="s">
        <v>8357</v>
      </c>
      <c r="S2953" s="19">
        <f t="shared" si="197"/>
        <v>41872.60292824074</v>
      </c>
      <c r="T2953" s="19">
        <f t="shared" si="198"/>
        <v>41917.60292824074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9">
        <f t="shared" si="195"/>
        <v>8.0250000000000002E-2</v>
      </c>
      <c r="O2954" s="7">
        <f t="shared" si="196"/>
        <v>200.625</v>
      </c>
      <c r="P2954" t="s">
        <v>8303</v>
      </c>
      <c r="Q2954" t="s">
        <v>8317</v>
      </c>
      <c r="R2954" t="s">
        <v>8357</v>
      </c>
      <c r="S2954" s="19">
        <f t="shared" si="197"/>
        <v>42628.490266203706</v>
      </c>
      <c r="T2954" s="19">
        <f t="shared" si="198"/>
        <v>42659.966666666674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9">
        <f t="shared" si="195"/>
        <v>1.5125E-3</v>
      </c>
      <c r="O2955" s="7">
        <f t="shared" si="196"/>
        <v>201.66666666666666</v>
      </c>
      <c r="P2955" t="s">
        <v>8303</v>
      </c>
      <c r="Q2955" t="s">
        <v>8317</v>
      </c>
      <c r="R2955" t="s">
        <v>8357</v>
      </c>
      <c r="S2955" s="19">
        <f t="shared" si="197"/>
        <v>42255.591909722221</v>
      </c>
      <c r="T2955" s="19">
        <f t="shared" si="198"/>
        <v>42285.591909722221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9">
        <f t="shared" si="195"/>
        <v>0</v>
      </c>
      <c r="O2956" s="7">
        <f t="shared" si="196"/>
        <v>0</v>
      </c>
      <c r="P2956" t="s">
        <v>8303</v>
      </c>
      <c r="Q2956" t="s">
        <v>8317</v>
      </c>
      <c r="R2956" t="s">
        <v>8357</v>
      </c>
      <c r="S2956" s="19">
        <f t="shared" si="197"/>
        <v>42790.383368055554</v>
      </c>
      <c r="T2956" s="19">
        <f t="shared" si="198"/>
        <v>42810.34170138889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9">
        <f t="shared" si="195"/>
        <v>0.59583333333333333</v>
      </c>
      <c r="O2957" s="7">
        <f t="shared" si="196"/>
        <v>65</v>
      </c>
      <c r="P2957" t="s">
        <v>8303</v>
      </c>
      <c r="Q2957" t="s">
        <v>8317</v>
      </c>
      <c r="R2957" t="s">
        <v>8357</v>
      </c>
      <c r="S2957" s="19">
        <f t="shared" si="197"/>
        <v>42141.541307870371</v>
      </c>
      <c r="T2957" s="19">
        <f t="shared" si="198"/>
        <v>42171.541307870371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9">
        <f t="shared" si="195"/>
        <v>0.16734177215189874</v>
      </c>
      <c r="O2958" s="7">
        <f t="shared" si="196"/>
        <v>66.099999999999994</v>
      </c>
      <c r="P2958" t="s">
        <v>8303</v>
      </c>
      <c r="Q2958" t="s">
        <v>8317</v>
      </c>
      <c r="R2958" t="s">
        <v>8357</v>
      </c>
      <c r="S2958" s="19">
        <f t="shared" si="197"/>
        <v>42464.758912037039</v>
      </c>
      <c r="T2958" s="19">
        <f t="shared" si="198"/>
        <v>42494.758912037039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9">
        <f t="shared" si="195"/>
        <v>1.8666666666666668E-2</v>
      </c>
      <c r="O2959" s="7">
        <f t="shared" si="196"/>
        <v>93.333333333333329</v>
      </c>
      <c r="P2959" t="s">
        <v>8303</v>
      </c>
      <c r="Q2959" t="s">
        <v>8317</v>
      </c>
      <c r="R2959" t="s">
        <v>8357</v>
      </c>
      <c r="S2959" s="19">
        <f t="shared" si="197"/>
        <v>42030.811249999999</v>
      </c>
      <c r="T2959" s="19">
        <f t="shared" si="198"/>
        <v>42090.769583333335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9">
        <f t="shared" si="195"/>
        <v>0</v>
      </c>
      <c r="O2960" s="7">
        <f t="shared" si="196"/>
        <v>0</v>
      </c>
      <c r="P2960" t="s">
        <v>8303</v>
      </c>
      <c r="Q2960" t="s">
        <v>8317</v>
      </c>
      <c r="R2960" t="s">
        <v>8357</v>
      </c>
      <c r="S2960" s="19">
        <f t="shared" si="197"/>
        <v>42438.579131944447</v>
      </c>
      <c r="T2960" s="19">
        <f t="shared" si="198"/>
        <v>42498.537465277783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9">
        <f t="shared" si="195"/>
        <v>0</v>
      </c>
      <c r="O2961" s="7">
        <f t="shared" si="196"/>
        <v>0</v>
      </c>
      <c r="P2961" t="s">
        <v>8303</v>
      </c>
      <c r="Q2961" t="s">
        <v>8317</v>
      </c>
      <c r="R2961" t="s">
        <v>8357</v>
      </c>
      <c r="S2961" s="19">
        <f t="shared" si="197"/>
        <v>42497.808391203711</v>
      </c>
      <c r="T2961" s="19">
        <f t="shared" si="198"/>
        <v>42527.808391203711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9">
        <f t="shared" si="195"/>
        <v>0</v>
      </c>
      <c r="O2962" s="7">
        <f t="shared" si="196"/>
        <v>0</v>
      </c>
      <c r="P2962" t="s">
        <v>8303</v>
      </c>
      <c r="Q2962" t="s">
        <v>8317</v>
      </c>
      <c r="R2962" t="s">
        <v>8357</v>
      </c>
      <c r="S2962" s="19">
        <f t="shared" si="197"/>
        <v>41863.557210648149</v>
      </c>
      <c r="T2962" s="19">
        <f t="shared" si="198"/>
        <v>41893.557210648149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9">
        <f t="shared" si="195"/>
        <v>1.0962000000000001</v>
      </c>
      <c r="O2963" s="7">
        <f t="shared" si="196"/>
        <v>50.75</v>
      </c>
      <c r="P2963" t="s">
        <v>8271</v>
      </c>
      <c r="Q2963" t="s">
        <v>8317</v>
      </c>
      <c r="R2963" t="s">
        <v>8318</v>
      </c>
      <c r="S2963" s="19">
        <f t="shared" si="197"/>
        <v>42061.012488425928</v>
      </c>
      <c r="T2963" s="19">
        <f t="shared" si="198"/>
        <v>42088.966666666674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9">
        <f t="shared" si="195"/>
        <v>1.218</v>
      </c>
      <c r="O2964" s="7">
        <f t="shared" si="196"/>
        <v>60.9</v>
      </c>
      <c r="P2964" t="s">
        <v>8271</v>
      </c>
      <c r="Q2964" t="s">
        <v>8317</v>
      </c>
      <c r="R2964" t="s">
        <v>8318</v>
      </c>
      <c r="S2964" s="19">
        <f t="shared" si="197"/>
        <v>42036.044282407413</v>
      </c>
      <c r="T2964" s="19">
        <f t="shared" si="198"/>
        <v>42064.090972222228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9">
        <f t="shared" si="195"/>
        <v>1.0685</v>
      </c>
      <c r="O2965" s="7">
        <f t="shared" si="196"/>
        <v>109.03061224489795</v>
      </c>
      <c r="P2965" t="s">
        <v>8271</v>
      </c>
      <c r="Q2965" t="s">
        <v>8317</v>
      </c>
      <c r="R2965" t="s">
        <v>8318</v>
      </c>
      <c r="S2965" s="19">
        <f t="shared" si="197"/>
        <v>42157.270185185189</v>
      </c>
      <c r="T2965" s="19">
        <f t="shared" si="198"/>
        <v>42187.270185185189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9">
        <f t="shared" si="195"/>
        <v>1.0071379999999999</v>
      </c>
      <c r="O2966" s="7">
        <f t="shared" si="196"/>
        <v>25.692295918367346</v>
      </c>
      <c r="P2966" t="s">
        <v>8271</v>
      </c>
      <c r="Q2966" t="s">
        <v>8317</v>
      </c>
      <c r="R2966" t="s">
        <v>8318</v>
      </c>
      <c r="S2966" s="19">
        <f t="shared" si="197"/>
        <v>41827.70994212963</v>
      </c>
      <c r="T2966" s="19">
        <f t="shared" si="198"/>
        <v>41857.697222222225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9">
        <f t="shared" si="195"/>
        <v>1.0900000000000001</v>
      </c>
      <c r="O2967" s="7">
        <f t="shared" si="196"/>
        <v>41.92307692307692</v>
      </c>
      <c r="P2967" t="s">
        <v>8271</v>
      </c>
      <c r="Q2967" t="s">
        <v>8317</v>
      </c>
      <c r="R2967" t="s">
        <v>8318</v>
      </c>
      <c r="S2967" s="19">
        <f t="shared" si="197"/>
        <v>42162.529548611114</v>
      </c>
      <c r="T2967" s="19">
        <f t="shared" si="198"/>
        <v>42192.529548611114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9">
        <f t="shared" si="195"/>
        <v>1.1363000000000001</v>
      </c>
      <c r="O2968" s="7">
        <f t="shared" si="196"/>
        <v>88.7734375</v>
      </c>
      <c r="P2968" t="s">
        <v>8271</v>
      </c>
      <c r="Q2968" t="s">
        <v>8317</v>
      </c>
      <c r="R2968" t="s">
        <v>8318</v>
      </c>
      <c r="S2968" s="19">
        <f t="shared" si="197"/>
        <v>42233.538564814822</v>
      </c>
      <c r="T2968" s="19">
        <f t="shared" si="198"/>
        <v>42263.538564814822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9">
        <f t="shared" si="195"/>
        <v>1.1392</v>
      </c>
      <c r="O2969" s="7">
        <f t="shared" si="196"/>
        <v>80.225352112676063</v>
      </c>
      <c r="P2969" t="s">
        <v>8271</v>
      </c>
      <c r="Q2969" t="s">
        <v>8317</v>
      </c>
      <c r="R2969" t="s">
        <v>8318</v>
      </c>
      <c r="S2969" s="19">
        <f t="shared" si="197"/>
        <v>42041.997824074075</v>
      </c>
      <c r="T2969" s="19">
        <f t="shared" si="198"/>
        <v>42071.956157407411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9">
        <f t="shared" si="195"/>
        <v>1.06</v>
      </c>
      <c r="O2970" s="7">
        <f t="shared" si="196"/>
        <v>78.936170212765958</v>
      </c>
      <c r="P2970" t="s">
        <v>8271</v>
      </c>
      <c r="Q2970" t="s">
        <v>8317</v>
      </c>
      <c r="R2970" t="s">
        <v>8318</v>
      </c>
      <c r="S2970" s="19">
        <f t="shared" si="197"/>
        <v>42585.323842592596</v>
      </c>
      <c r="T2970" s="19">
        <f t="shared" si="198"/>
        <v>42598.965972222228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9">
        <f t="shared" si="195"/>
        <v>1.625</v>
      </c>
      <c r="O2971" s="7">
        <f t="shared" si="196"/>
        <v>95.588235294117652</v>
      </c>
      <c r="P2971" t="s">
        <v>8271</v>
      </c>
      <c r="Q2971" t="s">
        <v>8317</v>
      </c>
      <c r="R2971" t="s">
        <v>8318</v>
      </c>
      <c r="S2971" s="19">
        <f t="shared" si="197"/>
        <v>42097.586493055554</v>
      </c>
      <c r="T2971" s="19">
        <f t="shared" si="198"/>
        <v>42127.75208333334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9">
        <f t="shared" si="195"/>
        <v>1.06</v>
      </c>
      <c r="O2972" s="7">
        <f t="shared" si="196"/>
        <v>69.890109890109883</v>
      </c>
      <c r="P2972" t="s">
        <v>8271</v>
      </c>
      <c r="Q2972" t="s">
        <v>8317</v>
      </c>
      <c r="R2972" t="s">
        <v>8318</v>
      </c>
      <c r="S2972" s="19">
        <f t="shared" si="197"/>
        <v>41808.469571759262</v>
      </c>
      <c r="T2972" s="19">
        <f t="shared" si="198"/>
        <v>41838.469571759262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9">
        <f t="shared" si="195"/>
        <v>1.0015624999999999</v>
      </c>
      <c r="O2973" s="7">
        <f t="shared" si="196"/>
        <v>74.534883720930239</v>
      </c>
      <c r="P2973" t="s">
        <v>8271</v>
      </c>
      <c r="Q2973" t="s">
        <v>8317</v>
      </c>
      <c r="R2973" t="s">
        <v>8318</v>
      </c>
      <c r="S2973" s="19">
        <f t="shared" si="197"/>
        <v>41852.458310185189</v>
      </c>
      <c r="T2973" s="19">
        <f t="shared" si="198"/>
        <v>41882.458310185189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9">
        <f t="shared" si="195"/>
        <v>1.0535000000000001</v>
      </c>
      <c r="O2974" s="7">
        <f t="shared" si="196"/>
        <v>123.94117647058823</v>
      </c>
      <c r="P2974" t="s">
        <v>8271</v>
      </c>
      <c r="Q2974" t="s">
        <v>8317</v>
      </c>
      <c r="R2974" t="s">
        <v>8318</v>
      </c>
      <c r="S2974" s="19">
        <f t="shared" si="197"/>
        <v>42693.910185185188</v>
      </c>
      <c r="T2974" s="19">
        <f t="shared" si="198"/>
        <v>42708.841666666674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9">
        <f t="shared" si="195"/>
        <v>1.748</v>
      </c>
      <c r="O2975" s="7">
        <f t="shared" si="196"/>
        <v>264.84848484848487</v>
      </c>
      <c r="P2975" t="s">
        <v>8271</v>
      </c>
      <c r="Q2975" t="s">
        <v>8317</v>
      </c>
      <c r="R2975" t="s">
        <v>8318</v>
      </c>
      <c r="S2975" s="19">
        <f t="shared" si="197"/>
        <v>42341.618379629632</v>
      </c>
      <c r="T2975" s="19">
        <f t="shared" si="198"/>
        <v>42369.966666666674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9">
        <f t="shared" si="195"/>
        <v>1.02</v>
      </c>
      <c r="O2976" s="7">
        <f t="shared" si="196"/>
        <v>58.620689655172413</v>
      </c>
      <c r="P2976" t="s">
        <v>8271</v>
      </c>
      <c r="Q2976" t="s">
        <v>8317</v>
      </c>
      <c r="R2976" t="s">
        <v>8318</v>
      </c>
      <c r="S2976" s="19">
        <f t="shared" si="197"/>
        <v>41879.861006944448</v>
      </c>
      <c r="T2976" s="19">
        <f t="shared" si="198"/>
        <v>41907.865972222222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9">
        <f t="shared" si="195"/>
        <v>1.00125</v>
      </c>
      <c r="O2977" s="7">
        <f t="shared" si="196"/>
        <v>70.884955752212392</v>
      </c>
      <c r="P2977" t="s">
        <v>8271</v>
      </c>
      <c r="Q2977" t="s">
        <v>8317</v>
      </c>
      <c r="R2977" t="s">
        <v>8318</v>
      </c>
      <c r="S2977" s="19">
        <f t="shared" si="197"/>
        <v>41941.483865740745</v>
      </c>
      <c r="T2977" s="19">
        <f t="shared" si="198"/>
        <v>41969.925000000003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9">
        <f t="shared" si="195"/>
        <v>1.7142857142857142</v>
      </c>
      <c r="O2978" s="7">
        <f t="shared" si="196"/>
        <v>8.5714285714285712</v>
      </c>
      <c r="P2978" t="s">
        <v>8271</v>
      </c>
      <c r="Q2978" t="s">
        <v>8317</v>
      </c>
      <c r="R2978" t="s">
        <v>8318</v>
      </c>
      <c r="S2978" s="19">
        <f t="shared" si="197"/>
        <v>42425.530671296299</v>
      </c>
      <c r="T2978" s="19">
        <f t="shared" si="198"/>
        <v>42442.3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9">
        <f t="shared" si="195"/>
        <v>1.1356666666666666</v>
      </c>
      <c r="O2979" s="7">
        <f t="shared" si="196"/>
        <v>113.56666666666666</v>
      </c>
      <c r="P2979" t="s">
        <v>8271</v>
      </c>
      <c r="Q2979" t="s">
        <v>8317</v>
      </c>
      <c r="R2979" t="s">
        <v>8318</v>
      </c>
      <c r="S2979" s="19">
        <f t="shared" si="197"/>
        <v>42026.681180555563</v>
      </c>
      <c r="T2979" s="19">
        <f t="shared" si="198"/>
        <v>42085.893055555556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9">
        <f t="shared" si="195"/>
        <v>1.2946666666666666</v>
      </c>
      <c r="O2980" s="7">
        <f t="shared" si="196"/>
        <v>60.6875</v>
      </c>
      <c r="P2980" t="s">
        <v>8271</v>
      </c>
      <c r="Q2980" t="s">
        <v>8317</v>
      </c>
      <c r="R2980" t="s">
        <v>8318</v>
      </c>
      <c r="S2980" s="19">
        <f t="shared" si="197"/>
        <v>41922.44059027778</v>
      </c>
      <c r="T2980" s="19">
        <f t="shared" si="198"/>
        <v>41932.049305555556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9">
        <f t="shared" si="195"/>
        <v>1.014</v>
      </c>
      <c r="O2981" s="7">
        <f t="shared" si="196"/>
        <v>110.21739130434783</v>
      </c>
      <c r="P2981" t="s">
        <v>8271</v>
      </c>
      <c r="Q2981" t="s">
        <v>8317</v>
      </c>
      <c r="R2981" t="s">
        <v>8318</v>
      </c>
      <c r="S2981" s="19">
        <f t="shared" si="197"/>
        <v>41993.624340277776</v>
      </c>
      <c r="T2981" s="19">
        <f t="shared" si="198"/>
        <v>42010.05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9">
        <f t="shared" si="195"/>
        <v>1.0916666666666666</v>
      </c>
      <c r="O2982" s="7">
        <f t="shared" si="196"/>
        <v>136.45833333333334</v>
      </c>
      <c r="P2982" t="s">
        <v>8271</v>
      </c>
      <c r="Q2982" t="s">
        <v>8317</v>
      </c>
      <c r="R2982" t="s">
        <v>8318</v>
      </c>
      <c r="S2982" s="19">
        <f t="shared" si="197"/>
        <v>42219.715856481489</v>
      </c>
      <c r="T2982" s="19">
        <f t="shared" si="198"/>
        <v>42239.883333333331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9">
        <f t="shared" si="195"/>
        <v>1.28925</v>
      </c>
      <c r="O2983" s="7">
        <f t="shared" si="196"/>
        <v>53.164948453608247</v>
      </c>
      <c r="P2983" t="s">
        <v>8303</v>
      </c>
      <c r="Q2983" t="s">
        <v>8317</v>
      </c>
      <c r="R2983" t="s">
        <v>8357</v>
      </c>
      <c r="S2983" s="19">
        <f t="shared" si="197"/>
        <v>42225.359675925924</v>
      </c>
      <c r="T2983" s="19">
        <f t="shared" si="198"/>
        <v>42270.359675925924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9">
        <f t="shared" si="195"/>
        <v>1.0206</v>
      </c>
      <c r="O2984" s="7">
        <f t="shared" si="196"/>
        <v>86.491525423728817</v>
      </c>
      <c r="P2984" t="s">
        <v>8303</v>
      </c>
      <c r="Q2984" t="s">
        <v>8317</v>
      </c>
      <c r="R2984" t="s">
        <v>8357</v>
      </c>
      <c r="S2984" s="19">
        <f t="shared" si="197"/>
        <v>42381.486840277779</v>
      </c>
      <c r="T2984" s="19">
        <f t="shared" si="198"/>
        <v>42411.486840277779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9">
        <f t="shared" si="195"/>
        <v>1.465395775862069</v>
      </c>
      <c r="O2985" s="7">
        <f t="shared" si="196"/>
        <v>155.23827397260274</v>
      </c>
      <c r="P2985" t="s">
        <v>8303</v>
      </c>
      <c r="Q2985" t="s">
        <v>8317</v>
      </c>
      <c r="R2985" t="s">
        <v>8357</v>
      </c>
      <c r="S2985" s="19">
        <f t="shared" si="197"/>
        <v>41894.432361111118</v>
      </c>
      <c r="T2985" s="19">
        <f t="shared" si="198"/>
        <v>41954.474027777782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9">
        <f t="shared" si="195"/>
        <v>1.00352</v>
      </c>
      <c r="O2986" s="7">
        <f t="shared" si="196"/>
        <v>115.08256880733946</v>
      </c>
      <c r="P2986" t="s">
        <v>8303</v>
      </c>
      <c r="Q2986" t="s">
        <v>8317</v>
      </c>
      <c r="R2986" t="s">
        <v>8357</v>
      </c>
      <c r="S2986" s="19">
        <f t="shared" si="197"/>
        <v>42576.078715277778</v>
      </c>
      <c r="T2986" s="19">
        <f t="shared" si="198"/>
        <v>42606.078715277778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9">
        <f t="shared" si="195"/>
        <v>1.2164999999999999</v>
      </c>
      <c r="O2987" s="7">
        <f t="shared" si="196"/>
        <v>109.5945945945946</v>
      </c>
      <c r="P2987" t="s">
        <v>8303</v>
      </c>
      <c r="Q2987" t="s">
        <v>8317</v>
      </c>
      <c r="R2987" t="s">
        <v>8357</v>
      </c>
      <c r="S2987" s="19">
        <f t="shared" si="197"/>
        <v>42654.773703703708</v>
      </c>
      <c r="T2987" s="19">
        <f t="shared" si="198"/>
        <v>42673.966666666674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9">
        <f t="shared" si="195"/>
        <v>1.0549999999999999</v>
      </c>
      <c r="O2988" s="7">
        <f t="shared" si="196"/>
        <v>45.214285714285715</v>
      </c>
      <c r="P2988" t="s">
        <v>8303</v>
      </c>
      <c r="Q2988" t="s">
        <v>8317</v>
      </c>
      <c r="R2988" t="s">
        <v>8357</v>
      </c>
      <c r="S2988" s="19">
        <f t="shared" si="197"/>
        <v>42431.300069444449</v>
      </c>
      <c r="T2988" s="19">
        <f t="shared" si="198"/>
        <v>42491.258402777778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9">
        <f t="shared" si="195"/>
        <v>1.1040080000000001</v>
      </c>
      <c r="O2989" s="7">
        <f t="shared" si="196"/>
        <v>104.15169811320754</v>
      </c>
      <c r="P2989" t="s">
        <v>8303</v>
      </c>
      <c r="Q2989" t="s">
        <v>8317</v>
      </c>
      <c r="R2989" t="s">
        <v>8357</v>
      </c>
      <c r="S2989" s="19">
        <f t="shared" si="197"/>
        <v>42627.107303240744</v>
      </c>
      <c r="T2989" s="19">
        <f t="shared" si="198"/>
        <v>42655.8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9">
        <f t="shared" si="195"/>
        <v>1</v>
      </c>
      <c r="O2990" s="7">
        <f t="shared" si="196"/>
        <v>35.714285714285715</v>
      </c>
      <c r="P2990" t="s">
        <v>8303</v>
      </c>
      <c r="Q2990" t="s">
        <v>8317</v>
      </c>
      <c r="R2990" t="s">
        <v>8357</v>
      </c>
      <c r="S2990" s="19">
        <f t="shared" si="197"/>
        <v>42511.162048611113</v>
      </c>
      <c r="T2990" s="19">
        <f t="shared" si="198"/>
        <v>42541.162048611113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9">
        <f t="shared" si="195"/>
        <v>1.76535</v>
      </c>
      <c r="O2991" s="7">
        <f t="shared" si="196"/>
        <v>96.997252747252745</v>
      </c>
      <c r="P2991" t="s">
        <v>8303</v>
      </c>
      <c r="Q2991" t="s">
        <v>8317</v>
      </c>
      <c r="R2991" t="s">
        <v>8357</v>
      </c>
      <c r="S2991" s="19">
        <f t="shared" si="197"/>
        <v>42336.820393518523</v>
      </c>
      <c r="T2991" s="19">
        <f t="shared" si="198"/>
        <v>42359.007638888892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9">
        <f t="shared" si="195"/>
        <v>1</v>
      </c>
      <c r="O2992" s="7">
        <f t="shared" si="196"/>
        <v>370.37037037037038</v>
      </c>
      <c r="P2992" t="s">
        <v>8303</v>
      </c>
      <c r="Q2992" t="s">
        <v>8317</v>
      </c>
      <c r="R2992" t="s">
        <v>8357</v>
      </c>
      <c r="S2992" s="19">
        <f t="shared" si="197"/>
        <v>42341.374305555553</v>
      </c>
      <c r="T2992" s="19">
        <f t="shared" si="198"/>
        <v>42376.374305555553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9">
        <f t="shared" si="195"/>
        <v>1.0329411764705883</v>
      </c>
      <c r="O2993" s="7">
        <f t="shared" si="196"/>
        <v>94.408602150537632</v>
      </c>
      <c r="P2993" t="s">
        <v>8303</v>
      </c>
      <c r="Q2993" t="s">
        <v>8317</v>
      </c>
      <c r="R2993" t="s">
        <v>8357</v>
      </c>
      <c r="S2993" s="19">
        <f t="shared" si="197"/>
        <v>42740.637152777781</v>
      </c>
      <c r="T2993" s="19">
        <f t="shared" si="198"/>
        <v>42762.637152777781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9">
        <f t="shared" si="195"/>
        <v>1.0449999999999999</v>
      </c>
      <c r="O2994" s="7">
        <f t="shared" si="196"/>
        <v>48.984375</v>
      </c>
      <c r="P2994" t="s">
        <v>8303</v>
      </c>
      <c r="Q2994" t="s">
        <v>8317</v>
      </c>
      <c r="R2994" t="s">
        <v>8357</v>
      </c>
      <c r="S2994" s="19">
        <f t="shared" si="197"/>
        <v>42622.567476851851</v>
      </c>
      <c r="T2994" s="19">
        <f t="shared" si="198"/>
        <v>42652.567476851851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9">
        <f t="shared" si="195"/>
        <v>1.0029999999999999</v>
      </c>
      <c r="O2995" s="7">
        <f t="shared" si="196"/>
        <v>45.590909090909093</v>
      </c>
      <c r="P2995" t="s">
        <v>8303</v>
      </c>
      <c r="Q2995" t="s">
        <v>8317</v>
      </c>
      <c r="R2995" t="s">
        <v>8357</v>
      </c>
      <c r="S2995" s="19">
        <f t="shared" si="197"/>
        <v>42390.638738425929</v>
      </c>
      <c r="T2995" s="19">
        <f t="shared" si="198"/>
        <v>42420.638738425929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9">
        <f t="shared" si="195"/>
        <v>4.577466666666667</v>
      </c>
      <c r="O2996" s="7">
        <f t="shared" si="196"/>
        <v>23.275254237288134</v>
      </c>
      <c r="P2996" t="s">
        <v>8303</v>
      </c>
      <c r="Q2996" t="s">
        <v>8317</v>
      </c>
      <c r="R2996" t="s">
        <v>8357</v>
      </c>
      <c r="S2996" s="19">
        <f t="shared" si="197"/>
        <v>41885.278842592597</v>
      </c>
      <c r="T2996" s="19">
        <f t="shared" si="198"/>
        <v>41915.278842592597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9">
        <f t="shared" si="195"/>
        <v>1.0496000000000001</v>
      </c>
      <c r="O2997" s="7">
        <f t="shared" si="196"/>
        <v>63.2289156626506</v>
      </c>
      <c r="P2997" t="s">
        <v>8303</v>
      </c>
      <c r="Q2997" t="s">
        <v>8317</v>
      </c>
      <c r="R2997" t="s">
        <v>8357</v>
      </c>
      <c r="S2997" s="19">
        <f t="shared" si="197"/>
        <v>42724.465173611112</v>
      </c>
      <c r="T2997" s="19">
        <f t="shared" si="198"/>
        <v>42754.465173611112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9">
        <f t="shared" si="195"/>
        <v>1.7194285714285715</v>
      </c>
      <c r="O2998" s="7">
        <f t="shared" si="196"/>
        <v>153.5204081632653</v>
      </c>
      <c r="P2998" t="s">
        <v>8303</v>
      </c>
      <c r="Q2998" t="s">
        <v>8317</v>
      </c>
      <c r="R2998" t="s">
        <v>8357</v>
      </c>
      <c r="S2998" s="19">
        <f t="shared" si="197"/>
        <v>42090.712500000001</v>
      </c>
      <c r="T2998" s="19">
        <f t="shared" si="198"/>
        <v>42150.712500000001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9">
        <f t="shared" si="195"/>
        <v>1.0373000000000001</v>
      </c>
      <c r="O2999" s="7">
        <f t="shared" si="196"/>
        <v>90.2</v>
      </c>
      <c r="P2999" t="s">
        <v>8303</v>
      </c>
      <c r="Q2999" t="s">
        <v>8317</v>
      </c>
      <c r="R2999" t="s">
        <v>8357</v>
      </c>
      <c r="S2999" s="19">
        <f t="shared" si="197"/>
        <v>42775.533715277779</v>
      </c>
      <c r="T2999" s="19">
        <f t="shared" si="198"/>
        <v>42793.007638888892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9">
        <f t="shared" si="195"/>
        <v>1.0302899999999999</v>
      </c>
      <c r="O3000" s="7">
        <f t="shared" si="196"/>
        <v>118.97113163972287</v>
      </c>
      <c r="P3000" t="s">
        <v>8303</v>
      </c>
      <c r="Q3000" t="s">
        <v>8317</v>
      </c>
      <c r="R3000" t="s">
        <v>8357</v>
      </c>
      <c r="S3000" s="19">
        <f t="shared" si="197"/>
        <v>41777.993622685186</v>
      </c>
      <c r="T3000" s="19">
        <f t="shared" si="198"/>
        <v>41805.984027777784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9">
        <f t="shared" si="195"/>
        <v>1.1888888888888889</v>
      </c>
      <c r="O3001" s="7">
        <f t="shared" si="196"/>
        <v>80.25</v>
      </c>
      <c r="P3001" t="s">
        <v>8303</v>
      </c>
      <c r="Q3001" t="s">
        <v>8317</v>
      </c>
      <c r="R3001" t="s">
        <v>8357</v>
      </c>
      <c r="S3001" s="19">
        <f t="shared" si="197"/>
        <v>42780.540277777778</v>
      </c>
      <c r="T3001" s="19">
        <f t="shared" si="198"/>
        <v>42794.883333333331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9">
        <f t="shared" si="195"/>
        <v>1</v>
      </c>
      <c r="O3002" s="7">
        <f t="shared" si="196"/>
        <v>62.5</v>
      </c>
      <c r="P3002" t="s">
        <v>8303</v>
      </c>
      <c r="Q3002" t="s">
        <v>8317</v>
      </c>
      <c r="R3002" t="s">
        <v>8357</v>
      </c>
      <c r="S3002" s="19">
        <f t="shared" si="197"/>
        <v>42752.627199074079</v>
      </c>
      <c r="T3002" s="19">
        <f t="shared" si="198"/>
        <v>42766.55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9">
        <f t="shared" si="195"/>
        <v>3.1869988910451896</v>
      </c>
      <c r="O3003" s="7">
        <f t="shared" si="196"/>
        <v>131.37719999999999</v>
      </c>
      <c r="P3003" t="s">
        <v>8303</v>
      </c>
      <c r="Q3003" t="s">
        <v>8317</v>
      </c>
      <c r="R3003" t="s">
        <v>8357</v>
      </c>
      <c r="S3003" s="19">
        <f t="shared" si="197"/>
        <v>42534.695625000008</v>
      </c>
      <c r="T3003" s="19">
        <f t="shared" si="198"/>
        <v>42564.695625000008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9">
        <f t="shared" si="195"/>
        <v>1.0850614285714286</v>
      </c>
      <c r="O3004" s="7">
        <f t="shared" si="196"/>
        <v>73.032980769230775</v>
      </c>
      <c r="P3004" t="s">
        <v>8303</v>
      </c>
      <c r="Q3004" t="s">
        <v>8317</v>
      </c>
      <c r="R3004" t="s">
        <v>8357</v>
      </c>
      <c r="S3004" s="19">
        <f t="shared" si="197"/>
        <v>41239.636250000003</v>
      </c>
      <c r="T3004" s="19">
        <f t="shared" si="198"/>
        <v>41269.636250000003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9">
        <f t="shared" si="195"/>
        <v>1.0116666666666667</v>
      </c>
      <c r="O3005" s="7">
        <f t="shared" si="196"/>
        <v>178.52941176470588</v>
      </c>
      <c r="P3005" t="s">
        <v>8303</v>
      </c>
      <c r="Q3005" t="s">
        <v>8317</v>
      </c>
      <c r="R3005" t="s">
        <v>8357</v>
      </c>
      <c r="S3005" s="19">
        <f t="shared" si="197"/>
        <v>42398.649259259262</v>
      </c>
      <c r="T3005" s="19">
        <f t="shared" si="198"/>
        <v>42430.049305555556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9">
        <f t="shared" si="195"/>
        <v>1.12815</v>
      </c>
      <c r="O3006" s="7">
        <f t="shared" si="196"/>
        <v>162.90974729241879</v>
      </c>
      <c r="P3006" t="s">
        <v>8303</v>
      </c>
      <c r="Q3006" t="s">
        <v>8317</v>
      </c>
      <c r="R3006" t="s">
        <v>8357</v>
      </c>
      <c r="S3006" s="19">
        <f t="shared" si="197"/>
        <v>41928.681064814817</v>
      </c>
      <c r="T3006" s="19">
        <f t="shared" si="198"/>
        <v>41958.722731481481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9">
        <f t="shared" si="195"/>
        <v>1.2049622641509434</v>
      </c>
      <c r="O3007" s="7">
        <f t="shared" si="196"/>
        <v>108.24237288135593</v>
      </c>
      <c r="P3007" t="s">
        <v>8303</v>
      </c>
      <c r="Q3007" t="s">
        <v>8317</v>
      </c>
      <c r="R3007" t="s">
        <v>8357</v>
      </c>
      <c r="S3007" s="19">
        <f t="shared" si="197"/>
        <v>41888.474826388891</v>
      </c>
      <c r="T3007" s="19">
        <f t="shared" si="198"/>
        <v>41918.474826388891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9">
        <f t="shared" si="195"/>
        <v>1.0774999999999999</v>
      </c>
      <c r="O3008" s="7">
        <f t="shared" si="196"/>
        <v>88.865979381443296</v>
      </c>
      <c r="P3008" t="s">
        <v>8303</v>
      </c>
      <c r="Q3008" t="s">
        <v>8317</v>
      </c>
      <c r="R3008" t="s">
        <v>8357</v>
      </c>
      <c r="S3008" s="19">
        <f t="shared" si="197"/>
        <v>41957.556840277779</v>
      </c>
      <c r="T3008" s="19">
        <f t="shared" si="198"/>
        <v>41987.556840277779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9">
        <f t="shared" si="195"/>
        <v>1.8</v>
      </c>
      <c r="O3009" s="7">
        <f t="shared" si="196"/>
        <v>54</v>
      </c>
      <c r="P3009" t="s">
        <v>8303</v>
      </c>
      <c r="Q3009" t="s">
        <v>8317</v>
      </c>
      <c r="R3009" t="s">
        <v>8357</v>
      </c>
      <c r="S3009" s="19">
        <f t="shared" si="197"/>
        <v>42098.016238425931</v>
      </c>
      <c r="T3009" s="19">
        <f t="shared" si="198"/>
        <v>42119.016238425931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9">
        <f t="shared" ref="N3010:N3016" si="199">E3010/D3010</f>
        <v>1.0116666666666667</v>
      </c>
      <c r="O3010" s="7">
        <f t="shared" si="196"/>
        <v>116.73076923076923</v>
      </c>
      <c r="P3010" t="s">
        <v>8303</v>
      </c>
      <c r="Q3010" t="s">
        <v>8317</v>
      </c>
      <c r="R3010" t="s">
        <v>8357</v>
      </c>
      <c r="S3010" s="19">
        <f t="shared" si="197"/>
        <v>42360.012025462966</v>
      </c>
      <c r="T3010" s="19">
        <f t="shared" si="198"/>
        <v>42390.012025462966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9">
        <f t="shared" si="199"/>
        <v>1.19756</v>
      </c>
      <c r="O3011" s="7">
        <f t="shared" ref="O3011:O3074" si="200">IF(L3011=0,0,E3011/L3011)</f>
        <v>233.8984375</v>
      </c>
      <c r="P3011" t="s">
        <v>8303</v>
      </c>
      <c r="Q3011" t="s">
        <v>8317</v>
      </c>
      <c r="R3011" t="s">
        <v>8357</v>
      </c>
      <c r="S3011" s="19">
        <f t="shared" ref="S3011:S3074" si="201">(J3011/86400)+25569+(-5/25)</f>
        <v>41939.36990740741</v>
      </c>
      <c r="T3011" s="19">
        <f t="shared" ref="T3011:T3074" si="202">(I3011/86400)+25569+(-5/25)</f>
        <v>41969.411574074082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9">
        <f t="shared" si="199"/>
        <v>1.58</v>
      </c>
      <c r="O3012" s="7">
        <f t="shared" si="200"/>
        <v>158</v>
      </c>
      <c r="P3012" t="s">
        <v>8303</v>
      </c>
      <c r="Q3012" t="s">
        <v>8317</v>
      </c>
      <c r="R3012" t="s">
        <v>8357</v>
      </c>
      <c r="S3012" s="19">
        <f t="shared" si="201"/>
        <v>41996.632395833338</v>
      </c>
      <c r="T3012" s="19">
        <f t="shared" si="202"/>
        <v>42056.632395833338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9">
        <f t="shared" si="199"/>
        <v>1.2366666666666666</v>
      </c>
      <c r="O3013" s="7">
        <f t="shared" si="200"/>
        <v>14.84</v>
      </c>
      <c r="P3013" t="s">
        <v>8303</v>
      </c>
      <c r="Q3013" t="s">
        <v>8317</v>
      </c>
      <c r="R3013" t="s">
        <v>8357</v>
      </c>
      <c r="S3013" s="19">
        <f t="shared" si="201"/>
        <v>42334.268935185188</v>
      </c>
      <c r="T3013" s="19">
        <f t="shared" si="202"/>
        <v>42361.757638888892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9">
        <f t="shared" si="199"/>
        <v>1.1712499999999999</v>
      </c>
      <c r="O3014" s="7">
        <f t="shared" si="200"/>
        <v>85.181818181818187</v>
      </c>
      <c r="P3014" t="s">
        <v>8303</v>
      </c>
      <c r="Q3014" t="s">
        <v>8317</v>
      </c>
      <c r="R3014" t="s">
        <v>8357</v>
      </c>
      <c r="S3014" s="19">
        <f t="shared" si="201"/>
        <v>42024.502893518526</v>
      </c>
      <c r="T3014" s="19">
        <f t="shared" si="202"/>
        <v>42045.502893518526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9">
        <f t="shared" si="199"/>
        <v>1.5696000000000001</v>
      </c>
      <c r="O3015" s="7">
        <f t="shared" si="200"/>
        <v>146.69158878504672</v>
      </c>
      <c r="P3015" t="s">
        <v>8303</v>
      </c>
      <c r="Q3015" t="s">
        <v>8317</v>
      </c>
      <c r="R3015" t="s">
        <v>8357</v>
      </c>
      <c r="S3015" s="19">
        <f t="shared" si="201"/>
        <v>42146.63621527778</v>
      </c>
      <c r="T3015" s="19">
        <f t="shared" si="202"/>
        <v>42176.63621527778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9">
        <f t="shared" si="199"/>
        <v>1.13104</v>
      </c>
      <c r="O3016" s="7">
        <f t="shared" si="200"/>
        <v>50.764811490125673</v>
      </c>
      <c r="P3016" t="s">
        <v>8303</v>
      </c>
      <c r="Q3016" t="s">
        <v>8317</v>
      </c>
      <c r="R3016" t="s">
        <v>8357</v>
      </c>
      <c r="S3016" s="19">
        <f t="shared" si="201"/>
        <v>41919.923611111109</v>
      </c>
      <c r="T3016" s="19">
        <f t="shared" si="202"/>
        <v>41948.008333333339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9">
        <f>E3017/D3017</f>
        <v>1.0317647058823529</v>
      </c>
      <c r="O3017" s="7">
        <f t="shared" si="200"/>
        <v>87.7</v>
      </c>
      <c r="P3017" t="s">
        <v>8303</v>
      </c>
      <c r="Q3017" t="s">
        <v>8317</v>
      </c>
      <c r="R3017" t="s">
        <v>8357</v>
      </c>
      <c r="S3017" s="19">
        <f t="shared" si="201"/>
        <v>41785.527291666673</v>
      </c>
      <c r="T3017" s="19">
        <f t="shared" si="202"/>
        <v>41800.966666666667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9">
        <f t="shared" ref="N3018:N3081" si="203">E3018/D3018</f>
        <v>1.0261176470588236</v>
      </c>
      <c r="O3018" s="7">
        <f t="shared" si="200"/>
        <v>242.27777777777777</v>
      </c>
      <c r="P3018" t="s">
        <v>8303</v>
      </c>
      <c r="Q3018" t="s">
        <v>8317</v>
      </c>
      <c r="R3018" t="s">
        <v>8357</v>
      </c>
      <c r="S3018" s="19">
        <f t="shared" si="201"/>
        <v>41778.348055555558</v>
      </c>
      <c r="T3018" s="19">
        <f t="shared" si="202"/>
        <v>41838.348055555558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9">
        <f t="shared" si="203"/>
        <v>1.0584090909090909</v>
      </c>
      <c r="O3019" s="7">
        <f t="shared" si="200"/>
        <v>146.44654088050314</v>
      </c>
      <c r="P3019" t="s">
        <v>8303</v>
      </c>
      <c r="Q3019" t="s">
        <v>8317</v>
      </c>
      <c r="R3019" t="s">
        <v>8357</v>
      </c>
      <c r="S3019" s="19">
        <f t="shared" si="201"/>
        <v>41841.650034722225</v>
      </c>
      <c r="T3019" s="19">
        <f t="shared" si="202"/>
        <v>41871.650034722225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9">
        <f>E3020/D3020</f>
        <v>1.0071428571428571</v>
      </c>
      <c r="O3020" s="7">
        <f t="shared" si="200"/>
        <v>103.17073170731707</v>
      </c>
      <c r="P3020" t="s">
        <v>8303</v>
      </c>
      <c r="Q3020" t="s">
        <v>8317</v>
      </c>
      <c r="R3020" t="s">
        <v>8357</v>
      </c>
      <c r="S3020" s="19">
        <f t="shared" si="201"/>
        <v>42163.098333333335</v>
      </c>
      <c r="T3020" s="19">
        <f t="shared" si="202"/>
        <v>42205.716666666674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9">
        <f t="shared" si="203"/>
        <v>1.2123333333333333</v>
      </c>
      <c r="O3021" s="7">
        <f t="shared" si="200"/>
        <v>80.464601769911511</v>
      </c>
      <c r="P3021" t="s">
        <v>8303</v>
      </c>
      <c r="Q3021" t="s">
        <v>8317</v>
      </c>
      <c r="R3021" t="s">
        <v>8357</v>
      </c>
      <c r="S3021" s="19">
        <f t="shared" si="201"/>
        <v>41758.633564814816</v>
      </c>
      <c r="T3021" s="19">
        <f t="shared" si="202"/>
        <v>41785.925000000003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9">
        <f t="shared" si="203"/>
        <v>1.0057142857142858</v>
      </c>
      <c r="O3022" s="7">
        <f t="shared" si="200"/>
        <v>234.66666666666666</v>
      </c>
      <c r="P3022" t="s">
        <v>8303</v>
      </c>
      <c r="Q3022" t="s">
        <v>8317</v>
      </c>
      <c r="R3022" t="s">
        <v>8357</v>
      </c>
      <c r="S3022" s="19">
        <f t="shared" si="201"/>
        <v>42170.64644675926</v>
      </c>
      <c r="T3022" s="19">
        <f t="shared" si="202"/>
        <v>42230.64644675926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9">
        <f t="shared" si="203"/>
        <v>1.1602222222222223</v>
      </c>
      <c r="O3023" s="7">
        <f t="shared" si="200"/>
        <v>50.689320388349515</v>
      </c>
      <c r="P3023" t="s">
        <v>8303</v>
      </c>
      <c r="Q3023" t="s">
        <v>8317</v>
      </c>
      <c r="R3023" t="s">
        <v>8357</v>
      </c>
      <c r="S3023" s="19">
        <f t="shared" si="201"/>
        <v>42660.418854166666</v>
      </c>
      <c r="T3023" s="19">
        <f t="shared" si="202"/>
        <v>42696.049305555556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9">
        <f t="shared" si="203"/>
        <v>1.0087999999999999</v>
      </c>
      <c r="O3024" s="7">
        <f t="shared" si="200"/>
        <v>162.70967741935485</v>
      </c>
      <c r="P3024" t="s">
        <v>8303</v>
      </c>
      <c r="Q3024" t="s">
        <v>8317</v>
      </c>
      <c r="R3024" t="s">
        <v>8357</v>
      </c>
      <c r="S3024" s="19">
        <f t="shared" si="201"/>
        <v>42564.753807870373</v>
      </c>
      <c r="T3024" s="19">
        <f t="shared" si="202"/>
        <v>42609.753807870373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9">
        <f t="shared" si="203"/>
        <v>1.03</v>
      </c>
      <c r="O3025" s="7">
        <f t="shared" si="200"/>
        <v>120.16666666666667</v>
      </c>
      <c r="P3025" t="s">
        <v>8303</v>
      </c>
      <c r="Q3025" t="s">
        <v>8317</v>
      </c>
      <c r="R3025" t="s">
        <v>8357</v>
      </c>
      <c r="S3025" s="19">
        <f t="shared" si="201"/>
        <v>42121.475763888891</v>
      </c>
      <c r="T3025" s="19">
        <f t="shared" si="202"/>
        <v>42166.475763888891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9">
        <f t="shared" si="203"/>
        <v>2.4641999999999999</v>
      </c>
      <c r="O3026" s="7">
        <f t="shared" si="200"/>
        <v>67.697802197802204</v>
      </c>
      <c r="P3026" t="s">
        <v>8303</v>
      </c>
      <c r="Q3026" t="s">
        <v>8317</v>
      </c>
      <c r="R3026" t="s">
        <v>8357</v>
      </c>
      <c r="S3026" s="19">
        <f t="shared" si="201"/>
        <v>41158.793923611112</v>
      </c>
      <c r="T3026" s="19">
        <f t="shared" si="202"/>
        <v>41188.793923611112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9">
        <f t="shared" si="203"/>
        <v>3.0219999999999998</v>
      </c>
      <c r="O3027" s="7">
        <f t="shared" si="200"/>
        <v>52.103448275862071</v>
      </c>
      <c r="P3027" t="s">
        <v>8303</v>
      </c>
      <c r="Q3027" t="s">
        <v>8317</v>
      </c>
      <c r="R3027" t="s">
        <v>8357</v>
      </c>
      <c r="S3027" s="19">
        <f t="shared" si="201"/>
        <v>41761.309409722227</v>
      </c>
      <c r="T3027" s="19">
        <f t="shared" si="202"/>
        <v>41789.466666666667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9">
        <f t="shared" si="203"/>
        <v>1.4333333333333333</v>
      </c>
      <c r="O3028" s="7">
        <f t="shared" si="200"/>
        <v>51.6</v>
      </c>
      <c r="P3028" t="s">
        <v>8303</v>
      </c>
      <c r="Q3028" t="s">
        <v>8317</v>
      </c>
      <c r="R3028" t="s">
        <v>8357</v>
      </c>
      <c r="S3028" s="19">
        <f t="shared" si="201"/>
        <v>42783.259398148148</v>
      </c>
      <c r="T3028" s="19">
        <f t="shared" si="202"/>
        <v>42797.259398148148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9">
        <f t="shared" si="203"/>
        <v>1.3144</v>
      </c>
      <c r="O3029" s="7">
        <f t="shared" si="200"/>
        <v>164.3</v>
      </c>
      <c r="P3029" t="s">
        <v>8303</v>
      </c>
      <c r="Q3029" t="s">
        <v>8317</v>
      </c>
      <c r="R3029" t="s">
        <v>8357</v>
      </c>
      <c r="S3029" s="19">
        <f t="shared" si="201"/>
        <v>42053.504293981488</v>
      </c>
      <c r="T3029" s="19">
        <f t="shared" si="202"/>
        <v>42083.462627314817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9">
        <f t="shared" si="203"/>
        <v>1.6801999999999999</v>
      </c>
      <c r="O3030" s="7">
        <f t="shared" si="200"/>
        <v>84.858585858585855</v>
      </c>
      <c r="P3030" t="s">
        <v>8303</v>
      </c>
      <c r="Q3030" t="s">
        <v>8317</v>
      </c>
      <c r="R3030" t="s">
        <v>8357</v>
      </c>
      <c r="S3030" s="19">
        <f t="shared" si="201"/>
        <v>42567.064178240747</v>
      </c>
      <c r="T3030" s="19">
        <f t="shared" si="202"/>
        <v>42597.064178240747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9">
        <f t="shared" si="203"/>
        <v>1.0967666666666667</v>
      </c>
      <c r="O3031" s="7">
        <f t="shared" si="200"/>
        <v>94.548850574712645</v>
      </c>
      <c r="P3031" t="s">
        <v>8303</v>
      </c>
      <c r="Q3031" t="s">
        <v>8317</v>
      </c>
      <c r="R3031" t="s">
        <v>8357</v>
      </c>
      <c r="S3031" s="19">
        <f t="shared" si="201"/>
        <v>41932.508877314816</v>
      </c>
      <c r="T3031" s="19">
        <f t="shared" si="202"/>
        <v>41960.990972222222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9">
        <f t="shared" si="203"/>
        <v>1.0668571428571429</v>
      </c>
      <c r="O3032" s="7">
        <f t="shared" si="200"/>
        <v>45.536585365853661</v>
      </c>
      <c r="P3032" t="s">
        <v>8303</v>
      </c>
      <c r="Q3032" t="s">
        <v>8317</v>
      </c>
      <c r="R3032" t="s">
        <v>8357</v>
      </c>
      <c r="S3032" s="19">
        <f t="shared" si="201"/>
        <v>42233.547349537039</v>
      </c>
      <c r="T3032" s="19">
        <f t="shared" si="202"/>
        <v>42263.547349537039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9">
        <f t="shared" si="203"/>
        <v>1</v>
      </c>
      <c r="O3033" s="7">
        <f t="shared" si="200"/>
        <v>51.724137931034484</v>
      </c>
      <c r="P3033" t="s">
        <v>8303</v>
      </c>
      <c r="Q3033" t="s">
        <v>8317</v>
      </c>
      <c r="R3033" t="s">
        <v>8357</v>
      </c>
      <c r="S3033" s="19">
        <f t="shared" si="201"/>
        <v>42597.682488425926</v>
      </c>
      <c r="T3033" s="19">
        <f t="shared" si="202"/>
        <v>42657.682488425926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9">
        <f t="shared" si="203"/>
        <v>1.272</v>
      </c>
      <c r="O3034" s="7">
        <f t="shared" si="200"/>
        <v>50.88</v>
      </c>
      <c r="P3034" t="s">
        <v>8303</v>
      </c>
      <c r="Q3034" t="s">
        <v>8317</v>
      </c>
      <c r="R3034" t="s">
        <v>8357</v>
      </c>
      <c r="S3034" s="19">
        <f t="shared" si="201"/>
        <v>42227.844664351855</v>
      </c>
      <c r="T3034" s="19">
        <f t="shared" si="202"/>
        <v>42257.844664351855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9">
        <f t="shared" si="203"/>
        <v>1.4653333333333334</v>
      </c>
      <c r="O3035" s="7">
        <f t="shared" si="200"/>
        <v>191.13043478260869</v>
      </c>
      <c r="P3035" t="s">
        <v>8303</v>
      </c>
      <c r="Q3035" t="s">
        <v>8317</v>
      </c>
      <c r="R3035" t="s">
        <v>8357</v>
      </c>
      <c r="S3035" s="19">
        <f t="shared" si="201"/>
        <v>42569.910243055558</v>
      </c>
      <c r="T3035" s="19">
        <f t="shared" si="202"/>
        <v>42599.910243055558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9">
        <f t="shared" si="203"/>
        <v>1.1253599999999999</v>
      </c>
      <c r="O3036" s="7">
        <f t="shared" si="200"/>
        <v>89.314285714285717</v>
      </c>
      <c r="P3036" t="s">
        <v>8303</v>
      </c>
      <c r="Q3036" t="s">
        <v>8317</v>
      </c>
      <c r="R3036" t="s">
        <v>8357</v>
      </c>
      <c r="S3036" s="19">
        <f t="shared" si="201"/>
        <v>42644.335358796299</v>
      </c>
      <c r="T3036" s="19">
        <f t="shared" si="202"/>
        <v>42674.965972222228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9">
        <f t="shared" si="203"/>
        <v>1.0878684000000001</v>
      </c>
      <c r="O3037" s="7">
        <f t="shared" si="200"/>
        <v>88.588631921824103</v>
      </c>
      <c r="P3037" t="s">
        <v>8303</v>
      </c>
      <c r="Q3037" t="s">
        <v>8317</v>
      </c>
      <c r="R3037" t="s">
        <v>8357</v>
      </c>
      <c r="S3037" s="19">
        <f t="shared" si="201"/>
        <v>41368.360289351855</v>
      </c>
      <c r="T3037" s="19">
        <f t="shared" si="202"/>
        <v>41398.360289351855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9">
        <f t="shared" si="203"/>
        <v>1.26732</v>
      </c>
      <c r="O3038" s="7">
        <f t="shared" si="200"/>
        <v>96.300911854103347</v>
      </c>
      <c r="P3038" t="s">
        <v>8303</v>
      </c>
      <c r="Q3038" t="s">
        <v>8317</v>
      </c>
      <c r="R3038" t="s">
        <v>8357</v>
      </c>
      <c r="S3038" s="19">
        <f t="shared" si="201"/>
        <v>41466.585231481484</v>
      </c>
      <c r="T3038" s="19">
        <f t="shared" si="202"/>
        <v>41502.299305555556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9">
        <f t="shared" si="203"/>
        <v>2.1320000000000001</v>
      </c>
      <c r="O3039" s="7">
        <f t="shared" si="200"/>
        <v>33.3125</v>
      </c>
      <c r="P3039" t="s">
        <v>8303</v>
      </c>
      <c r="Q3039" t="s">
        <v>8317</v>
      </c>
      <c r="R3039" t="s">
        <v>8357</v>
      </c>
      <c r="S3039" s="19">
        <f t="shared" si="201"/>
        <v>40378.693206018521</v>
      </c>
      <c r="T3039" s="19">
        <f t="shared" si="202"/>
        <v>40453.007638888892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9">
        <f t="shared" si="203"/>
        <v>1.0049999999999999</v>
      </c>
      <c r="O3040" s="7">
        <f t="shared" si="200"/>
        <v>37.222222222222221</v>
      </c>
      <c r="P3040" t="s">
        <v>8303</v>
      </c>
      <c r="Q3040" t="s">
        <v>8317</v>
      </c>
      <c r="R3040" t="s">
        <v>8357</v>
      </c>
      <c r="S3040" s="19">
        <f t="shared" si="201"/>
        <v>42373.052280092597</v>
      </c>
      <c r="T3040" s="19">
        <f t="shared" si="202"/>
        <v>42433.052280092597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9">
        <f t="shared" si="203"/>
        <v>1.0871389999999999</v>
      </c>
      <c r="O3041" s="7">
        <f t="shared" si="200"/>
        <v>92.130423728813554</v>
      </c>
      <c r="P3041" t="s">
        <v>8303</v>
      </c>
      <c r="Q3041" t="s">
        <v>8317</v>
      </c>
      <c r="R3041" t="s">
        <v>8357</v>
      </c>
      <c r="S3041" s="19">
        <f t="shared" si="201"/>
        <v>41610.5944212963</v>
      </c>
      <c r="T3041" s="19">
        <f t="shared" si="202"/>
        <v>41637.132638888892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9">
        <f t="shared" si="203"/>
        <v>1.075</v>
      </c>
      <c r="O3042" s="7">
        <f t="shared" si="200"/>
        <v>76.785714285714292</v>
      </c>
      <c r="P3042" t="s">
        <v>8303</v>
      </c>
      <c r="Q3042" t="s">
        <v>8317</v>
      </c>
      <c r="R3042" t="s">
        <v>8357</v>
      </c>
      <c r="S3042" s="19">
        <f t="shared" si="201"/>
        <v>42177.591909722221</v>
      </c>
      <c r="T3042" s="19">
        <f t="shared" si="202"/>
        <v>42181.758333333331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9">
        <f t="shared" si="203"/>
        <v>1.1048192771084338</v>
      </c>
      <c r="O3043" s="7">
        <f t="shared" si="200"/>
        <v>96.526315789473685</v>
      </c>
      <c r="P3043" t="s">
        <v>8303</v>
      </c>
      <c r="Q3043" t="s">
        <v>8317</v>
      </c>
      <c r="R3043" t="s">
        <v>8357</v>
      </c>
      <c r="S3043" s="19">
        <f t="shared" si="201"/>
        <v>42359.668611111119</v>
      </c>
      <c r="T3043" s="19">
        <f t="shared" si="202"/>
        <v>42389.668611111119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9">
        <f t="shared" si="203"/>
        <v>1.28</v>
      </c>
      <c r="O3044" s="7">
        <f t="shared" si="200"/>
        <v>51.891891891891895</v>
      </c>
      <c r="P3044" t="s">
        <v>8303</v>
      </c>
      <c r="Q3044" t="s">
        <v>8317</v>
      </c>
      <c r="R3044" t="s">
        <v>8357</v>
      </c>
      <c r="S3044" s="19">
        <f t="shared" si="201"/>
        <v>42253.488043981488</v>
      </c>
      <c r="T3044" s="19">
        <f t="shared" si="202"/>
        <v>42283.488043981488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9">
        <f t="shared" si="203"/>
        <v>1.1000666666666667</v>
      </c>
      <c r="O3045" s="7">
        <f t="shared" si="200"/>
        <v>128.9140625</v>
      </c>
      <c r="P3045" t="s">
        <v>8303</v>
      </c>
      <c r="Q3045" t="s">
        <v>8317</v>
      </c>
      <c r="R3045" t="s">
        <v>8357</v>
      </c>
      <c r="S3045" s="19">
        <f t="shared" si="201"/>
        <v>42082.87059027778</v>
      </c>
      <c r="T3045" s="19">
        <f t="shared" si="202"/>
        <v>42109.918055555558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9">
        <f t="shared" si="203"/>
        <v>1.0934166666666667</v>
      </c>
      <c r="O3046" s="7">
        <f t="shared" si="200"/>
        <v>84.108974358974365</v>
      </c>
      <c r="P3046" t="s">
        <v>8303</v>
      </c>
      <c r="Q3046" t="s">
        <v>8317</v>
      </c>
      <c r="R3046" t="s">
        <v>8357</v>
      </c>
      <c r="S3046" s="19">
        <f t="shared" si="201"/>
        <v>42387.526828703703</v>
      </c>
      <c r="T3046" s="19">
        <f t="shared" si="202"/>
        <v>42402.526828703703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9">
        <f t="shared" si="203"/>
        <v>1.3270650000000002</v>
      </c>
      <c r="O3047" s="7">
        <f t="shared" si="200"/>
        <v>82.941562500000003</v>
      </c>
      <c r="P3047" t="s">
        <v>8303</v>
      </c>
      <c r="Q3047" t="s">
        <v>8317</v>
      </c>
      <c r="R3047" t="s">
        <v>8357</v>
      </c>
      <c r="S3047" s="19">
        <f t="shared" si="201"/>
        <v>41842.955729166672</v>
      </c>
      <c r="T3047" s="19">
        <f t="shared" si="202"/>
        <v>41872.955729166672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9">
        <f t="shared" si="203"/>
        <v>1.9084810126582279</v>
      </c>
      <c r="O3048" s="7">
        <f t="shared" si="200"/>
        <v>259.94827586206895</v>
      </c>
      <c r="P3048" t="s">
        <v>8303</v>
      </c>
      <c r="Q3048" t="s">
        <v>8317</v>
      </c>
      <c r="R3048" t="s">
        <v>8357</v>
      </c>
      <c r="S3048" s="19">
        <f t="shared" si="201"/>
        <v>41862.603078703709</v>
      </c>
      <c r="T3048" s="19">
        <f t="shared" si="202"/>
        <v>41892.00277777778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9">
        <f t="shared" si="203"/>
        <v>1.49</v>
      </c>
      <c r="O3049" s="7">
        <f t="shared" si="200"/>
        <v>37.25</v>
      </c>
      <c r="P3049" t="s">
        <v>8303</v>
      </c>
      <c r="Q3049" t="s">
        <v>8317</v>
      </c>
      <c r="R3049" t="s">
        <v>8357</v>
      </c>
      <c r="S3049" s="19">
        <f t="shared" si="201"/>
        <v>42443.78905092593</v>
      </c>
      <c r="T3049" s="19">
        <f t="shared" si="202"/>
        <v>42487.352777777778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9">
        <f t="shared" si="203"/>
        <v>1.6639999999999999</v>
      </c>
      <c r="O3050" s="7">
        <f t="shared" si="200"/>
        <v>177.02127659574469</v>
      </c>
      <c r="P3050" t="s">
        <v>8303</v>
      </c>
      <c r="Q3050" t="s">
        <v>8317</v>
      </c>
      <c r="R3050" t="s">
        <v>8357</v>
      </c>
      <c r="S3050" s="19">
        <f t="shared" si="201"/>
        <v>41975.701180555559</v>
      </c>
      <c r="T3050" s="19">
        <f t="shared" si="202"/>
        <v>42004.69027777778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9">
        <f t="shared" si="203"/>
        <v>1.0666666666666667</v>
      </c>
      <c r="O3051" s="7">
        <f t="shared" si="200"/>
        <v>74.074074074074076</v>
      </c>
      <c r="P3051" t="s">
        <v>8303</v>
      </c>
      <c r="Q3051" t="s">
        <v>8317</v>
      </c>
      <c r="R3051" t="s">
        <v>8357</v>
      </c>
      <c r="S3051" s="19">
        <f t="shared" si="201"/>
        <v>42138.814525462964</v>
      </c>
      <c r="T3051" s="19">
        <f t="shared" si="202"/>
        <v>42168.814525462964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9">
        <f t="shared" si="203"/>
        <v>1.06</v>
      </c>
      <c r="O3052" s="7">
        <f t="shared" si="200"/>
        <v>70.666666666666671</v>
      </c>
      <c r="P3052" t="s">
        <v>8303</v>
      </c>
      <c r="Q3052" t="s">
        <v>8317</v>
      </c>
      <c r="R3052" t="s">
        <v>8357</v>
      </c>
      <c r="S3052" s="19">
        <f t="shared" si="201"/>
        <v>42464.968518518523</v>
      </c>
      <c r="T3052" s="19">
        <f t="shared" si="202"/>
        <v>42494.968518518523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9">
        <f t="shared" si="203"/>
        <v>0.23628571428571429</v>
      </c>
      <c r="O3053" s="7">
        <f t="shared" si="200"/>
        <v>23.62857142857143</v>
      </c>
      <c r="P3053" t="s">
        <v>8303</v>
      </c>
      <c r="Q3053" t="s">
        <v>8317</v>
      </c>
      <c r="R3053" t="s">
        <v>8357</v>
      </c>
      <c r="S3053" s="19">
        <f t="shared" si="201"/>
        <v>42744.216030092597</v>
      </c>
      <c r="T3053" s="19">
        <f t="shared" si="202"/>
        <v>42774.216030092597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9">
        <f t="shared" si="203"/>
        <v>1.5E-3</v>
      </c>
      <c r="O3054" s="7">
        <f t="shared" si="200"/>
        <v>37.5</v>
      </c>
      <c r="P3054" t="s">
        <v>8303</v>
      </c>
      <c r="Q3054" t="s">
        <v>8317</v>
      </c>
      <c r="R3054" t="s">
        <v>8357</v>
      </c>
      <c r="S3054" s="19">
        <f t="shared" si="201"/>
        <v>42122.470069444447</v>
      </c>
      <c r="T3054" s="19">
        <f t="shared" si="202"/>
        <v>42152.465972222228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9">
        <f t="shared" si="203"/>
        <v>4.0000000000000001E-3</v>
      </c>
      <c r="O3055" s="7">
        <f t="shared" si="200"/>
        <v>13.333333333333334</v>
      </c>
      <c r="P3055" t="s">
        <v>8303</v>
      </c>
      <c r="Q3055" t="s">
        <v>8317</v>
      </c>
      <c r="R3055" t="s">
        <v>8357</v>
      </c>
      <c r="S3055" s="19">
        <f t="shared" si="201"/>
        <v>41862.561724537038</v>
      </c>
      <c r="T3055" s="19">
        <f t="shared" si="202"/>
        <v>41913.965972222228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9">
        <f t="shared" si="203"/>
        <v>0</v>
      </c>
      <c r="O3056" s="7">
        <f t="shared" si="200"/>
        <v>0</v>
      </c>
      <c r="P3056" t="s">
        <v>8303</v>
      </c>
      <c r="Q3056" t="s">
        <v>8317</v>
      </c>
      <c r="R3056" t="s">
        <v>8357</v>
      </c>
      <c r="S3056" s="19">
        <f t="shared" si="201"/>
        <v>42027.63280092593</v>
      </c>
      <c r="T3056" s="19">
        <f t="shared" si="202"/>
        <v>42064.844444444447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9">
        <f t="shared" si="203"/>
        <v>5.0000000000000002E-5</v>
      </c>
      <c r="O3057" s="7">
        <f t="shared" si="200"/>
        <v>1</v>
      </c>
      <c r="P3057" t="s">
        <v>8303</v>
      </c>
      <c r="Q3057" t="s">
        <v>8317</v>
      </c>
      <c r="R3057" t="s">
        <v>8357</v>
      </c>
      <c r="S3057" s="19">
        <f t="shared" si="201"/>
        <v>41953.758217592593</v>
      </c>
      <c r="T3057" s="19">
        <f t="shared" si="202"/>
        <v>42013.758217592593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9">
        <f t="shared" si="203"/>
        <v>0</v>
      </c>
      <c r="O3058" s="7">
        <f t="shared" si="200"/>
        <v>0</v>
      </c>
      <c r="P3058" t="s">
        <v>8303</v>
      </c>
      <c r="Q3058" t="s">
        <v>8317</v>
      </c>
      <c r="R3058" t="s">
        <v>8357</v>
      </c>
      <c r="S3058" s="19">
        <f t="shared" si="201"/>
        <v>41851.436388888891</v>
      </c>
      <c r="T3058" s="19">
        <f t="shared" si="202"/>
        <v>41911.436388888891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9">
        <f t="shared" si="203"/>
        <v>0</v>
      </c>
      <c r="O3059" s="7">
        <f t="shared" si="200"/>
        <v>0</v>
      </c>
      <c r="P3059" t="s">
        <v>8303</v>
      </c>
      <c r="Q3059" t="s">
        <v>8317</v>
      </c>
      <c r="R3059" t="s">
        <v>8357</v>
      </c>
      <c r="S3059" s="19">
        <f t="shared" si="201"/>
        <v>42433.450590277782</v>
      </c>
      <c r="T3059" s="19">
        <f t="shared" si="202"/>
        <v>42463.408923611118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9">
        <f t="shared" si="203"/>
        <v>1.6666666666666666E-4</v>
      </c>
      <c r="O3060" s="7">
        <f t="shared" si="200"/>
        <v>1</v>
      </c>
      <c r="P3060" t="s">
        <v>8303</v>
      </c>
      <c r="Q3060" t="s">
        <v>8317</v>
      </c>
      <c r="R3060" t="s">
        <v>8357</v>
      </c>
      <c r="S3060" s="19">
        <f t="shared" si="201"/>
        <v>42460.174305555556</v>
      </c>
      <c r="T3060" s="19">
        <f t="shared" si="202"/>
        <v>42510.174305555556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9">
        <f t="shared" si="203"/>
        <v>3.0066666666666665E-2</v>
      </c>
      <c r="O3061" s="7">
        <f t="shared" si="200"/>
        <v>41</v>
      </c>
      <c r="P3061" t="s">
        <v>8303</v>
      </c>
      <c r="Q3061" t="s">
        <v>8317</v>
      </c>
      <c r="R3061" t="s">
        <v>8357</v>
      </c>
      <c r="S3061" s="19">
        <f t="shared" si="201"/>
        <v>41829.735717592594</v>
      </c>
      <c r="T3061" s="19">
        <f t="shared" si="202"/>
        <v>41859.735717592594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9">
        <f t="shared" si="203"/>
        <v>1.5227272727272728E-3</v>
      </c>
      <c r="O3062" s="7">
        <f t="shared" si="200"/>
        <v>55.833333333333336</v>
      </c>
      <c r="P3062" t="s">
        <v>8303</v>
      </c>
      <c r="Q3062" t="s">
        <v>8317</v>
      </c>
      <c r="R3062" t="s">
        <v>8357</v>
      </c>
      <c r="S3062" s="19">
        <f t="shared" si="201"/>
        <v>42245.074699074074</v>
      </c>
      <c r="T3062" s="19">
        <f t="shared" si="202"/>
        <v>42275.074699074074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9">
        <f t="shared" si="203"/>
        <v>0</v>
      </c>
      <c r="O3063" s="7">
        <f t="shared" si="200"/>
        <v>0</v>
      </c>
      <c r="P3063" t="s">
        <v>8303</v>
      </c>
      <c r="Q3063" t="s">
        <v>8317</v>
      </c>
      <c r="R3063" t="s">
        <v>8357</v>
      </c>
      <c r="S3063" s="19">
        <f t="shared" si="201"/>
        <v>41834.584120370375</v>
      </c>
      <c r="T3063" s="19">
        <f t="shared" si="202"/>
        <v>41864.584120370375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9">
        <f t="shared" si="203"/>
        <v>0.66839999999999999</v>
      </c>
      <c r="O3064" s="7">
        <f t="shared" si="200"/>
        <v>99.761194029850742</v>
      </c>
      <c r="P3064" t="s">
        <v>8303</v>
      </c>
      <c r="Q3064" t="s">
        <v>8317</v>
      </c>
      <c r="R3064" t="s">
        <v>8357</v>
      </c>
      <c r="S3064" s="19">
        <f t="shared" si="201"/>
        <v>42248.335787037038</v>
      </c>
      <c r="T3064" s="19">
        <f t="shared" si="202"/>
        <v>42277.55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9">
        <f t="shared" si="203"/>
        <v>0.19566666666666666</v>
      </c>
      <c r="O3065" s="7">
        <f t="shared" si="200"/>
        <v>25.521739130434781</v>
      </c>
      <c r="P3065" t="s">
        <v>8303</v>
      </c>
      <c r="Q3065" t="s">
        <v>8317</v>
      </c>
      <c r="R3065" t="s">
        <v>8357</v>
      </c>
      <c r="S3065" s="19">
        <f t="shared" si="201"/>
        <v>42630.722893518527</v>
      </c>
      <c r="T3065" s="19">
        <f t="shared" si="202"/>
        <v>42665.722893518527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9">
        <f t="shared" si="203"/>
        <v>0.11294666666666667</v>
      </c>
      <c r="O3066" s="7">
        <f t="shared" si="200"/>
        <v>117.65277777777777</v>
      </c>
      <c r="P3066" t="s">
        <v>8303</v>
      </c>
      <c r="Q3066" t="s">
        <v>8317</v>
      </c>
      <c r="R3066" t="s">
        <v>8357</v>
      </c>
      <c r="S3066" s="19">
        <f t="shared" si="201"/>
        <v>42298.930162037039</v>
      </c>
      <c r="T3066" s="19">
        <f t="shared" si="202"/>
        <v>42330.090972222228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9">
        <f t="shared" si="203"/>
        <v>4.0000000000000002E-4</v>
      </c>
      <c r="O3067" s="7">
        <f t="shared" si="200"/>
        <v>5</v>
      </c>
      <c r="P3067" t="s">
        <v>8303</v>
      </c>
      <c r="Q3067" t="s">
        <v>8317</v>
      </c>
      <c r="R3067" t="s">
        <v>8357</v>
      </c>
      <c r="S3067" s="19">
        <f t="shared" si="201"/>
        <v>41824.855231481488</v>
      </c>
      <c r="T3067" s="19">
        <f t="shared" si="202"/>
        <v>41849.855231481488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9">
        <f t="shared" si="203"/>
        <v>0.11985714285714286</v>
      </c>
      <c r="O3068" s="7">
        <f t="shared" si="200"/>
        <v>2796.6666666666665</v>
      </c>
      <c r="P3068" t="s">
        <v>8303</v>
      </c>
      <c r="Q3068" t="s">
        <v>8317</v>
      </c>
      <c r="R3068" t="s">
        <v>8357</v>
      </c>
      <c r="S3068" s="19">
        <f t="shared" si="201"/>
        <v>42531.028437500005</v>
      </c>
      <c r="T3068" s="19">
        <f t="shared" si="202"/>
        <v>42561.028437500005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9">
        <f t="shared" si="203"/>
        <v>2.5000000000000001E-2</v>
      </c>
      <c r="O3069" s="7">
        <f t="shared" si="200"/>
        <v>200</v>
      </c>
      <c r="P3069" t="s">
        <v>8303</v>
      </c>
      <c r="Q3069" t="s">
        <v>8317</v>
      </c>
      <c r="R3069" t="s">
        <v>8357</v>
      </c>
      <c r="S3069" s="19">
        <f t="shared" si="201"/>
        <v>42226.738414351858</v>
      </c>
      <c r="T3069" s="19">
        <f t="shared" si="202"/>
        <v>42256.738414351858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9">
        <f t="shared" si="203"/>
        <v>6.9999999999999999E-4</v>
      </c>
      <c r="O3070" s="7">
        <f t="shared" si="200"/>
        <v>87.5</v>
      </c>
      <c r="P3070" t="s">
        <v>8303</v>
      </c>
      <c r="Q3070" t="s">
        <v>8317</v>
      </c>
      <c r="R3070" t="s">
        <v>8357</v>
      </c>
      <c r="S3070" s="19">
        <f t="shared" si="201"/>
        <v>42263.491574074076</v>
      </c>
      <c r="T3070" s="19">
        <f t="shared" si="202"/>
        <v>42293.491574074076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9">
        <f t="shared" si="203"/>
        <v>0.14099999999999999</v>
      </c>
      <c r="O3071" s="7">
        <f t="shared" si="200"/>
        <v>20.142857142857142</v>
      </c>
      <c r="P3071" t="s">
        <v>8303</v>
      </c>
      <c r="Q3071" t="s">
        <v>8317</v>
      </c>
      <c r="R3071" t="s">
        <v>8357</v>
      </c>
      <c r="S3071" s="19">
        <f t="shared" si="201"/>
        <v>41957.633726851855</v>
      </c>
      <c r="T3071" s="19">
        <f t="shared" si="202"/>
        <v>41987.633726851855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9">
        <f t="shared" si="203"/>
        <v>3.3399999999999999E-2</v>
      </c>
      <c r="O3072" s="7">
        <f t="shared" si="200"/>
        <v>20.875</v>
      </c>
      <c r="P3072" t="s">
        <v>8303</v>
      </c>
      <c r="Q3072" t="s">
        <v>8317</v>
      </c>
      <c r="R3072" t="s">
        <v>8357</v>
      </c>
      <c r="S3072" s="19">
        <f t="shared" si="201"/>
        <v>42690.533437500002</v>
      </c>
      <c r="T3072" s="19">
        <f t="shared" si="202"/>
        <v>42711.533437500002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9">
        <f t="shared" si="203"/>
        <v>0.59775</v>
      </c>
      <c r="O3073" s="7">
        <f t="shared" si="200"/>
        <v>61.307692307692307</v>
      </c>
      <c r="P3073" t="s">
        <v>8303</v>
      </c>
      <c r="Q3073" t="s">
        <v>8317</v>
      </c>
      <c r="R3073" t="s">
        <v>8357</v>
      </c>
      <c r="S3073" s="19">
        <f t="shared" si="201"/>
        <v>42097.532418981486</v>
      </c>
      <c r="T3073" s="19">
        <f t="shared" si="202"/>
        <v>42115.049305555556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9">
        <f t="shared" si="203"/>
        <v>1.6666666666666666E-4</v>
      </c>
      <c r="O3074" s="7">
        <f t="shared" si="200"/>
        <v>1</v>
      </c>
      <c r="P3074" t="s">
        <v>8303</v>
      </c>
      <c r="Q3074" t="s">
        <v>8317</v>
      </c>
      <c r="R3074" t="s">
        <v>8357</v>
      </c>
      <c r="S3074" s="19">
        <f t="shared" si="201"/>
        <v>42658.490532407406</v>
      </c>
      <c r="T3074" s="19">
        <f t="shared" si="202"/>
        <v>42672.873611111114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9">
        <f t="shared" si="203"/>
        <v>2.3035714285714285E-4</v>
      </c>
      <c r="O3075" s="7">
        <f t="shared" ref="O3075:O3138" si="204">IF(L3075=0,0,E3075/L3075)</f>
        <v>92.142857142857139</v>
      </c>
      <c r="P3075" t="s">
        <v>8303</v>
      </c>
      <c r="Q3075" t="s">
        <v>8317</v>
      </c>
      <c r="R3075" t="s">
        <v>8357</v>
      </c>
      <c r="S3075" s="19">
        <f t="shared" ref="S3075:S3138" si="205">(J3075/86400)+25569+(-5/25)</f>
        <v>42111.484027777784</v>
      </c>
      <c r="T3075" s="19">
        <f t="shared" ref="T3075:T3138" si="206">(I3075/86400)+25569+(-5/25)</f>
        <v>42169.604861111118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9">
        <f t="shared" si="203"/>
        <v>8.8000000000000003E-4</v>
      </c>
      <c r="O3076" s="7">
        <f t="shared" si="204"/>
        <v>7.333333333333333</v>
      </c>
      <c r="P3076" t="s">
        <v>8303</v>
      </c>
      <c r="Q3076" t="s">
        <v>8317</v>
      </c>
      <c r="R3076" t="s">
        <v>8357</v>
      </c>
      <c r="S3076" s="19">
        <f t="shared" si="205"/>
        <v>42409.371284722227</v>
      </c>
      <c r="T3076" s="19">
        <f t="shared" si="206"/>
        <v>42439.371284722227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9">
        <f t="shared" si="203"/>
        <v>8.6400000000000005E-2</v>
      </c>
      <c r="O3077" s="7">
        <f t="shared" si="204"/>
        <v>64.8</v>
      </c>
      <c r="P3077" t="s">
        <v>8303</v>
      </c>
      <c r="Q3077" t="s">
        <v>8317</v>
      </c>
      <c r="R3077" t="s">
        <v>8357</v>
      </c>
      <c r="S3077" s="19">
        <f t="shared" si="205"/>
        <v>42550.902314814819</v>
      </c>
      <c r="T3077" s="19">
        <f t="shared" si="206"/>
        <v>42600.902314814819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9">
        <f t="shared" si="203"/>
        <v>0.15060000000000001</v>
      </c>
      <c r="O3078" s="7">
        <f t="shared" si="204"/>
        <v>30.12</v>
      </c>
      <c r="P3078" t="s">
        <v>8303</v>
      </c>
      <c r="Q3078" t="s">
        <v>8317</v>
      </c>
      <c r="R3078" t="s">
        <v>8357</v>
      </c>
      <c r="S3078" s="19">
        <f t="shared" si="205"/>
        <v>42226.451886574076</v>
      </c>
      <c r="T3078" s="19">
        <f t="shared" si="206"/>
        <v>42286.451886574076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9">
        <f t="shared" si="203"/>
        <v>4.7727272727272731E-3</v>
      </c>
      <c r="O3079" s="7">
        <f t="shared" si="204"/>
        <v>52.5</v>
      </c>
      <c r="P3079" t="s">
        <v>8303</v>
      </c>
      <c r="Q3079" t="s">
        <v>8317</v>
      </c>
      <c r="R3079" t="s">
        <v>8357</v>
      </c>
      <c r="S3079" s="19">
        <f t="shared" si="205"/>
        <v>42766.756921296299</v>
      </c>
      <c r="T3079" s="19">
        <f t="shared" si="206"/>
        <v>42796.756921296299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9">
        <f t="shared" si="203"/>
        <v>1.1833333333333333E-3</v>
      </c>
      <c r="O3080" s="7">
        <f t="shared" si="204"/>
        <v>23.666666666666668</v>
      </c>
      <c r="P3080" t="s">
        <v>8303</v>
      </c>
      <c r="Q3080" t="s">
        <v>8317</v>
      </c>
      <c r="R3080" t="s">
        <v>8357</v>
      </c>
      <c r="S3080" s="19">
        <f t="shared" si="205"/>
        <v>42030.938831018517</v>
      </c>
      <c r="T3080" s="19">
        <f t="shared" si="206"/>
        <v>42060.938831018517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9">
        <f t="shared" si="203"/>
        <v>8.4173998587352451E-3</v>
      </c>
      <c r="O3081" s="7">
        <f t="shared" si="204"/>
        <v>415.77777777777777</v>
      </c>
      <c r="P3081" t="s">
        <v>8303</v>
      </c>
      <c r="Q3081" t="s">
        <v>8317</v>
      </c>
      <c r="R3081" t="s">
        <v>8357</v>
      </c>
      <c r="S3081" s="19">
        <f t="shared" si="205"/>
        <v>42055.513368055559</v>
      </c>
      <c r="T3081" s="19">
        <f t="shared" si="206"/>
        <v>42085.471701388888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9">
        <f t="shared" ref="N3082:N3145" si="207">E3082/D3082</f>
        <v>1.8799999999999999E-4</v>
      </c>
      <c r="O3082" s="7">
        <f t="shared" si="204"/>
        <v>53.714285714285715</v>
      </c>
      <c r="P3082" t="s">
        <v>8303</v>
      </c>
      <c r="Q3082" t="s">
        <v>8317</v>
      </c>
      <c r="R3082" t="s">
        <v>8357</v>
      </c>
      <c r="S3082" s="19">
        <f t="shared" si="205"/>
        <v>41939.828287037039</v>
      </c>
      <c r="T3082" s="19">
        <f t="shared" si="206"/>
        <v>41999.869953703703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9">
        <f t="shared" si="207"/>
        <v>2.1029999999999998E-3</v>
      </c>
      <c r="O3083" s="7">
        <f t="shared" si="204"/>
        <v>420.6</v>
      </c>
      <c r="P3083" t="s">
        <v>8303</v>
      </c>
      <c r="Q3083" t="s">
        <v>8317</v>
      </c>
      <c r="R3083" t="s">
        <v>8357</v>
      </c>
      <c r="S3083" s="19">
        <f t="shared" si="205"/>
        <v>42236.981608796297</v>
      </c>
      <c r="T3083" s="19">
        <f t="shared" si="206"/>
        <v>42266.981608796297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9">
        <f t="shared" si="207"/>
        <v>0</v>
      </c>
      <c r="O3084" s="7">
        <f t="shared" si="204"/>
        <v>0</v>
      </c>
      <c r="P3084" t="s">
        <v>8303</v>
      </c>
      <c r="Q3084" t="s">
        <v>8317</v>
      </c>
      <c r="R3084" t="s">
        <v>8357</v>
      </c>
      <c r="S3084" s="19">
        <f t="shared" si="205"/>
        <v>42293.722986111112</v>
      </c>
      <c r="T3084" s="19">
        <f t="shared" si="206"/>
        <v>42323.764652777783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9">
        <f t="shared" si="207"/>
        <v>2.8E-3</v>
      </c>
      <c r="O3085" s="7">
        <f t="shared" si="204"/>
        <v>18.666666666666668</v>
      </c>
      <c r="P3085" t="s">
        <v>8303</v>
      </c>
      <c r="Q3085" t="s">
        <v>8317</v>
      </c>
      <c r="R3085" t="s">
        <v>8357</v>
      </c>
      <c r="S3085" s="19">
        <f t="shared" si="205"/>
        <v>41853.363402777781</v>
      </c>
      <c r="T3085" s="19">
        <f t="shared" si="206"/>
        <v>41883.008333333339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9">
        <f t="shared" si="207"/>
        <v>0.11579206701157921</v>
      </c>
      <c r="O3086" s="7">
        <f t="shared" si="204"/>
        <v>78.333333333333329</v>
      </c>
      <c r="P3086" t="s">
        <v>8303</v>
      </c>
      <c r="Q3086" t="s">
        <v>8317</v>
      </c>
      <c r="R3086" t="s">
        <v>8357</v>
      </c>
      <c r="S3086" s="19">
        <f t="shared" si="205"/>
        <v>42100.523738425924</v>
      </c>
      <c r="T3086" s="19">
        <f t="shared" si="206"/>
        <v>42129.583333333336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9">
        <f t="shared" si="207"/>
        <v>2.4400000000000002E-2</v>
      </c>
      <c r="O3087" s="7">
        <f t="shared" si="204"/>
        <v>67.777777777777771</v>
      </c>
      <c r="P3087" t="s">
        <v>8303</v>
      </c>
      <c r="Q3087" t="s">
        <v>8317</v>
      </c>
      <c r="R3087" t="s">
        <v>8357</v>
      </c>
      <c r="S3087" s="19">
        <f t="shared" si="205"/>
        <v>42246.683784722227</v>
      </c>
      <c r="T3087" s="19">
        <f t="shared" si="206"/>
        <v>42276.683784722227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9">
        <f t="shared" si="207"/>
        <v>2.5000000000000001E-3</v>
      </c>
      <c r="O3088" s="7">
        <f t="shared" si="204"/>
        <v>16.666666666666668</v>
      </c>
      <c r="P3088" t="s">
        <v>8303</v>
      </c>
      <c r="Q3088" t="s">
        <v>8317</v>
      </c>
      <c r="R3088" t="s">
        <v>8357</v>
      </c>
      <c r="S3088" s="19">
        <f t="shared" si="205"/>
        <v>42173.470821759263</v>
      </c>
      <c r="T3088" s="19">
        <f t="shared" si="206"/>
        <v>42233.470821759263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9">
        <f t="shared" si="207"/>
        <v>6.2500000000000003E-3</v>
      </c>
      <c r="O3089" s="7">
        <f t="shared" si="204"/>
        <v>62.5</v>
      </c>
      <c r="P3089" t="s">
        <v>8303</v>
      </c>
      <c r="Q3089" t="s">
        <v>8317</v>
      </c>
      <c r="R3089" t="s">
        <v>8357</v>
      </c>
      <c r="S3089" s="19">
        <f t="shared" si="205"/>
        <v>42664.950347222228</v>
      </c>
      <c r="T3089" s="19">
        <f t="shared" si="206"/>
        <v>42724.992013888892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9">
        <f t="shared" si="207"/>
        <v>1.9384615384615384E-3</v>
      </c>
      <c r="O3090" s="7">
        <f t="shared" si="204"/>
        <v>42</v>
      </c>
      <c r="P3090" t="s">
        <v>8303</v>
      </c>
      <c r="Q3090" t="s">
        <v>8317</v>
      </c>
      <c r="R3090" t="s">
        <v>8357</v>
      </c>
      <c r="S3090" s="19">
        <f t="shared" si="205"/>
        <v>41981.372303240743</v>
      </c>
      <c r="T3090" s="19">
        <f t="shared" si="206"/>
        <v>42012.370138888888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9">
        <f t="shared" si="207"/>
        <v>0.23416000000000001</v>
      </c>
      <c r="O3091" s="7">
        <f t="shared" si="204"/>
        <v>130.0888888888889</v>
      </c>
      <c r="P3091" t="s">
        <v>8303</v>
      </c>
      <c r="Q3091" t="s">
        <v>8317</v>
      </c>
      <c r="R3091" t="s">
        <v>8357</v>
      </c>
      <c r="S3091" s="19">
        <f t="shared" si="205"/>
        <v>42528.342627314822</v>
      </c>
      <c r="T3091" s="19">
        <f t="shared" si="206"/>
        <v>42559.882638888892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9">
        <f t="shared" si="207"/>
        <v>5.080888888888889E-2</v>
      </c>
      <c r="O3092" s="7">
        <f t="shared" si="204"/>
        <v>1270.2222222222222</v>
      </c>
      <c r="P3092" t="s">
        <v>8303</v>
      </c>
      <c r="Q3092" t="s">
        <v>8317</v>
      </c>
      <c r="R3092" t="s">
        <v>8357</v>
      </c>
      <c r="S3092" s="19">
        <f t="shared" si="205"/>
        <v>42065.618807870371</v>
      </c>
      <c r="T3092" s="19">
        <f t="shared" si="206"/>
        <v>42125.577141203707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9">
        <f t="shared" si="207"/>
        <v>0.15920000000000001</v>
      </c>
      <c r="O3093" s="7">
        <f t="shared" si="204"/>
        <v>88.444444444444443</v>
      </c>
      <c r="P3093" t="s">
        <v>8303</v>
      </c>
      <c r="Q3093" t="s">
        <v>8317</v>
      </c>
      <c r="R3093" t="s">
        <v>8357</v>
      </c>
      <c r="S3093" s="19">
        <f t="shared" si="205"/>
        <v>42566.748414351852</v>
      </c>
      <c r="T3093" s="19">
        <f t="shared" si="206"/>
        <v>42596.748414351852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9">
        <f t="shared" si="207"/>
        <v>1.1831900000000001E-2</v>
      </c>
      <c r="O3094" s="7">
        <f t="shared" si="204"/>
        <v>56.342380952380957</v>
      </c>
      <c r="P3094" t="s">
        <v>8303</v>
      </c>
      <c r="Q3094" t="s">
        <v>8317</v>
      </c>
      <c r="R3094" t="s">
        <v>8357</v>
      </c>
      <c r="S3094" s="19">
        <f t="shared" si="205"/>
        <v>42255.419351851859</v>
      </c>
      <c r="T3094" s="19">
        <f t="shared" si="206"/>
        <v>42292.716666666674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9">
        <f t="shared" si="207"/>
        <v>0.22750000000000001</v>
      </c>
      <c r="O3095" s="7">
        <f t="shared" si="204"/>
        <v>53.529411764705884</v>
      </c>
      <c r="P3095" t="s">
        <v>8303</v>
      </c>
      <c r="Q3095" t="s">
        <v>8317</v>
      </c>
      <c r="R3095" t="s">
        <v>8357</v>
      </c>
      <c r="S3095" s="19">
        <f t="shared" si="205"/>
        <v>41760.709039351859</v>
      </c>
      <c r="T3095" s="19">
        <f t="shared" si="206"/>
        <v>41790.965972222228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9">
        <f t="shared" si="207"/>
        <v>2.5000000000000001E-4</v>
      </c>
      <c r="O3096" s="7">
        <f t="shared" si="204"/>
        <v>25</v>
      </c>
      <c r="P3096" t="s">
        <v>8303</v>
      </c>
      <c r="Q3096" t="s">
        <v>8317</v>
      </c>
      <c r="R3096" t="s">
        <v>8357</v>
      </c>
      <c r="S3096" s="19">
        <f t="shared" si="205"/>
        <v>42207.59578703704</v>
      </c>
      <c r="T3096" s="19">
        <f t="shared" si="206"/>
        <v>42267.59578703704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9">
        <f t="shared" si="207"/>
        <v>3.351206434316354E-3</v>
      </c>
      <c r="O3097" s="7">
        <f t="shared" si="204"/>
        <v>50</v>
      </c>
      <c r="P3097" t="s">
        <v>8303</v>
      </c>
      <c r="Q3097" t="s">
        <v>8317</v>
      </c>
      <c r="R3097" t="s">
        <v>8357</v>
      </c>
      <c r="S3097" s="19">
        <f t="shared" si="205"/>
        <v>42522.825231481489</v>
      </c>
      <c r="T3097" s="19">
        <f t="shared" si="206"/>
        <v>42582.825231481489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9">
        <f t="shared" si="207"/>
        <v>3.9750000000000001E-2</v>
      </c>
      <c r="O3098" s="7">
        <f t="shared" si="204"/>
        <v>56.785714285714285</v>
      </c>
      <c r="P3098" t="s">
        <v>8303</v>
      </c>
      <c r="Q3098" t="s">
        <v>8317</v>
      </c>
      <c r="R3098" t="s">
        <v>8357</v>
      </c>
      <c r="S3098" s="19">
        <f t="shared" si="205"/>
        <v>42114.625532407415</v>
      </c>
      <c r="T3098" s="19">
        <f t="shared" si="206"/>
        <v>42144.625532407415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9">
        <f t="shared" si="207"/>
        <v>0.17150000000000001</v>
      </c>
      <c r="O3099" s="7">
        <f t="shared" si="204"/>
        <v>40.833333333333336</v>
      </c>
      <c r="P3099" t="s">
        <v>8303</v>
      </c>
      <c r="Q3099" t="s">
        <v>8317</v>
      </c>
      <c r="R3099" t="s">
        <v>8357</v>
      </c>
      <c r="S3099" s="19">
        <f t="shared" si="205"/>
        <v>42629.303483796299</v>
      </c>
      <c r="T3099" s="19">
        <f t="shared" si="206"/>
        <v>42650.383333333331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9">
        <f t="shared" si="207"/>
        <v>3.608004104669061E-2</v>
      </c>
      <c r="O3100" s="7">
        <f t="shared" si="204"/>
        <v>65.111111111111114</v>
      </c>
      <c r="P3100" t="s">
        <v>8303</v>
      </c>
      <c r="Q3100" t="s">
        <v>8317</v>
      </c>
      <c r="R3100" t="s">
        <v>8357</v>
      </c>
      <c r="S3100" s="19">
        <f t="shared" si="205"/>
        <v>42359.592233796298</v>
      </c>
      <c r="T3100" s="19">
        <f t="shared" si="206"/>
        <v>42407.811805555553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9">
        <f t="shared" si="207"/>
        <v>0.13900000000000001</v>
      </c>
      <c r="O3101" s="7">
        <f t="shared" si="204"/>
        <v>55.6</v>
      </c>
      <c r="P3101" t="s">
        <v>8303</v>
      </c>
      <c r="Q3101" t="s">
        <v>8317</v>
      </c>
      <c r="R3101" t="s">
        <v>8357</v>
      </c>
      <c r="S3101" s="19">
        <f t="shared" si="205"/>
        <v>42381.989710648151</v>
      </c>
      <c r="T3101" s="19">
        <f t="shared" si="206"/>
        <v>42411.989710648151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9">
        <f t="shared" si="207"/>
        <v>0.15225</v>
      </c>
      <c r="O3102" s="7">
        <f t="shared" si="204"/>
        <v>140.53846153846155</v>
      </c>
      <c r="P3102" t="s">
        <v>8303</v>
      </c>
      <c r="Q3102" t="s">
        <v>8317</v>
      </c>
      <c r="R3102" t="s">
        <v>8357</v>
      </c>
      <c r="S3102" s="19">
        <f t="shared" si="205"/>
        <v>41902.422395833339</v>
      </c>
      <c r="T3102" s="19">
        <f t="shared" si="206"/>
        <v>41932.422395833339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9">
        <f t="shared" si="207"/>
        <v>0.12</v>
      </c>
      <c r="O3103" s="7">
        <f t="shared" si="204"/>
        <v>25</v>
      </c>
      <c r="P3103" t="s">
        <v>8303</v>
      </c>
      <c r="Q3103" t="s">
        <v>8317</v>
      </c>
      <c r="R3103" t="s">
        <v>8357</v>
      </c>
      <c r="S3103" s="19">
        <f t="shared" si="205"/>
        <v>42171.183530092596</v>
      </c>
      <c r="T3103" s="19">
        <f t="shared" si="206"/>
        <v>42201.130555555559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9">
        <f t="shared" si="207"/>
        <v>0.391125</v>
      </c>
      <c r="O3104" s="7">
        <f t="shared" si="204"/>
        <v>69.533333333333331</v>
      </c>
      <c r="P3104" t="s">
        <v>8303</v>
      </c>
      <c r="Q3104" t="s">
        <v>8317</v>
      </c>
      <c r="R3104" t="s">
        <v>8357</v>
      </c>
      <c r="S3104" s="19">
        <f t="shared" si="205"/>
        <v>42555.140486111115</v>
      </c>
      <c r="T3104" s="19">
        <f t="shared" si="206"/>
        <v>42605.140486111115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9">
        <f t="shared" si="207"/>
        <v>2.6829268292682929E-3</v>
      </c>
      <c r="O3105" s="7">
        <f t="shared" si="204"/>
        <v>5.5</v>
      </c>
      <c r="P3105" t="s">
        <v>8303</v>
      </c>
      <c r="Q3105" t="s">
        <v>8317</v>
      </c>
      <c r="R3105" t="s">
        <v>8357</v>
      </c>
      <c r="S3105" s="19">
        <f t="shared" si="205"/>
        <v>42106.956319444449</v>
      </c>
      <c r="T3105" s="19">
        <f t="shared" si="206"/>
        <v>42166.956319444449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9">
        <f t="shared" si="207"/>
        <v>0.29625000000000001</v>
      </c>
      <c r="O3106" s="7">
        <f t="shared" si="204"/>
        <v>237</v>
      </c>
      <c r="P3106" t="s">
        <v>8303</v>
      </c>
      <c r="Q3106" t="s">
        <v>8317</v>
      </c>
      <c r="R3106" t="s">
        <v>8357</v>
      </c>
      <c r="S3106" s="19">
        <f t="shared" si="205"/>
        <v>42006.708692129629</v>
      </c>
      <c r="T3106" s="19">
        <f t="shared" si="206"/>
        <v>42037.883333333331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9">
        <f t="shared" si="207"/>
        <v>0.4236099230111206</v>
      </c>
      <c r="O3107" s="7">
        <f t="shared" si="204"/>
        <v>79.870967741935488</v>
      </c>
      <c r="P3107" t="s">
        <v>8303</v>
      </c>
      <c r="Q3107" t="s">
        <v>8317</v>
      </c>
      <c r="R3107" t="s">
        <v>8357</v>
      </c>
      <c r="S3107" s="19">
        <f t="shared" si="205"/>
        <v>41876.518935185188</v>
      </c>
      <c r="T3107" s="19">
        <f t="shared" si="206"/>
        <v>41931.008333333339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9">
        <f t="shared" si="207"/>
        <v>4.1000000000000002E-2</v>
      </c>
      <c r="O3108" s="7">
        <f t="shared" si="204"/>
        <v>10.25</v>
      </c>
      <c r="P3108" t="s">
        <v>8303</v>
      </c>
      <c r="Q3108" t="s">
        <v>8317</v>
      </c>
      <c r="R3108" t="s">
        <v>8357</v>
      </c>
      <c r="S3108" s="19">
        <f t="shared" si="205"/>
        <v>42241.229120370372</v>
      </c>
      <c r="T3108" s="19">
        <f t="shared" si="206"/>
        <v>42263.716666666674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9">
        <f t="shared" si="207"/>
        <v>0.197625</v>
      </c>
      <c r="O3109" s="7">
        <f t="shared" si="204"/>
        <v>272.58620689655174</v>
      </c>
      <c r="P3109" t="s">
        <v>8303</v>
      </c>
      <c r="Q3109" t="s">
        <v>8317</v>
      </c>
      <c r="R3109" t="s">
        <v>8357</v>
      </c>
      <c r="S3109" s="19">
        <f t="shared" si="205"/>
        <v>42128.614247685189</v>
      </c>
      <c r="T3109" s="19">
        <f t="shared" si="206"/>
        <v>42135.614247685189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9">
        <f t="shared" si="207"/>
        <v>5.1999999999999995E-4</v>
      </c>
      <c r="O3110" s="7">
        <f t="shared" si="204"/>
        <v>13</v>
      </c>
      <c r="P3110" t="s">
        <v>8303</v>
      </c>
      <c r="Q3110" t="s">
        <v>8317</v>
      </c>
      <c r="R3110" t="s">
        <v>8357</v>
      </c>
      <c r="S3110" s="19">
        <f t="shared" si="205"/>
        <v>42062.480486111119</v>
      </c>
      <c r="T3110" s="19">
        <f t="shared" si="206"/>
        <v>42122.438819444447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9">
        <f t="shared" si="207"/>
        <v>0.25030188679245285</v>
      </c>
      <c r="O3111" s="7">
        <f t="shared" si="204"/>
        <v>58.184210526315788</v>
      </c>
      <c r="P3111" t="s">
        <v>8303</v>
      </c>
      <c r="Q3111" t="s">
        <v>8317</v>
      </c>
      <c r="R3111" t="s">
        <v>8357</v>
      </c>
      <c r="S3111" s="19">
        <f t="shared" si="205"/>
        <v>41843.925115740742</v>
      </c>
      <c r="T3111" s="19">
        <f t="shared" si="206"/>
        <v>41878.925115740742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9">
        <f t="shared" si="207"/>
        <v>4.0000000000000002E-4</v>
      </c>
      <c r="O3112" s="7">
        <f t="shared" si="204"/>
        <v>10</v>
      </c>
      <c r="P3112" t="s">
        <v>8303</v>
      </c>
      <c r="Q3112" t="s">
        <v>8317</v>
      </c>
      <c r="R3112" t="s">
        <v>8357</v>
      </c>
      <c r="S3112" s="19">
        <f t="shared" si="205"/>
        <v>42744.831469907411</v>
      </c>
      <c r="T3112" s="19">
        <f t="shared" si="206"/>
        <v>42784.831469907411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9">
        <f t="shared" si="207"/>
        <v>0.26640000000000003</v>
      </c>
      <c r="O3113" s="7">
        <f t="shared" si="204"/>
        <v>70.10526315789474</v>
      </c>
      <c r="P3113" t="s">
        <v>8303</v>
      </c>
      <c r="Q3113" t="s">
        <v>8317</v>
      </c>
      <c r="R3113" t="s">
        <v>8357</v>
      </c>
      <c r="S3113" s="19">
        <f t="shared" si="205"/>
        <v>41885.395138888896</v>
      </c>
      <c r="T3113" s="19">
        <f t="shared" si="206"/>
        <v>41916.395138888896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9">
        <f t="shared" si="207"/>
        <v>4.7363636363636365E-2</v>
      </c>
      <c r="O3114" s="7">
        <f t="shared" si="204"/>
        <v>57.888888888888886</v>
      </c>
      <c r="P3114" t="s">
        <v>8303</v>
      </c>
      <c r="Q3114" t="s">
        <v>8317</v>
      </c>
      <c r="R3114" t="s">
        <v>8357</v>
      </c>
      <c r="S3114" s="19">
        <f t="shared" si="205"/>
        <v>42614.9219212963</v>
      </c>
      <c r="T3114" s="19">
        <f t="shared" si="206"/>
        <v>42674.9219212963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9">
        <f t="shared" si="207"/>
        <v>4.2435339894712751E-2</v>
      </c>
      <c r="O3115" s="7">
        <f t="shared" si="204"/>
        <v>125.27027027027027</v>
      </c>
      <c r="P3115" t="s">
        <v>8303</v>
      </c>
      <c r="Q3115" t="s">
        <v>8317</v>
      </c>
      <c r="R3115" t="s">
        <v>8357</v>
      </c>
      <c r="S3115" s="19">
        <f t="shared" si="205"/>
        <v>42081.531273148154</v>
      </c>
      <c r="T3115" s="19">
        <f t="shared" si="206"/>
        <v>42111.531273148154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9">
        <f t="shared" si="207"/>
        <v>0</v>
      </c>
      <c r="O3116" s="7">
        <f t="shared" si="204"/>
        <v>0</v>
      </c>
      <c r="P3116" t="s">
        <v>8303</v>
      </c>
      <c r="Q3116" t="s">
        <v>8317</v>
      </c>
      <c r="R3116" t="s">
        <v>8357</v>
      </c>
      <c r="S3116" s="19">
        <f t="shared" si="205"/>
        <v>41843.432523148149</v>
      </c>
      <c r="T3116" s="19">
        <f t="shared" si="206"/>
        <v>41903.432523148149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9">
        <f t="shared" si="207"/>
        <v>0.03</v>
      </c>
      <c r="O3117" s="7">
        <f t="shared" si="204"/>
        <v>300</v>
      </c>
      <c r="P3117" t="s">
        <v>8303</v>
      </c>
      <c r="Q3117" t="s">
        <v>8317</v>
      </c>
      <c r="R3117" t="s">
        <v>8357</v>
      </c>
      <c r="S3117" s="19">
        <f t="shared" si="205"/>
        <v>42496.247071759266</v>
      </c>
      <c r="T3117" s="19">
        <f t="shared" si="206"/>
        <v>42526.247071759266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9">
        <f t="shared" si="207"/>
        <v>0.57333333333333336</v>
      </c>
      <c r="O3118" s="7">
        <f t="shared" si="204"/>
        <v>43</v>
      </c>
      <c r="P3118" t="s">
        <v>8303</v>
      </c>
      <c r="Q3118" t="s">
        <v>8317</v>
      </c>
      <c r="R3118" t="s">
        <v>8357</v>
      </c>
      <c r="S3118" s="19">
        <f t="shared" si="205"/>
        <v>42081.315335648149</v>
      </c>
      <c r="T3118" s="19">
        <f t="shared" si="206"/>
        <v>42095.315335648149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9">
        <f t="shared" si="207"/>
        <v>1E-3</v>
      </c>
      <c r="O3119" s="7">
        <f t="shared" si="204"/>
        <v>1</v>
      </c>
      <c r="P3119" t="s">
        <v>8303</v>
      </c>
      <c r="Q3119" t="s">
        <v>8317</v>
      </c>
      <c r="R3119" t="s">
        <v>8357</v>
      </c>
      <c r="S3119" s="19">
        <f t="shared" si="205"/>
        <v>42509.174537037041</v>
      </c>
      <c r="T3119" s="19">
        <f t="shared" si="206"/>
        <v>42517.350000000006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9">
        <f t="shared" si="207"/>
        <v>3.0999999999999999E-3</v>
      </c>
      <c r="O3120" s="7">
        <f t="shared" si="204"/>
        <v>775</v>
      </c>
      <c r="P3120" t="s">
        <v>8303</v>
      </c>
      <c r="Q3120" t="s">
        <v>8317</v>
      </c>
      <c r="R3120" t="s">
        <v>8357</v>
      </c>
      <c r="S3120" s="19">
        <f t="shared" si="205"/>
        <v>42534.449571759265</v>
      </c>
      <c r="T3120" s="19">
        <f t="shared" si="206"/>
        <v>42553.449571759265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9">
        <f t="shared" si="207"/>
        <v>5.0000000000000001E-4</v>
      </c>
      <c r="O3121" s="7">
        <f t="shared" si="204"/>
        <v>5</v>
      </c>
      <c r="P3121" t="s">
        <v>8303</v>
      </c>
      <c r="Q3121" t="s">
        <v>8317</v>
      </c>
      <c r="R3121" t="s">
        <v>8357</v>
      </c>
      <c r="S3121" s="19">
        <f t="shared" si="205"/>
        <v>42059.845509259263</v>
      </c>
      <c r="T3121" s="19">
        <f t="shared" si="206"/>
        <v>42089.803842592592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9">
        <f t="shared" si="207"/>
        <v>9.8461538461538464E-5</v>
      </c>
      <c r="O3122" s="7">
        <f t="shared" si="204"/>
        <v>12.8</v>
      </c>
      <c r="P3122" t="s">
        <v>8303</v>
      </c>
      <c r="Q3122" t="s">
        <v>8317</v>
      </c>
      <c r="R3122" t="s">
        <v>8357</v>
      </c>
      <c r="S3122" s="19">
        <f t="shared" si="205"/>
        <v>42435.742083333331</v>
      </c>
      <c r="T3122" s="19">
        <f t="shared" si="206"/>
        <v>42495.700416666674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9">
        <f t="shared" si="207"/>
        <v>6.6666666666666671E-3</v>
      </c>
      <c r="O3123" s="7">
        <f t="shared" si="204"/>
        <v>10</v>
      </c>
      <c r="P3123" t="s">
        <v>8303</v>
      </c>
      <c r="Q3123" t="s">
        <v>8317</v>
      </c>
      <c r="R3123" t="s">
        <v>8357</v>
      </c>
      <c r="S3123" s="19">
        <f t="shared" si="205"/>
        <v>41848.479803240742</v>
      </c>
      <c r="T3123" s="19">
        <f t="shared" si="206"/>
        <v>41908.479803240742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9">
        <f t="shared" si="207"/>
        <v>0.58291457286432158</v>
      </c>
      <c r="O3124" s="7">
        <f t="shared" si="204"/>
        <v>58</v>
      </c>
      <c r="P3124" t="s">
        <v>8303</v>
      </c>
      <c r="Q3124" t="s">
        <v>8317</v>
      </c>
      <c r="R3124" t="s">
        <v>8357</v>
      </c>
      <c r="S3124" s="19">
        <f t="shared" si="205"/>
        <v>42678.732083333336</v>
      </c>
      <c r="T3124" s="19">
        <f t="shared" si="206"/>
        <v>42683.773750000008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9">
        <f t="shared" si="207"/>
        <v>0.68153600000000003</v>
      </c>
      <c r="O3125" s="7">
        <f t="shared" si="204"/>
        <v>244.80459770114942</v>
      </c>
      <c r="P3125" t="s">
        <v>8303</v>
      </c>
      <c r="Q3125" t="s">
        <v>8317</v>
      </c>
      <c r="R3125" t="s">
        <v>8357</v>
      </c>
      <c r="S3125" s="19">
        <f t="shared" si="205"/>
        <v>42530.793032407411</v>
      </c>
      <c r="T3125" s="19">
        <f t="shared" si="206"/>
        <v>42560.793032407411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9">
        <f t="shared" si="207"/>
        <v>3.2499999999999997E-5</v>
      </c>
      <c r="O3126" s="7">
        <f t="shared" si="204"/>
        <v>6.5</v>
      </c>
      <c r="P3126" t="s">
        <v>8303</v>
      </c>
      <c r="Q3126" t="s">
        <v>8317</v>
      </c>
      <c r="R3126" t="s">
        <v>8357</v>
      </c>
      <c r="S3126" s="19">
        <f t="shared" si="205"/>
        <v>41977.580104166671</v>
      </c>
      <c r="T3126" s="19">
        <f t="shared" si="206"/>
        <v>42037.580104166671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9">
        <f t="shared" si="207"/>
        <v>0</v>
      </c>
      <c r="O3127" s="7">
        <f t="shared" si="204"/>
        <v>0</v>
      </c>
      <c r="P3127" t="s">
        <v>8303</v>
      </c>
      <c r="Q3127" t="s">
        <v>8317</v>
      </c>
      <c r="R3127" t="s">
        <v>8357</v>
      </c>
      <c r="S3127" s="19">
        <f t="shared" si="205"/>
        <v>42346.006851851853</v>
      </c>
      <c r="T3127" s="19">
        <f t="shared" si="206"/>
        <v>42376.006851851853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9">
        <f t="shared" si="207"/>
        <v>4.1599999999999998E-2</v>
      </c>
      <c r="O3128" s="7">
        <f t="shared" si="204"/>
        <v>61.176470588235297</v>
      </c>
      <c r="P3128" t="s">
        <v>8303</v>
      </c>
      <c r="Q3128" t="s">
        <v>8317</v>
      </c>
      <c r="R3128" t="s">
        <v>8357</v>
      </c>
      <c r="S3128" s="19">
        <f t="shared" si="205"/>
        <v>42426.818078703705</v>
      </c>
      <c r="T3128" s="19">
        <f t="shared" si="206"/>
        <v>42456.776412037041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9">
        <f t="shared" si="207"/>
        <v>0</v>
      </c>
      <c r="O3129" s="7">
        <f t="shared" si="204"/>
        <v>0</v>
      </c>
      <c r="P3129" t="s">
        <v>8303</v>
      </c>
      <c r="Q3129" t="s">
        <v>8317</v>
      </c>
      <c r="R3129" t="s">
        <v>8357</v>
      </c>
      <c r="S3129" s="19">
        <f t="shared" si="205"/>
        <v>42034.656817129631</v>
      </c>
      <c r="T3129" s="19">
        <f t="shared" si="206"/>
        <v>42064.656817129631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9">
        <f t="shared" si="207"/>
        <v>1.0860666666666667</v>
      </c>
      <c r="O3130" s="7">
        <f t="shared" si="204"/>
        <v>139.23931623931625</v>
      </c>
      <c r="P3130" t="s">
        <v>8271</v>
      </c>
      <c r="Q3130" t="s">
        <v>8317</v>
      </c>
      <c r="R3130" t="s">
        <v>8318</v>
      </c>
      <c r="S3130" s="19">
        <f t="shared" si="205"/>
        <v>42780.625706018516</v>
      </c>
      <c r="T3130" s="19">
        <f t="shared" si="206"/>
        <v>42810.584039351859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9">
        <f t="shared" si="207"/>
        <v>8.0000000000000002E-3</v>
      </c>
      <c r="O3131" s="7">
        <f t="shared" si="204"/>
        <v>10</v>
      </c>
      <c r="P3131" t="s">
        <v>8271</v>
      </c>
      <c r="Q3131" t="s">
        <v>8317</v>
      </c>
      <c r="R3131" t="s">
        <v>8318</v>
      </c>
      <c r="S3131" s="19">
        <f t="shared" si="205"/>
        <v>42803.642812500002</v>
      </c>
      <c r="T3131" s="19">
        <f t="shared" si="206"/>
        <v>42843.601145833338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9">
        <f t="shared" si="207"/>
        <v>3.7499999999999999E-2</v>
      </c>
      <c r="O3132" s="7">
        <f t="shared" si="204"/>
        <v>93.75</v>
      </c>
      <c r="P3132" t="s">
        <v>8271</v>
      </c>
      <c r="Q3132" t="s">
        <v>8317</v>
      </c>
      <c r="R3132" t="s">
        <v>8318</v>
      </c>
      <c r="S3132" s="19">
        <f t="shared" si="205"/>
        <v>42808.44023148148</v>
      </c>
      <c r="T3132" s="19">
        <f t="shared" si="206"/>
        <v>42839.007638888892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9">
        <f t="shared" si="207"/>
        <v>0.15731707317073171</v>
      </c>
      <c r="O3133" s="7">
        <f t="shared" si="204"/>
        <v>53.75</v>
      </c>
      <c r="P3133" t="s">
        <v>8271</v>
      </c>
      <c r="Q3133" t="s">
        <v>8317</v>
      </c>
      <c r="R3133" t="s">
        <v>8318</v>
      </c>
      <c r="S3133" s="19">
        <f t="shared" si="205"/>
        <v>42803.379224537042</v>
      </c>
      <c r="T3133" s="19">
        <f t="shared" si="206"/>
        <v>42833.337557870371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9">
        <f t="shared" si="207"/>
        <v>3.3333333333333332E-4</v>
      </c>
      <c r="O3134" s="7">
        <f t="shared" si="204"/>
        <v>10</v>
      </c>
      <c r="P3134" t="s">
        <v>8271</v>
      </c>
      <c r="Q3134" t="s">
        <v>8317</v>
      </c>
      <c r="R3134" t="s">
        <v>8318</v>
      </c>
      <c r="S3134" s="19">
        <f t="shared" si="205"/>
        <v>42786.150231481486</v>
      </c>
      <c r="T3134" s="19">
        <f t="shared" si="206"/>
        <v>42846.108564814815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9">
        <f t="shared" si="207"/>
        <v>1.08</v>
      </c>
      <c r="O3135" s="7">
        <f t="shared" si="204"/>
        <v>33.75</v>
      </c>
      <c r="P3135" t="s">
        <v>8271</v>
      </c>
      <c r="Q3135" t="s">
        <v>8317</v>
      </c>
      <c r="R3135" t="s">
        <v>8318</v>
      </c>
      <c r="S3135" s="19">
        <f t="shared" si="205"/>
        <v>42788.365208333336</v>
      </c>
      <c r="T3135" s="19">
        <f t="shared" si="206"/>
        <v>42818.323541666672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9">
        <f t="shared" si="207"/>
        <v>0.22500000000000001</v>
      </c>
      <c r="O3136" s="7">
        <f t="shared" si="204"/>
        <v>18.75</v>
      </c>
      <c r="P3136" t="s">
        <v>8271</v>
      </c>
      <c r="Q3136" t="s">
        <v>8317</v>
      </c>
      <c r="R3136" t="s">
        <v>8318</v>
      </c>
      <c r="S3136" s="19">
        <f t="shared" si="205"/>
        <v>42800.520127314812</v>
      </c>
      <c r="T3136" s="19">
        <f t="shared" si="206"/>
        <v>42821.478460648155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9">
        <f t="shared" si="207"/>
        <v>0.20849420849420849</v>
      </c>
      <c r="O3137" s="7">
        <f t="shared" si="204"/>
        <v>23.142857142857142</v>
      </c>
      <c r="P3137" t="s">
        <v>8271</v>
      </c>
      <c r="Q3137" t="s">
        <v>8317</v>
      </c>
      <c r="R3137" t="s">
        <v>8318</v>
      </c>
      <c r="S3137" s="19">
        <f t="shared" si="205"/>
        <v>42806.951863425929</v>
      </c>
      <c r="T3137" s="19">
        <f t="shared" si="206"/>
        <v>42828.951863425929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9">
        <f t="shared" si="207"/>
        <v>1.278</v>
      </c>
      <c r="O3138" s="7">
        <f t="shared" si="204"/>
        <v>29.045454545454547</v>
      </c>
      <c r="P3138" t="s">
        <v>8271</v>
      </c>
      <c r="Q3138" t="s">
        <v>8317</v>
      </c>
      <c r="R3138" t="s">
        <v>8318</v>
      </c>
      <c r="S3138" s="19">
        <f t="shared" si="205"/>
        <v>42789.262430555558</v>
      </c>
      <c r="T3138" s="19">
        <f t="shared" si="206"/>
        <v>42825.757638888892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9">
        <f t="shared" si="207"/>
        <v>3.3333333333333333E-2</v>
      </c>
      <c r="O3139" s="7">
        <f t="shared" ref="O3139:O3202" si="208">IF(L3139=0,0,E3139/L3139)</f>
        <v>50</v>
      </c>
      <c r="P3139" t="s">
        <v>8271</v>
      </c>
      <c r="Q3139" t="s">
        <v>8317</v>
      </c>
      <c r="R3139" t="s">
        <v>8318</v>
      </c>
      <c r="S3139" s="19">
        <f t="shared" ref="S3139:S3202" si="209">(J3139/86400)+25569+(-5/25)</f>
        <v>42807.685057870374</v>
      </c>
      <c r="T3139" s="19">
        <f t="shared" ref="T3139:T3202" si="210">(I3139/86400)+25569+(-5/25)</f>
        <v>42858.600000000006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9">
        <f t="shared" si="207"/>
        <v>0</v>
      </c>
      <c r="O3140" s="7">
        <f t="shared" si="208"/>
        <v>0</v>
      </c>
      <c r="P3140" t="s">
        <v>8271</v>
      </c>
      <c r="Q3140" t="s">
        <v>8317</v>
      </c>
      <c r="R3140" t="s">
        <v>8318</v>
      </c>
      <c r="S3140" s="19">
        <f t="shared" si="209"/>
        <v>42809.445914351854</v>
      </c>
      <c r="T3140" s="19">
        <f t="shared" si="210"/>
        <v>42828.445914351854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9">
        <f t="shared" si="207"/>
        <v>5.3999999999999999E-2</v>
      </c>
      <c r="O3141" s="7">
        <f t="shared" si="208"/>
        <v>450</v>
      </c>
      <c r="P3141" t="s">
        <v>8271</v>
      </c>
      <c r="Q3141" t="s">
        <v>8317</v>
      </c>
      <c r="R3141" t="s">
        <v>8318</v>
      </c>
      <c r="S3141" s="19">
        <f t="shared" si="209"/>
        <v>42785.070370370377</v>
      </c>
      <c r="T3141" s="19">
        <f t="shared" si="210"/>
        <v>42818.989583333336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9">
        <f t="shared" si="207"/>
        <v>9.5999999999999992E-3</v>
      </c>
      <c r="O3142" s="7">
        <f t="shared" si="208"/>
        <v>24</v>
      </c>
      <c r="P3142" t="s">
        <v>8271</v>
      </c>
      <c r="Q3142" t="s">
        <v>8317</v>
      </c>
      <c r="R3142" t="s">
        <v>8318</v>
      </c>
      <c r="S3142" s="19">
        <f t="shared" si="209"/>
        <v>42802.518784722226</v>
      </c>
      <c r="T3142" s="19">
        <f t="shared" si="210"/>
        <v>42832.477118055554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9">
        <f t="shared" si="207"/>
        <v>0.51600000000000001</v>
      </c>
      <c r="O3143" s="7">
        <f t="shared" si="208"/>
        <v>32.25</v>
      </c>
      <c r="P3143" t="s">
        <v>8271</v>
      </c>
      <c r="Q3143" t="s">
        <v>8317</v>
      </c>
      <c r="R3143" t="s">
        <v>8318</v>
      </c>
      <c r="S3143" s="19">
        <f t="shared" si="209"/>
        <v>42800.553333333337</v>
      </c>
      <c r="T3143" s="19">
        <f t="shared" si="210"/>
        <v>42841.633333333331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9">
        <f t="shared" si="207"/>
        <v>1.6363636363636365E-2</v>
      </c>
      <c r="O3144" s="7">
        <f t="shared" si="208"/>
        <v>15</v>
      </c>
      <c r="P3144" t="s">
        <v>8271</v>
      </c>
      <c r="Q3144" t="s">
        <v>8317</v>
      </c>
      <c r="R3144" t="s">
        <v>8318</v>
      </c>
      <c r="S3144" s="19">
        <f t="shared" si="209"/>
        <v>42783.313182870377</v>
      </c>
      <c r="T3144" s="19">
        <f t="shared" si="210"/>
        <v>42813.271516203706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9">
        <f t="shared" si="207"/>
        <v>0</v>
      </c>
      <c r="O3145" s="7">
        <f t="shared" si="208"/>
        <v>0</v>
      </c>
      <c r="P3145" t="s">
        <v>8271</v>
      </c>
      <c r="Q3145" t="s">
        <v>8317</v>
      </c>
      <c r="R3145" t="s">
        <v>8318</v>
      </c>
      <c r="S3145" s="19">
        <f t="shared" si="209"/>
        <v>42808.15828703704</v>
      </c>
      <c r="T3145" s="19">
        <f t="shared" si="210"/>
        <v>42834.15828703704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9">
        <f t="shared" ref="N3146:N3209" si="211">E3146/D3146</f>
        <v>0.754</v>
      </c>
      <c r="O3146" s="7">
        <f t="shared" si="208"/>
        <v>251.33333333333334</v>
      </c>
      <c r="P3146" t="s">
        <v>8271</v>
      </c>
      <c r="Q3146" t="s">
        <v>8317</v>
      </c>
      <c r="R3146" t="s">
        <v>8318</v>
      </c>
      <c r="S3146" s="19">
        <f t="shared" si="209"/>
        <v>42796.338275462971</v>
      </c>
      <c r="T3146" s="19">
        <f t="shared" si="210"/>
        <v>42813.05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9">
        <f t="shared" si="211"/>
        <v>0</v>
      </c>
      <c r="O3147" s="7">
        <f t="shared" si="208"/>
        <v>0</v>
      </c>
      <c r="P3147" t="s">
        <v>8271</v>
      </c>
      <c r="Q3147" t="s">
        <v>8317</v>
      </c>
      <c r="R3147" t="s">
        <v>8318</v>
      </c>
      <c r="S3147" s="19">
        <f t="shared" si="209"/>
        <v>42761.840902777782</v>
      </c>
      <c r="T3147" s="19">
        <f t="shared" si="210"/>
        <v>42821.79923611111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9">
        <f t="shared" si="211"/>
        <v>0.105</v>
      </c>
      <c r="O3148" s="7">
        <f t="shared" si="208"/>
        <v>437.5</v>
      </c>
      <c r="P3148" t="s">
        <v>8271</v>
      </c>
      <c r="Q3148" t="s">
        <v>8317</v>
      </c>
      <c r="R3148" t="s">
        <v>8318</v>
      </c>
      <c r="S3148" s="19">
        <f t="shared" si="209"/>
        <v>42796.482476851859</v>
      </c>
      <c r="T3148" s="19">
        <f t="shared" si="210"/>
        <v>42841.440810185188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9">
        <f t="shared" si="211"/>
        <v>1.1752499999999999</v>
      </c>
      <c r="O3149" s="7">
        <f t="shared" si="208"/>
        <v>110.35211267605634</v>
      </c>
      <c r="P3149" t="s">
        <v>8271</v>
      </c>
      <c r="Q3149" t="s">
        <v>8317</v>
      </c>
      <c r="R3149" t="s">
        <v>8318</v>
      </c>
      <c r="S3149" s="19">
        <f t="shared" si="209"/>
        <v>41909.769386574073</v>
      </c>
      <c r="T3149" s="19">
        <f t="shared" si="210"/>
        <v>41949.811053240745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9">
        <f t="shared" si="211"/>
        <v>1.3116666666666668</v>
      </c>
      <c r="O3150" s="7">
        <f t="shared" si="208"/>
        <v>41.421052631578945</v>
      </c>
      <c r="P3150" t="s">
        <v>8271</v>
      </c>
      <c r="Q3150" t="s">
        <v>8317</v>
      </c>
      <c r="R3150" t="s">
        <v>8318</v>
      </c>
      <c r="S3150" s="19">
        <f t="shared" si="209"/>
        <v>41891.465324074074</v>
      </c>
      <c r="T3150" s="19">
        <f t="shared" si="210"/>
        <v>41912.966666666667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9">
        <f t="shared" si="211"/>
        <v>1.04</v>
      </c>
      <c r="O3151" s="7">
        <f t="shared" si="208"/>
        <v>52</v>
      </c>
      <c r="P3151" t="s">
        <v>8271</v>
      </c>
      <c r="Q3151" t="s">
        <v>8317</v>
      </c>
      <c r="R3151" t="s">
        <v>8318</v>
      </c>
      <c r="S3151" s="19">
        <f t="shared" si="209"/>
        <v>41225.817361111112</v>
      </c>
      <c r="T3151" s="19">
        <f t="shared" si="210"/>
        <v>41249.883333333339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9">
        <f t="shared" si="211"/>
        <v>1.01</v>
      </c>
      <c r="O3152" s="7">
        <f t="shared" si="208"/>
        <v>33.990384615384613</v>
      </c>
      <c r="P3152" t="s">
        <v>8271</v>
      </c>
      <c r="Q3152" t="s">
        <v>8317</v>
      </c>
      <c r="R3152" t="s">
        <v>8318</v>
      </c>
      <c r="S3152" s="19">
        <f t="shared" si="209"/>
        <v>40478.063923611116</v>
      </c>
      <c r="T3152" s="19">
        <f t="shared" si="210"/>
        <v>40567.966666666667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9">
        <f t="shared" si="211"/>
        <v>1.004</v>
      </c>
      <c r="O3153" s="7">
        <f t="shared" si="208"/>
        <v>103.35294117647059</v>
      </c>
      <c r="P3153" t="s">
        <v>8271</v>
      </c>
      <c r="Q3153" t="s">
        <v>8317</v>
      </c>
      <c r="R3153" t="s">
        <v>8318</v>
      </c>
      <c r="S3153" s="19">
        <f t="shared" si="209"/>
        <v>41862.639976851853</v>
      </c>
      <c r="T3153" s="19">
        <f t="shared" si="210"/>
        <v>41892.639976851853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9">
        <f t="shared" si="211"/>
        <v>1.0595454545454546</v>
      </c>
      <c r="O3154" s="7">
        <f t="shared" si="208"/>
        <v>34.791044776119406</v>
      </c>
      <c r="P3154" t="s">
        <v>8271</v>
      </c>
      <c r="Q3154" t="s">
        <v>8317</v>
      </c>
      <c r="R3154" t="s">
        <v>8318</v>
      </c>
      <c r="S3154" s="19">
        <f t="shared" si="209"/>
        <v>41550.667673611111</v>
      </c>
      <c r="T3154" s="19">
        <f t="shared" si="210"/>
        <v>41580.667673611111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9">
        <f t="shared" si="211"/>
        <v>3.3558333333333334</v>
      </c>
      <c r="O3155" s="7">
        <f t="shared" si="208"/>
        <v>41.773858921161825</v>
      </c>
      <c r="P3155" t="s">
        <v>8271</v>
      </c>
      <c r="Q3155" t="s">
        <v>8317</v>
      </c>
      <c r="R3155" t="s">
        <v>8318</v>
      </c>
      <c r="S3155" s="19">
        <f t="shared" si="209"/>
        <v>40632.954363425932</v>
      </c>
      <c r="T3155" s="19">
        <f t="shared" si="210"/>
        <v>40664.007638888892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9">
        <f t="shared" si="211"/>
        <v>1.1292857142857142</v>
      </c>
      <c r="O3156" s="7">
        <f t="shared" si="208"/>
        <v>64.268292682926827</v>
      </c>
      <c r="P3156" t="s">
        <v>8271</v>
      </c>
      <c r="Q3156" t="s">
        <v>8317</v>
      </c>
      <c r="R3156" t="s">
        <v>8318</v>
      </c>
      <c r="S3156" s="19">
        <f t="shared" si="209"/>
        <v>40970.675671296296</v>
      </c>
      <c r="T3156" s="19">
        <f t="shared" si="210"/>
        <v>41000.634004629632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9">
        <f t="shared" si="211"/>
        <v>1.885046</v>
      </c>
      <c r="O3157" s="7">
        <f t="shared" si="208"/>
        <v>31.209370860927152</v>
      </c>
      <c r="P3157" t="s">
        <v>8271</v>
      </c>
      <c r="Q3157" t="s">
        <v>8317</v>
      </c>
      <c r="R3157" t="s">
        <v>8318</v>
      </c>
      <c r="S3157" s="19">
        <f t="shared" si="209"/>
        <v>41233.299131944448</v>
      </c>
      <c r="T3157" s="19">
        <f t="shared" si="210"/>
        <v>41263.299131944448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9">
        <f t="shared" si="211"/>
        <v>1.0181818181818181</v>
      </c>
      <c r="O3158" s="7">
        <f t="shared" si="208"/>
        <v>62.921348314606739</v>
      </c>
      <c r="P3158" t="s">
        <v>8271</v>
      </c>
      <c r="Q3158" t="s">
        <v>8317</v>
      </c>
      <c r="R3158" t="s">
        <v>8318</v>
      </c>
      <c r="S3158" s="19">
        <f t="shared" si="209"/>
        <v>41026.753055555557</v>
      </c>
      <c r="T3158" s="19">
        <f t="shared" si="210"/>
        <v>41061.753055555557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9">
        <f t="shared" si="211"/>
        <v>1.01</v>
      </c>
      <c r="O3159" s="7">
        <f t="shared" si="208"/>
        <v>98.536585365853654</v>
      </c>
      <c r="P3159" t="s">
        <v>8271</v>
      </c>
      <c r="Q3159" t="s">
        <v>8317</v>
      </c>
      <c r="R3159" t="s">
        <v>8318</v>
      </c>
      <c r="S3159" s="19">
        <f t="shared" si="209"/>
        <v>41829.588252314818</v>
      </c>
      <c r="T3159" s="19">
        <f t="shared" si="210"/>
        <v>41839.008333333339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9">
        <f t="shared" si="211"/>
        <v>1.1399999999999999</v>
      </c>
      <c r="O3160" s="7">
        <f t="shared" si="208"/>
        <v>82.608695652173907</v>
      </c>
      <c r="P3160" t="s">
        <v>8271</v>
      </c>
      <c r="Q3160" t="s">
        <v>8317</v>
      </c>
      <c r="R3160" t="s">
        <v>8318</v>
      </c>
      <c r="S3160" s="19">
        <f t="shared" si="209"/>
        <v>41447.639722222229</v>
      </c>
      <c r="T3160" s="19">
        <f t="shared" si="210"/>
        <v>41477.639722222229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9">
        <f t="shared" si="211"/>
        <v>1.3348133333333334</v>
      </c>
      <c r="O3161" s="7">
        <f t="shared" si="208"/>
        <v>38.504230769230773</v>
      </c>
      <c r="P3161" t="s">
        <v>8271</v>
      </c>
      <c r="Q3161" t="s">
        <v>8317</v>
      </c>
      <c r="R3161" t="s">
        <v>8318</v>
      </c>
      <c r="S3161" s="19">
        <f t="shared" si="209"/>
        <v>40883.866678240745</v>
      </c>
      <c r="T3161" s="19">
        <f t="shared" si="210"/>
        <v>40926.758333333339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9">
        <f t="shared" si="211"/>
        <v>1.0153333333333334</v>
      </c>
      <c r="O3162" s="7">
        <f t="shared" si="208"/>
        <v>80.15789473684211</v>
      </c>
      <c r="P3162" t="s">
        <v>8271</v>
      </c>
      <c r="Q3162" t="s">
        <v>8317</v>
      </c>
      <c r="R3162" t="s">
        <v>8318</v>
      </c>
      <c r="S3162" s="19">
        <f t="shared" si="209"/>
        <v>41841.064895833333</v>
      </c>
      <c r="T3162" s="19">
        <f t="shared" si="210"/>
        <v>41864.007638888892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9">
        <f t="shared" si="211"/>
        <v>1.0509999999999999</v>
      </c>
      <c r="O3163" s="7">
        <f t="shared" si="208"/>
        <v>28.405405405405407</v>
      </c>
      <c r="P3163" t="s">
        <v>8271</v>
      </c>
      <c r="Q3163" t="s">
        <v>8317</v>
      </c>
      <c r="R3163" t="s">
        <v>8318</v>
      </c>
      <c r="S3163" s="19">
        <f t="shared" si="209"/>
        <v>41897.336134259262</v>
      </c>
      <c r="T3163" s="19">
        <f t="shared" si="210"/>
        <v>41927.336134259262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9">
        <f t="shared" si="211"/>
        <v>1.2715000000000001</v>
      </c>
      <c r="O3164" s="7">
        <f t="shared" si="208"/>
        <v>80.730158730158735</v>
      </c>
      <c r="P3164" t="s">
        <v>8271</v>
      </c>
      <c r="Q3164" t="s">
        <v>8317</v>
      </c>
      <c r="R3164" t="s">
        <v>8318</v>
      </c>
      <c r="S3164" s="19">
        <f t="shared" si="209"/>
        <v>41799.485902777778</v>
      </c>
      <c r="T3164" s="19">
        <f t="shared" si="210"/>
        <v>41826.883333333339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9">
        <f t="shared" si="211"/>
        <v>1.1115384615384616</v>
      </c>
      <c r="O3165" s="7">
        <f t="shared" si="208"/>
        <v>200.69444444444446</v>
      </c>
      <c r="P3165" t="s">
        <v>8271</v>
      </c>
      <c r="Q3165" t="s">
        <v>8317</v>
      </c>
      <c r="R3165" t="s">
        <v>8318</v>
      </c>
      <c r="S3165" s="19">
        <f t="shared" si="209"/>
        <v>41775.553761574076</v>
      </c>
      <c r="T3165" s="19">
        <f t="shared" si="210"/>
        <v>41805.553761574076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9">
        <f t="shared" si="211"/>
        <v>1.0676000000000001</v>
      </c>
      <c r="O3166" s="7">
        <f t="shared" si="208"/>
        <v>37.591549295774648</v>
      </c>
      <c r="P3166" t="s">
        <v>8271</v>
      </c>
      <c r="Q3166" t="s">
        <v>8317</v>
      </c>
      <c r="R3166" t="s">
        <v>8318</v>
      </c>
      <c r="S3166" s="19">
        <f t="shared" si="209"/>
        <v>41766.605729166666</v>
      </c>
      <c r="T3166" s="19">
        <f t="shared" si="210"/>
        <v>41799.605729166666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9">
        <f t="shared" si="211"/>
        <v>1.6266666666666667</v>
      </c>
      <c r="O3167" s="7">
        <f t="shared" si="208"/>
        <v>58.095238095238095</v>
      </c>
      <c r="P3167" t="s">
        <v>8271</v>
      </c>
      <c r="Q3167" t="s">
        <v>8317</v>
      </c>
      <c r="R3167" t="s">
        <v>8318</v>
      </c>
      <c r="S3167" s="19">
        <f t="shared" si="209"/>
        <v>40643.95925925926</v>
      </c>
      <c r="T3167" s="19">
        <f t="shared" si="210"/>
        <v>40665.965972222228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9">
        <f t="shared" si="211"/>
        <v>1.6022808571428573</v>
      </c>
      <c r="O3168" s="7">
        <f t="shared" si="208"/>
        <v>60.300892473118282</v>
      </c>
      <c r="P3168" t="s">
        <v>8271</v>
      </c>
      <c r="Q3168" t="s">
        <v>8317</v>
      </c>
      <c r="R3168" t="s">
        <v>8318</v>
      </c>
      <c r="S3168" s="19">
        <f t="shared" si="209"/>
        <v>41940.491585648153</v>
      </c>
      <c r="T3168" s="19">
        <f t="shared" si="210"/>
        <v>41969.132638888892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9">
        <f t="shared" si="211"/>
        <v>1.1616666666666666</v>
      </c>
      <c r="O3169" s="7">
        <f t="shared" si="208"/>
        <v>63.363636363636367</v>
      </c>
      <c r="P3169" t="s">
        <v>8271</v>
      </c>
      <c r="Q3169" t="s">
        <v>8317</v>
      </c>
      <c r="R3169" t="s">
        <v>8318</v>
      </c>
      <c r="S3169" s="19">
        <f t="shared" si="209"/>
        <v>41838.975706018522</v>
      </c>
      <c r="T3169" s="19">
        <f t="shared" si="210"/>
        <v>41852.975706018522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9">
        <f t="shared" si="211"/>
        <v>1.242</v>
      </c>
      <c r="O3170" s="7">
        <f t="shared" si="208"/>
        <v>50.901639344262293</v>
      </c>
      <c r="P3170" t="s">
        <v>8271</v>
      </c>
      <c r="Q3170" t="s">
        <v>8317</v>
      </c>
      <c r="R3170" t="s">
        <v>8318</v>
      </c>
      <c r="S3170" s="19">
        <f t="shared" si="209"/>
        <v>41771.905937500007</v>
      </c>
      <c r="T3170" s="19">
        <f t="shared" si="210"/>
        <v>41803.716666666667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9">
        <f t="shared" si="211"/>
        <v>1.030125</v>
      </c>
      <c r="O3171" s="7">
        <f t="shared" si="208"/>
        <v>100.5</v>
      </c>
      <c r="P3171" t="s">
        <v>8271</v>
      </c>
      <c r="Q3171" t="s">
        <v>8317</v>
      </c>
      <c r="R3171" t="s">
        <v>8318</v>
      </c>
      <c r="S3171" s="19">
        <f t="shared" si="209"/>
        <v>41591.537974537037</v>
      </c>
      <c r="T3171" s="19">
        <f t="shared" si="210"/>
        <v>41621.007638888892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9">
        <f t="shared" si="211"/>
        <v>1.1225000000000001</v>
      </c>
      <c r="O3172" s="7">
        <f t="shared" si="208"/>
        <v>31.619718309859156</v>
      </c>
      <c r="P3172" t="s">
        <v>8271</v>
      </c>
      <c r="Q3172" t="s">
        <v>8317</v>
      </c>
      <c r="R3172" t="s">
        <v>8318</v>
      </c>
      <c r="S3172" s="19">
        <f t="shared" si="209"/>
        <v>41788.880370370374</v>
      </c>
      <c r="T3172" s="19">
        <f t="shared" si="210"/>
        <v>41821.966666666667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9">
        <f t="shared" si="211"/>
        <v>1.0881428571428571</v>
      </c>
      <c r="O3173" s="7">
        <f t="shared" si="208"/>
        <v>65.102564102564102</v>
      </c>
      <c r="P3173" t="s">
        <v>8271</v>
      </c>
      <c r="Q3173" t="s">
        <v>8317</v>
      </c>
      <c r="R3173" t="s">
        <v>8318</v>
      </c>
      <c r="S3173" s="19">
        <f t="shared" si="209"/>
        <v>42466.408310185187</v>
      </c>
      <c r="T3173" s="19">
        <f t="shared" si="210"/>
        <v>42496.408310185187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9">
        <f t="shared" si="211"/>
        <v>1.1499999999999999</v>
      </c>
      <c r="O3174" s="7">
        <f t="shared" si="208"/>
        <v>79.310344827586206</v>
      </c>
      <c r="P3174" t="s">
        <v>8271</v>
      </c>
      <c r="Q3174" t="s">
        <v>8317</v>
      </c>
      <c r="R3174" t="s">
        <v>8318</v>
      </c>
      <c r="S3174" s="19">
        <f t="shared" si="209"/>
        <v>40923.529953703706</v>
      </c>
      <c r="T3174" s="19">
        <f t="shared" si="210"/>
        <v>40953.529953703706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9">
        <f t="shared" si="211"/>
        <v>1.03</v>
      </c>
      <c r="O3175" s="7">
        <f t="shared" si="208"/>
        <v>139.18918918918919</v>
      </c>
      <c r="P3175" t="s">
        <v>8271</v>
      </c>
      <c r="Q3175" t="s">
        <v>8317</v>
      </c>
      <c r="R3175" t="s">
        <v>8318</v>
      </c>
      <c r="S3175" s="19">
        <f t="shared" si="209"/>
        <v>41878.678379629637</v>
      </c>
      <c r="T3175" s="19">
        <f t="shared" si="210"/>
        <v>41908.678379629637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9">
        <f t="shared" si="211"/>
        <v>1.0113333333333334</v>
      </c>
      <c r="O3176" s="7">
        <f t="shared" si="208"/>
        <v>131.91304347826087</v>
      </c>
      <c r="P3176" t="s">
        <v>8271</v>
      </c>
      <c r="Q3176" t="s">
        <v>8317</v>
      </c>
      <c r="R3176" t="s">
        <v>8318</v>
      </c>
      <c r="S3176" s="19">
        <f t="shared" si="209"/>
        <v>41862.664675925931</v>
      </c>
      <c r="T3176" s="19">
        <f t="shared" si="210"/>
        <v>41876.664675925931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9">
        <f t="shared" si="211"/>
        <v>1.0955999999999999</v>
      </c>
      <c r="O3177" s="7">
        <f t="shared" si="208"/>
        <v>91.3</v>
      </c>
      <c r="P3177" t="s">
        <v>8271</v>
      </c>
      <c r="Q3177" t="s">
        <v>8317</v>
      </c>
      <c r="R3177" t="s">
        <v>8318</v>
      </c>
      <c r="S3177" s="19">
        <f t="shared" si="209"/>
        <v>40531.686886574076</v>
      </c>
      <c r="T3177" s="19">
        <f t="shared" si="210"/>
        <v>40591.686886574076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9">
        <f t="shared" si="211"/>
        <v>1.148421052631579</v>
      </c>
      <c r="O3178" s="7">
        <f t="shared" si="208"/>
        <v>39.672727272727272</v>
      </c>
      <c r="P3178" t="s">
        <v>8271</v>
      </c>
      <c r="Q3178" t="s">
        <v>8317</v>
      </c>
      <c r="R3178" t="s">
        <v>8318</v>
      </c>
      <c r="S3178" s="19">
        <f t="shared" si="209"/>
        <v>41477.730914351851</v>
      </c>
      <c r="T3178" s="19">
        <f t="shared" si="210"/>
        <v>41504.425000000003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9">
        <f t="shared" si="211"/>
        <v>1.1739999999999999</v>
      </c>
      <c r="O3179" s="7">
        <f t="shared" si="208"/>
        <v>57.549019607843135</v>
      </c>
      <c r="P3179" t="s">
        <v>8271</v>
      </c>
      <c r="Q3179" t="s">
        <v>8317</v>
      </c>
      <c r="R3179" t="s">
        <v>8318</v>
      </c>
      <c r="S3179" s="19">
        <f t="shared" si="209"/>
        <v>41781.466770833336</v>
      </c>
      <c r="T3179" s="19">
        <f t="shared" si="210"/>
        <v>41811.466770833336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9">
        <f t="shared" si="211"/>
        <v>1.7173333333333334</v>
      </c>
      <c r="O3180" s="7">
        <f t="shared" si="208"/>
        <v>33.025641025641029</v>
      </c>
      <c r="P3180" t="s">
        <v>8271</v>
      </c>
      <c r="Q3180" t="s">
        <v>8317</v>
      </c>
      <c r="R3180" t="s">
        <v>8318</v>
      </c>
      <c r="S3180" s="19">
        <f t="shared" si="209"/>
        <v>41806.405034722222</v>
      </c>
      <c r="T3180" s="19">
        <f t="shared" si="210"/>
        <v>41836.405034722222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9">
        <f t="shared" si="211"/>
        <v>1.1416238095238094</v>
      </c>
      <c r="O3181" s="7">
        <f t="shared" si="208"/>
        <v>77.335806451612896</v>
      </c>
      <c r="P3181" t="s">
        <v>8271</v>
      </c>
      <c r="Q3181" t="s">
        <v>8317</v>
      </c>
      <c r="R3181" t="s">
        <v>8318</v>
      </c>
      <c r="S3181" s="19">
        <f t="shared" si="209"/>
        <v>41375.502210648148</v>
      </c>
      <c r="T3181" s="19">
        <f t="shared" si="210"/>
        <v>41400.502210648148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9">
        <f t="shared" si="211"/>
        <v>1.1975</v>
      </c>
      <c r="O3182" s="7">
        <f t="shared" si="208"/>
        <v>31.933333333333334</v>
      </c>
      <c r="P3182" t="s">
        <v>8271</v>
      </c>
      <c r="Q3182" t="s">
        <v>8317</v>
      </c>
      <c r="R3182" t="s">
        <v>8318</v>
      </c>
      <c r="S3182" s="19">
        <f t="shared" si="209"/>
        <v>41780.212604166671</v>
      </c>
      <c r="T3182" s="19">
        <f t="shared" si="210"/>
        <v>41810.212604166671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9">
        <f t="shared" si="211"/>
        <v>1.0900000000000001</v>
      </c>
      <c r="O3183" s="7">
        <f t="shared" si="208"/>
        <v>36.333333333333336</v>
      </c>
      <c r="P3183" t="s">
        <v>8271</v>
      </c>
      <c r="Q3183" t="s">
        <v>8317</v>
      </c>
      <c r="R3183" t="s">
        <v>8318</v>
      </c>
      <c r="S3183" s="19">
        <f t="shared" si="209"/>
        <v>41779.110034722224</v>
      </c>
      <c r="T3183" s="19">
        <f t="shared" si="210"/>
        <v>41805.466666666667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9">
        <f t="shared" si="211"/>
        <v>1.0088571428571429</v>
      </c>
      <c r="O3184" s="7">
        <f t="shared" si="208"/>
        <v>46.768211920529801</v>
      </c>
      <c r="P3184" t="s">
        <v>8271</v>
      </c>
      <c r="Q3184" t="s">
        <v>8317</v>
      </c>
      <c r="R3184" t="s">
        <v>8318</v>
      </c>
      <c r="S3184" s="19">
        <f t="shared" si="209"/>
        <v>40883.74931712963</v>
      </c>
      <c r="T3184" s="19">
        <f t="shared" si="210"/>
        <v>40939.508333333339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9">
        <f t="shared" si="211"/>
        <v>1.0900000000000001</v>
      </c>
      <c r="O3185" s="7">
        <f t="shared" si="208"/>
        <v>40.073529411764703</v>
      </c>
      <c r="P3185" t="s">
        <v>8271</v>
      </c>
      <c r="Q3185" t="s">
        <v>8317</v>
      </c>
      <c r="R3185" t="s">
        <v>8318</v>
      </c>
      <c r="S3185" s="19">
        <f t="shared" si="209"/>
        <v>41491.594780092593</v>
      </c>
      <c r="T3185" s="19">
        <f t="shared" si="210"/>
        <v>41509.594780092593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9">
        <f t="shared" si="211"/>
        <v>1.0720930232558139</v>
      </c>
      <c r="O3186" s="7">
        <f t="shared" si="208"/>
        <v>100.21739130434783</v>
      </c>
      <c r="P3186" t="s">
        <v>8271</v>
      </c>
      <c r="Q3186" t="s">
        <v>8317</v>
      </c>
      <c r="R3186" t="s">
        <v>8318</v>
      </c>
      <c r="S3186" s="19">
        <f t="shared" si="209"/>
        <v>41791.793414351851</v>
      </c>
      <c r="T3186" s="19">
        <f t="shared" si="210"/>
        <v>41821.793414351851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9">
        <f t="shared" si="211"/>
        <v>1</v>
      </c>
      <c r="O3187" s="7">
        <f t="shared" si="208"/>
        <v>41.666666666666664</v>
      </c>
      <c r="P3187" t="s">
        <v>8271</v>
      </c>
      <c r="Q3187" t="s">
        <v>8317</v>
      </c>
      <c r="R3187" t="s">
        <v>8318</v>
      </c>
      <c r="S3187" s="19">
        <f t="shared" si="209"/>
        <v>41829.777326388896</v>
      </c>
      <c r="T3187" s="19">
        <f t="shared" si="210"/>
        <v>41836.777326388896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9">
        <f t="shared" si="211"/>
        <v>1.0218750000000001</v>
      </c>
      <c r="O3188" s="7">
        <f t="shared" si="208"/>
        <v>46.714285714285715</v>
      </c>
      <c r="P3188" t="s">
        <v>8271</v>
      </c>
      <c r="Q3188" t="s">
        <v>8317</v>
      </c>
      <c r="R3188" t="s">
        <v>8318</v>
      </c>
      <c r="S3188" s="19">
        <f t="shared" si="209"/>
        <v>41868.724050925928</v>
      </c>
      <c r="T3188" s="19">
        <f t="shared" si="210"/>
        <v>41898.675000000003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9">
        <f t="shared" si="211"/>
        <v>1.1629333333333334</v>
      </c>
      <c r="O3189" s="7">
        <f t="shared" si="208"/>
        <v>71.491803278688522</v>
      </c>
      <c r="P3189" t="s">
        <v>8271</v>
      </c>
      <c r="Q3189" t="s">
        <v>8317</v>
      </c>
      <c r="R3189" t="s">
        <v>8318</v>
      </c>
      <c r="S3189" s="19">
        <f t="shared" si="209"/>
        <v>41835.466354166667</v>
      </c>
      <c r="T3189" s="19">
        <f t="shared" si="210"/>
        <v>41855.466354166667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9">
        <f t="shared" si="211"/>
        <v>0.65</v>
      </c>
      <c r="O3190" s="7">
        <f t="shared" si="208"/>
        <v>14.444444444444445</v>
      </c>
      <c r="P3190" t="s">
        <v>8305</v>
      </c>
      <c r="Q3190" t="s">
        <v>8317</v>
      </c>
      <c r="R3190" t="s">
        <v>8359</v>
      </c>
      <c r="S3190" s="19">
        <f t="shared" si="209"/>
        <v>42144.215532407412</v>
      </c>
      <c r="T3190" s="19">
        <f t="shared" si="210"/>
        <v>42165.215532407412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9">
        <f t="shared" si="211"/>
        <v>0.12327272727272727</v>
      </c>
      <c r="O3191" s="7">
        <f t="shared" si="208"/>
        <v>356.84210526315792</v>
      </c>
      <c r="P3191" t="s">
        <v>8305</v>
      </c>
      <c r="Q3191" t="s">
        <v>8317</v>
      </c>
      <c r="R3191" t="s">
        <v>8359</v>
      </c>
      <c r="S3191" s="19">
        <f t="shared" si="209"/>
        <v>42118.14643518519</v>
      </c>
      <c r="T3191" s="19">
        <f t="shared" si="210"/>
        <v>42148.14643518519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9">
        <f t="shared" si="211"/>
        <v>0</v>
      </c>
      <c r="O3192" s="7">
        <f t="shared" si="208"/>
        <v>0</v>
      </c>
      <c r="P3192" t="s">
        <v>8305</v>
      </c>
      <c r="Q3192" t="s">
        <v>8317</v>
      </c>
      <c r="R3192" t="s">
        <v>8359</v>
      </c>
      <c r="S3192" s="19">
        <f t="shared" si="209"/>
        <v>42682.951331018521</v>
      </c>
      <c r="T3192" s="19">
        <f t="shared" si="210"/>
        <v>42712.992997685185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9">
        <f t="shared" si="211"/>
        <v>4.0266666666666666E-2</v>
      </c>
      <c r="O3193" s="7">
        <f t="shared" si="208"/>
        <v>37.75</v>
      </c>
      <c r="P3193" t="s">
        <v>8305</v>
      </c>
      <c r="Q3193" t="s">
        <v>8317</v>
      </c>
      <c r="R3193" t="s">
        <v>8359</v>
      </c>
      <c r="S3193" s="19">
        <f t="shared" si="209"/>
        <v>42538.555428240739</v>
      </c>
      <c r="T3193" s="19">
        <f t="shared" si="210"/>
        <v>42598.555428240739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9">
        <f t="shared" si="211"/>
        <v>1.0200000000000001E-2</v>
      </c>
      <c r="O3194" s="7">
        <f t="shared" si="208"/>
        <v>12.75</v>
      </c>
      <c r="P3194" t="s">
        <v>8305</v>
      </c>
      <c r="Q3194" t="s">
        <v>8317</v>
      </c>
      <c r="R3194" t="s">
        <v>8359</v>
      </c>
      <c r="S3194" s="19">
        <f t="shared" si="209"/>
        <v>42018.740497685183</v>
      </c>
      <c r="T3194" s="19">
        <f t="shared" si="210"/>
        <v>42063.716666666674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9">
        <f t="shared" si="211"/>
        <v>0.1174</v>
      </c>
      <c r="O3195" s="7">
        <f t="shared" si="208"/>
        <v>24.458333333333332</v>
      </c>
      <c r="P3195" t="s">
        <v>8305</v>
      </c>
      <c r="Q3195" t="s">
        <v>8317</v>
      </c>
      <c r="R3195" t="s">
        <v>8359</v>
      </c>
      <c r="S3195" s="19">
        <f t="shared" si="209"/>
        <v>42010.768240740741</v>
      </c>
      <c r="T3195" s="19">
        <f t="shared" si="210"/>
        <v>42055.768240740741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9">
        <f t="shared" si="211"/>
        <v>0</v>
      </c>
      <c r="O3196" s="7">
        <f t="shared" si="208"/>
        <v>0</v>
      </c>
      <c r="P3196" t="s">
        <v>8305</v>
      </c>
      <c r="Q3196" t="s">
        <v>8317</v>
      </c>
      <c r="R3196" t="s">
        <v>8359</v>
      </c>
      <c r="S3196" s="19">
        <f t="shared" si="209"/>
        <v>42181.862476851849</v>
      </c>
      <c r="T3196" s="19">
        <f t="shared" si="210"/>
        <v>42211.862476851849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9">
        <f t="shared" si="211"/>
        <v>0.59142857142857141</v>
      </c>
      <c r="O3197" s="7">
        <f t="shared" si="208"/>
        <v>53.07692307692308</v>
      </c>
      <c r="P3197" t="s">
        <v>8305</v>
      </c>
      <c r="Q3197" t="s">
        <v>8317</v>
      </c>
      <c r="R3197" t="s">
        <v>8359</v>
      </c>
      <c r="S3197" s="19">
        <f t="shared" si="209"/>
        <v>42017.394236111111</v>
      </c>
      <c r="T3197" s="19">
        <f t="shared" si="210"/>
        <v>42047.394236111111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9">
        <f t="shared" si="211"/>
        <v>5.9999999999999995E-4</v>
      </c>
      <c r="O3198" s="7">
        <f t="shared" si="208"/>
        <v>300</v>
      </c>
      <c r="P3198" t="s">
        <v>8305</v>
      </c>
      <c r="Q3198" t="s">
        <v>8317</v>
      </c>
      <c r="R3198" t="s">
        <v>8359</v>
      </c>
      <c r="S3198" s="19">
        <f t="shared" si="209"/>
        <v>42157.398090277784</v>
      </c>
      <c r="T3198" s="19">
        <f t="shared" si="210"/>
        <v>42217.383333333331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9">
        <f t="shared" si="211"/>
        <v>0.1145</v>
      </c>
      <c r="O3199" s="7">
        <f t="shared" si="208"/>
        <v>286.25</v>
      </c>
      <c r="P3199" t="s">
        <v>8305</v>
      </c>
      <c r="Q3199" t="s">
        <v>8317</v>
      </c>
      <c r="R3199" t="s">
        <v>8359</v>
      </c>
      <c r="S3199" s="19">
        <f t="shared" si="209"/>
        <v>42009.293263888889</v>
      </c>
      <c r="T3199" s="19">
        <f t="shared" si="210"/>
        <v>42039.293263888889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9">
        <f t="shared" si="211"/>
        <v>3.6666666666666666E-3</v>
      </c>
      <c r="O3200" s="7">
        <f t="shared" si="208"/>
        <v>36.666666666666664</v>
      </c>
      <c r="P3200" t="s">
        <v>8305</v>
      </c>
      <c r="Q3200" t="s">
        <v>8317</v>
      </c>
      <c r="R3200" t="s">
        <v>8359</v>
      </c>
      <c r="S3200" s="19">
        <f t="shared" si="209"/>
        <v>42013.224502314813</v>
      </c>
      <c r="T3200" s="19">
        <f t="shared" si="210"/>
        <v>42051.224502314813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9">
        <f t="shared" si="211"/>
        <v>0.52159999999999995</v>
      </c>
      <c r="O3201" s="7">
        <f t="shared" si="208"/>
        <v>49.20754716981132</v>
      </c>
      <c r="P3201" t="s">
        <v>8305</v>
      </c>
      <c r="Q3201" t="s">
        <v>8317</v>
      </c>
      <c r="R3201" t="s">
        <v>8359</v>
      </c>
      <c r="S3201" s="19">
        <f t="shared" si="209"/>
        <v>41858.561782407414</v>
      </c>
      <c r="T3201" s="19">
        <f t="shared" si="210"/>
        <v>41888.675000000003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9">
        <f t="shared" si="211"/>
        <v>2.0000000000000002E-5</v>
      </c>
      <c r="O3202" s="7">
        <f t="shared" si="208"/>
        <v>1</v>
      </c>
      <c r="P3202" t="s">
        <v>8305</v>
      </c>
      <c r="Q3202" t="s">
        <v>8317</v>
      </c>
      <c r="R3202" t="s">
        <v>8359</v>
      </c>
      <c r="S3202" s="19">
        <f t="shared" si="209"/>
        <v>42460.120613425926</v>
      </c>
      <c r="T3202" s="19">
        <f t="shared" si="210"/>
        <v>42490.031944444447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9">
        <f t="shared" si="211"/>
        <v>1.2500000000000001E-2</v>
      </c>
      <c r="O3203" s="7">
        <f t="shared" ref="O3203:O3266" si="212">IF(L3203=0,0,E3203/L3203)</f>
        <v>12.5</v>
      </c>
      <c r="P3203" t="s">
        <v>8305</v>
      </c>
      <c r="Q3203" t="s">
        <v>8317</v>
      </c>
      <c r="R3203" t="s">
        <v>8359</v>
      </c>
      <c r="S3203" s="19">
        <f t="shared" ref="S3203:S3266" si="213">(J3203/86400)+25569+(-5/25)</f>
        <v>41861.567094907412</v>
      </c>
      <c r="T3203" s="19">
        <f t="shared" ref="T3203:T3266" si="214">(I3203/86400)+25569+(-5/25)</f>
        <v>41882.567094907412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9">
        <f t="shared" si="211"/>
        <v>0.54520000000000002</v>
      </c>
      <c r="O3204" s="7">
        <f t="shared" si="212"/>
        <v>109.04</v>
      </c>
      <c r="P3204" t="s">
        <v>8305</v>
      </c>
      <c r="Q3204" t="s">
        <v>8317</v>
      </c>
      <c r="R3204" t="s">
        <v>8359</v>
      </c>
      <c r="S3204" s="19">
        <f t="shared" si="213"/>
        <v>42293.653541666674</v>
      </c>
      <c r="T3204" s="19">
        <f t="shared" si="214"/>
        <v>42352.049305555556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9">
        <f t="shared" si="211"/>
        <v>0.25</v>
      </c>
      <c r="O3205" s="7">
        <f t="shared" si="212"/>
        <v>41.666666666666664</v>
      </c>
      <c r="P3205" t="s">
        <v>8305</v>
      </c>
      <c r="Q3205" t="s">
        <v>8317</v>
      </c>
      <c r="R3205" t="s">
        <v>8359</v>
      </c>
      <c r="S3205" s="19">
        <f t="shared" si="213"/>
        <v>42242.788680555561</v>
      </c>
      <c r="T3205" s="19">
        <f t="shared" si="214"/>
        <v>42272.788680555561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9">
        <f t="shared" si="211"/>
        <v>0</v>
      </c>
      <c r="O3206" s="7">
        <f t="shared" si="212"/>
        <v>0</v>
      </c>
      <c r="P3206" t="s">
        <v>8305</v>
      </c>
      <c r="Q3206" t="s">
        <v>8317</v>
      </c>
      <c r="R3206" t="s">
        <v>8359</v>
      </c>
      <c r="S3206" s="19">
        <f t="shared" si="213"/>
        <v>42172.48609953704</v>
      </c>
      <c r="T3206" s="19">
        <f t="shared" si="214"/>
        <v>42202.476388888892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9">
        <f t="shared" si="211"/>
        <v>3.4125000000000003E-2</v>
      </c>
      <c r="O3207" s="7">
        <f t="shared" si="212"/>
        <v>22.75</v>
      </c>
      <c r="P3207" t="s">
        <v>8305</v>
      </c>
      <c r="Q3207" t="s">
        <v>8317</v>
      </c>
      <c r="R3207" t="s">
        <v>8359</v>
      </c>
      <c r="S3207" s="19">
        <f t="shared" si="213"/>
        <v>42095.174675925926</v>
      </c>
      <c r="T3207" s="19">
        <f t="shared" si="214"/>
        <v>42125.174675925926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9">
        <f t="shared" si="211"/>
        <v>0</v>
      </c>
      <c r="O3208" s="7">
        <f t="shared" si="212"/>
        <v>0</v>
      </c>
      <c r="P3208" t="s">
        <v>8305</v>
      </c>
      <c r="Q3208" t="s">
        <v>8317</v>
      </c>
      <c r="R3208" t="s">
        <v>8359</v>
      </c>
      <c r="S3208" s="19">
        <f t="shared" si="213"/>
        <v>42236.076053240744</v>
      </c>
      <c r="T3208" s="19">
        <f t="shared" si="214"/>
        <v>42266.076053240744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9">
        <f t="shared" si="211"/>
        <v>0.46363636363636362</v>
      </c>
      <c r="O3209" s="7">
        <f t="shared" si="212"/>
        <v>70.833333333333329</v>
      </c>
      <c r="P3209" t="s">
        <v>8305</v>
      </c>
      <c r="Q3209" t="s">
        <v>8317</v>
      </c>
      <c r="R3209" t="s">
        <v>8359</v>
      </c>
      <c r="S3209" s="19">
        <f t="shared" si="213"/>
        <v>42057.0778587963</v>
      </c>
      <c r="T3209" s="19">
        <f t="shared" si="214"/>
        <v>42117.036192129628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9">
        <f t="shared" ref="N3210:N3273" si="215">E3210/D3210</f>
        <v>1.0349999999999999</v>
      </c>
      <c r="O3210" s="7">
        <f t="shared" si="212"/>
        <v>63.109756097560975</v>
      </c>
      <c r="P3210" t="s">
        <v>8271</v>
      </c>
      <c r="Q3210" t="s">
        <v>8317</v>
      </c>
      <c r="R3210" t="s">
        <v>8318</v>
      </c>
      <c r="S3210" s="19">
        <f t="shared" si="213"/>
        <v>41827.405057870375</v>
      </c>
      <c r="T3210" s="19">
        <f t="shared" si="214"/>
        <v>41848.405057870375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9">
        <f t="shared" si="215"/>
        <v>1.1932315789473684</v>
      </c>
      <c r="O3211" s="7">
        <f t="shared" si="212"/>
        <v>50.157964601769912</v>
      </c>
      <c r="P3211" t="s">
        <v>8271</v>
      </c>
      <c r="Q3211" t="s">
        <v>8317</v>
      </c>
      <c r="R3211" t="s">
        <v>8318</v>
      </c>
      <c r="S3211" s="19">
        <f t="shared" si="213"/>
        <v>41778.437245370369</v>
      </c>
      <c r="T3211" s="19">
        <f t="shared" si="214"/>
        <v>41810.758333333339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9">
        <f t="shared" si="215"/>
        <v>1.2576666666666667</v>
      </c>
      <c r="O3212" s="7">
        <f t="shared" si="212"/>
        <v>62.883333333333333</v>
      </c>
      <c r="P3212" t="s">
        <v>8271</v>
      </c>
      <c r="Q3212" t="s">
        <v>8317</v>
      </c>
      <c r="R3212" t="s">
        <v>8318</v>
      </c>
      <c r="S3212" s="19">
        <f t="shared" si="213"/>
        <v>41013.736562500002</v>
      </c>
      <c r="T3212" s="19">
        <f t="shared" si="214"/>
        <v>41060.965972222228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9">
        <f t="shared" si="215"/>
        <v>1.1974347826086957</v>
      </c>
      <c r="O3213" s="7">
        <f t="shared" si="212"/>
        <v>85.531055900621112</v>
      </c>
      <c r="P3213" t="s">
        <v>8271</v>
      </c>
      <c r="Q3213" t="s">
        <v>8317</v>
      </c>
      <c r="R3213" t="s">
        <v>8318</v>
      </c>
      <c r="S3213" s="19">
        <f t="shared" si="213"/>
        <v>41834.386574074073</v>
      </c>
      <c r="T3213" s="19">
        <f t="shared" si="214"/>
        <v>41865.883333333339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9">
        <f t="shared" si="215"/>
        <v>1.2625</v>
      </c>
      <c r="O3214" s="7">
        <f t="shared" si="212"/>
        <v>53.723404255319146</v>
      </c>
      <c r="P3214" t="s">
        <v>8271</v>
      </c>
      <c r="Q3214" t="s">
        <v>8317</v>
      </c>
      <c r="R3214" t="s">
        <v>8318</v>
      </c>
      <c r="S3214" s="19">
        <f t="shared" si="213"/>
        <v>41829.595729166671</v>
      </c>
      <c r="T3214" s="19">
        <f t="shared" si="214"/>
        <v>41859.595729166671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9">
        <f t="shared" si="215"/>
        <v>1.0011666666666668</v>
      </c>
      <c r="O3215" s="7">
        <f t="shared" si="212"/>
        <v>127.80851063829788</v>
      </c>
      <c r="P3215" t="s">
        <v>8271</v>
      </c>
      <c r="Q3215" t="s">
        <v>8317</v>
      </c>
      <c r="R3215" t="s">
        <v>8318</v>
      </c>
      <c r="S3215" s="19">
        <f t="shared" si="213"/>
        <v>42171.563414351855</v>
      </c>
      <c r="T3215" s="19">
        <f t="shared" si="214"/>
        <v>42211.563414351855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9">
        <f t="shared" si="215"/>
        <v>1.0213333333333334</v>
      </c>
      <c r="O3216" s="7">
        <f t="shared" si="212"/>
        <v>106.57391304347826</v>
      </c>
      <c r="P3216" t="s">
        <v>8271</v>
      </c>
      <c r="Q3216" t="s">
        <v>8317</v>
      </c>
      <c r="R3216" t="s">
        <v>8318</v>
      </c>
      <c r="S3216" s="19">
        <f t="shared" si="213"/>
        <v>42337.592511574076</v>
      </c>
      <c r="T3216" s="19">
        <f t="shared" si="214"/>
        <v>42374.796527777784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9">
        <f t="shared" si="215"/>
        <v>1.0035142857142858</v>
      </c>
      <c r="O3217" s="7">
        <f t="shared" si="212"/>
        <v>262.11194029850748</v>
      </c>
      <c r="P3217" t="s">
        <v>8271</v>
      </c>
      <c r="Q3217" t="s">
        <v>8317</v>
      </c>
      <c r="R3217" t="s">
        <v>8318</v>
      </c>
      <c r="S3217" s="19">
        <f t="shared" si="213"/>
        <v>42219.465173611112</v>
      </c>
      <c r="T3217" s="19">
        <f t="shared" si="214"/>
        <v>42256.965972222228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9">
        <f t="shared" si="215"/>
        <v>1.0004999999999999</v>
      </c>
      <c r="O3218" s="7">
        <f t="shared" si="212"/>
        <v>57.171428571428571</v>
      </c>
      <c r="P3218" t="s">
        <v>8271</v>
      </c>
      <c r="Q3218" t="s">
        <v>8317</v>
      </c>
      <c r="R3218" t="s">
        <v>8318</v>
      </c>
      <c r="S3218" s="19">
        <f t="shared" si="213"/>
        <v>42165.26262731482</v>
      </c>
      <c r="T3218" s="19">
        <f t="shared" si="214"/>
        <v>42196.404166666674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9">
        <f t="shared" si="215"/>
        <v>1.1602222222222223</v>
      </c>
      <c r="O3219" s="7">
        <f t="shared" si="212"/>
        <v>50.20192307692308</v>
      </c>
      <c r="P3219" t="s">
        <v>8271</v>
      </c>
      <c r="Q3219" t="s">
        <v>8317</v>
      </c>
      <c r="R3219" t="s">
        <v>8318</v>
      </c>
      <c r="S3219" s="19">
        <f t="shared" si="213"/>
        <v>42648.34611111111</v>
      </c>
      <c r="T3219" s="19">
        <f t="shared" si="214"/>
        <v>42678.34611111111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9">
        <f t="shared" si="215"/>
        <v>1.0209999999999999</v>
      </c>
      <c r="O3220" s="7">
        <f t="shared" si="212"/>
        <v>66.586956521739125</v>
      </c>
      <c r="P3220" t="s">
        <v>8271</v>
      </c>
      <c r="Q3220" t="s">
        <v>8317</v>
      </c>
      <c r="R3220" t="s">
        <v>8318</v>
      </c>
      <c r="S3220" s="19">
        <f t="shared" si="213"/>
        <v>41970.802152777782</v>
      </c>
      <c r="T3220" s="19">
        <f t="shared" si="214"/>
        <v>42003.8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9">
        <f t="shared" si="215"/>
        <v>1.0011000000000001</v>
      </c>
      <c r="O3221" s="7">
        <f t="shared" si="212"/>
        <v>168.25210084033614</v>
      </c>
      <c r="P3221" t="s">
        <v>8271</v>
      </c>
      <c r="Q3221" t="s">
        <v>8317</v>
      </c>
      <c r="R3221" t="s">
        <v>8318</v>
      </c>
      <c r="S3221" s="19">
        <f t="shared" si="213"/>
        <v>42050.783182870378</v>
      </c>
      <c r="T3221" s="19">
        <f t="shared" si="214"/>
        <v>42085.741516203707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9">
        <f t="shared" si="215"/>
        <v>1.0084</v>
      </c>
      <c r="O3222" s="7">
        <f t="shared" si="212"/>
        <v>256.37288135593218</v>
      </c>
      <c r="P3222" t="s">
        <v>8271</v>
      </c>
      <c r="Q3222" t="s">
        <v>8317</v>
      </c>
      <c r="R3222" t="s">
        <v>8318</v>
      </c>
      <c r="S3222" s="19">
        <f t="shared" si="213"/>
        <v>42772.633379629631</v>
      </c>
      <c r="T3222" s="19">
        <f t="shared" si="214"/>
        <v>42806.675000000003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9">
        <f t="shared" si="215"/>
        <v>1.0342499999999999</v>
      </c>
      <c r="O3223" s="7">
        <f t="shared" si="212"/>
        <v>36.610619469026545</v>
      </c>
      <c r="P3223" t="s">
        <v>8271</v>
      </c>
      <c r="Q3223" t="s">
        <v>8317</v>
      </c>
      <c r="R3223" t="s">
        <v>8318</v>
      </c>
      <c r="S3223" s="19">
        <f t="shared" si="213"/>
        <v>42155.496793981481</v>
      </c>
      <c r="T3223" s="19">
        <f t="shared" si="214"/>
        <v>42190.496793981481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9">
        <f t="shared" si="215"/>
        <v>1.248</v>
      </c>
      <c r="O3224" s="7">
        <f t="shared" si="212"/>
        <v>37.142857142857146</v>
      </c>
      <c r="P3224" t="s">
        <v>8271</v>
      </c>
      <c r="Q3224" t="s">
        <v>8317</v>
      </c>
      <c r="R3224" t="s">
        <v>8318</v>
      </c>
      <c r="S3224" s="19">
        <f t="shared" si="213"/>
        <v>42270.382141203707</v>
      </c>
      <c r="T3224" s="19">
        <f t="shared" si="214"/>
        <v>42301.695138888892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9">
        <f t="shared" si="215"/>
        <v>1.0951612903225807</v>
      </c>
      <c r="O3225" s="7">
        <f t="shared" si="212"/>
        <v>45.878378378378379</v>
      </c>
      <c r="P3225" t="s">
        <v>8271</v>
      </c>
      <c r="Q3225" t="s">
        <v>8317</v>
      </c>
      <c r="R3225" t="s">
        <v>8318</v>
      </c>
      <c r="S3225" s="19">
        <f t="shared" si="213"/>
        <v>42206.635370370372</v>
      </c>
      <c r="T3225" s="19">
        <f t="shared" si="214"/>
        <v>42236.635370370372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9">
        <f t="shared" si="215"/>
        <v>1.0203333333333333</v>
      </c>
      <c r="O3226" s="7">
        <f t="shared" si="212"/>
        <v>141.71296296296296</v>
      </c>
      <c r="P3226" t="s">
        <v>8271</v>
      </c>
      <c r="Q3226" t="s">
        <v>8317</v>
      </c>
      <c r="R3226" t="s">
        <v>8318</v>
      </c>
      <c r="S3226" s="19">
        <f t="shared" si="213"/>
        <v>42697.65084490741</v>
      </c>
      <c r="T3226" s="19">
        <f t="shared" si="214"/>
        <v>42745.008333333331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9">
        <f t="shared" si="215"/>
        <v>1.0235000000000001</v>
      </c>
      <c r="O3227" s="7">
        <f t="shared" si="212"/>
        <v>52.487179487179489</v>
      </c>
      <c r="P3227" t="s">
        <v>8271</v>
      </c>
      <c r="Q3227" t="s">
        <v>8317</v>
      </c>
      <c r="R3227" t="s">
        <v>8318</v>
      </c>
      <c r="S3227" s="19">
        <f t="shared" si="213"/>
        <v>42503.3594675926</v>
      </c>
      <c r="T3227" s="19">
        <f t="shared" si="214"/>
        <v>42524.675000000003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9">
        <f t="shared" si="215"/>
        <v>1.0416666666666667</v>
      </c>
      <c r="O3228" s="7">
        <f t="shared" si="212"/>
        <v>59.523809523809526</v>
      </c>
      <c r="P3228" t="s">
        <v>8271</v>
      </c>
      <c r="Q3228" t="s">
        <v>8317</v>
      </c>
      <c r="R3228" t="s">
        <v>8318</v>
      </c>
      <c r="S3228" s="19">
        <f t="shared" si="213"/>
        <v>42277.383472222224</v>
      </c>
      <c r="T3228" s="19">
        <f t="shared" si="214"/>
        <v>42307.383472222224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9">
        <f t="shared" si="215"/>
        <v>1.25</v>
      </c>
      <c r="O3229" s="7">
        <f t="shared" si="212"/>
        <v>50</v>
      </c>
      <c r="P3229" t="s">
        <v>8271</v>
      </c>
      <c r="Q3229" t="s">
        <v>8317</v>
      </c>
      <c r="R3229" t="s">
        <v>8318</v>
      </c>
      <c r="S3229" s="19">
        <f t="shared" si="213"/>
        <v>42722.682361111118</v>
      </c>
      <c r="T3229" s="19">
        <f t="shared" si="214"/>
        <v>42752.682361111118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9">
        <f t="shared" si="215"/>
        <v>1.0234285714285714</v>
      </c>
      <c r="O3230" s="7">
        <f t="shared" si="212"/>
        <v>193.62162162162161</v>
      </c>
      <c r="P3230" t="s">
        <v>8271</v>
      </c>
      <c r="Q3230" t="s">
        <v>8317</v>
      </c>
      <c r="R3230" t="s">
        <v>8318</v>
      </c>
      <c r="S3230" s="19">
        <f t="shared" si="213"/>
        <v>42323.509305555563</v>
      </c>
      <c r="T3230" s="19">
        <f t="shared" si="214"/>
        <v>42355.007638888892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9">
        <f t="shared" si="215"/>
        <v>1.0786500000000001</v>
      </c>
      <c r="O3231" s="7">
        <f t="shared" si="212"/>
        <v>106.79702970297029</v>
      </c>
      <c r="P3231" t="s">
        <v>8271</v>
      </c>
      <c r="Q3231" t="s">
        <v>8317</v>
      </c>
      <c r="R3231" t="s">
        <v>8318</v>
      </c>
      <c r="S3231" s="19">
        <f t="shared" si="213"/>
        <v>41933.091643518521</v>
      </c>
      <c r="T3231" s="19">
        <f t="shared" si="214"/>
        <v>41963.133310185192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9">
        <f t="shared" si="215"/>
        <v>1.0988461538461538</v>
      </c>
      <c r="O3232" s="7">
        <f t="shared" si="212"/>
        <v>77.21621621621621</v>
      </c>
      <c r="P3232" t="s">
        <v>8271</v>
      </c>
      <c r="Q3232" t="s">
        <v>8317</v>
      </c>
      <c r="R3232" t="s">
        <v>8318</v>
      </c>
      <c r="S3232" s="19">
        <f t="shared" si="213"/>
        <v>41897.968124999999</v>
      </c>
      <c r="T3232" s="19">
        <f t="shared" si="214"/>
        <v>41912.965972222228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9">
        <f t="shared" si="215"/>
        <v>1.61</v>
      </c>
      <c r="O3233" s="7">
        <f t="shared" si="212"/>
        <v>57.5</v>
      </c>
      <c r="P3233" t="s">
        <v>8271</v>
      </c>
      <c r="Q3233" t="s">
        <v>8317</v>
      </c>
      <c r="R3233" t="s">
        <v>8318</v>
      </c>
      <c r="S3233" s="19">
        <f t="shared" si="213"/>
        <v>42446.743831018524</v>
      </c>
      <c r="T3233" s="19">
        <f t="shared" si="214"/>
        <v>42476.743831018524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9">
        <f t="shared" si="215"/>
        <v>1.3120000000000001</v>
      </c>
      <c r="O3234" s="7">
        <f t="shared" si="212"/>
        <v>50.46153846153846</v>
      </c>
      <c r="P3234" t="s">
        <v>8271</v>
      </c>
      <c r="Q3234" t="s">
        <v>8317</v>
      </c>
      <c r="R3234" t="s">
        <v>8318</v>
      </c>
      <c r="S3234" s="19">
        <f t="shared" si="213"/>
        <v>42463.613854166673</v>
      </c>
      <c r="T3234" s="19">
        <f t="shared" si="214"/>
        <v>42493.965972222228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9">
        <f t="shared" si="215"/>
        <v>1.1879999999999999</v>
      </c>
      <c r="O3235" s="7">
        <f t="shared" si="212"/>
        <v>97.377049180327873</v>
      </c>
      <c r="P3235" t="s">
        <v>8271</v>
      </c>
      <c r="Q3235" t="s">
        <v>8317</v>
      </c>
      <c r="R3235" t="s">
        <v>8318</v>
      </c>
      <c r="S3235" s="19">
        <f t="shared" si="213"/>
        <v>42766.605034722226</v>
      </c>
      <c r="T3235" s="19">
        <f t="shared" si="214"/>
        <v>42796.605034722226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9">
        <f t="shared" si="215"/>
        <v>1.0039275000000001</v>
      </c>
      <c r="O3236" s="7">
        <f t="shared" si="212"/>
        <v>34.91921739130435</v>
      </c>
      <c r="P3236" t="s">
        <v>8271</v>
      </c>
      <c r="Q3236" t="s">
        <v>8317</v>
      </c>
      <c r="R3236" t="s">
        <v>8318</v>
      </c>
      <c r="S3236" s="19">
        <f t="shared" si="213"/>
        <v>42734.589444444442</v>
      </c>
      <c r="T3236" s="19">
        <f t="shared" si="214"/>
        <v>42767.779861111114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9">
        <f t="shared" si="215"/>
        <v>1.0320666666666667</v>
      </c>
      <c r="O3237" s="7">
        <f t="shared" si="212"/>
        <v>85.530386740331494</v>
      </c>
      <c r="P3237" t="s">
        <v>8271</v>
      </c>
      <c r="Q3237" t="s">
        <v>8317</v>
      </c>
      <c r="R3237" t="s">
        <v>8318</v>
      </c>
      <c r="S3237" s="19">
        <f t="shared" si="213"/>
        <v>42522.147812499999</v>
      </c>
      <c r="T3237" s="19">
        <f t="shared" si="214"/>
        <v>42552.147812499999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9">
        <f t="shared" si="215"/>
        <v>1.006</v>
      </c>
      <c r="O3238" s="7">
        <f t="shared" si="212"/>
        <v>182.90909090909091</v>
      </c>
      <c r="P3238" t="s">
        <v>8271</v>
      </c>
      <c r="Q3238" t="s">
        <v>8317</v>
      </c>
      <c r="R3238" t="s">
        <v>8318</v>
      </c>
      <c r="S3238" s="19">
        <f t="shared" si="213"/>
        <v>42702.717048611114</v>
      </c>
      <c r="T3238" s="19">
        <f t="shared" si="214"/>
        <v>42732.717048611114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9">
        <f t="shared" si="215"/>
        <v>1.0078754285714286</v>
      </c>
      <c r="O3239" s="7">
        <f t="shared" si="212"/>
        <v>131.13620817843866</v>
      </c>
      <c r="P3239" t="s">
        <v>8271</v>
      </c>
      <c r="Q3239" t="s">
        <v>8317</v>
      </c>
      <c r="R3239" t="s">
        <v>8318</v>
      </c>
      <c r="S3239" s="19">
        <f t="shared" si="213"/>
        <v>42252.274351851855</v>
      </c>
      <c r="T3239" s="19">
        <f t="shared" si="214"/>
        <v>42275.965972222228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9">
        <f t="shared" si="215"/>
        <v>1.1232142857142857</v>
      </c>
      <c r="O3240" s="7">
        <f t="shared" si="212"/>
        <v>39.810126582278478</v>
      </c>
      <c r="P3240" t="s">
        <v>8271</v>
      </c>
      <c r="Q3240" t="s">
        <v>8317</v>
      </c>
      <c r="R3240" t="s">
        <v>8318</v>
      </c>
      <c r="S3240" s="19">
        <f t="shared" si="213"/>
        <v>42156.310393518521</v>
      </c>
      <c r="T3240" s="19">
        <f t="shared" si="214"/>
        <v>42186.310393518521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9">
        <f t="shared" si="215"/>
        <v>1.0591914022517912</v>
      </c>
      <c r="O3241" s="7">
        <f t="shared" si="212"/>
        <v>59.701730769230764</v>
      </c>
      <c r="P3241" t="s">
        <v>8271</v>
      </c>
      <c r="Q3241" t="s">
        <v>8317</v>
      </c>
      <c r="R3241" t="s">
        <v>8318</v>
      </c>
      <c r="S3241" s="19">
        <f t="shared" si="213"/>
        <v>42277.889039351852</v>
      </c>
      <c r="T3241" s="19">
        <f t="shared" si="214"/>
        <v>42302.799305555556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9">
        <f t="shared" si="215"/>
        <v>1.0056666666666667</v>
      </c>
      <c r="O3242" s="7">
        <f t="shared" si="212"/>
        <v>88.735294117647058</v>
      </c>
      <c r="P3242" t="s">
        <v>8271</v>
      </c>
      <c r="Q3242" t="s">
        <v>8317</v>
      </c>
      <c r="R3242" t="s">
        <v>8318</v>
      </c>
      <c r="S3242" s="19">
        <f t="shared" si="213"/>
        <v>42754.493842592594</v>
      </c>
      <c r="T3242" s="19">
        <f t="shared" si="214"/>
        <v>42782.758333333331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9">
        <f t="shared" si="215"/>
        <v>1.1530588235294117</v>
      </c>
      <c r="O3243" s="7">
        <f t="shared" si="212"/>
        <v>58.688622754491021</v>
      </c>
      <c r="P3243" t="s">
        <v>8271</v>
      </c>
      <c r="Q3243" t="s">
        <v>8317</v>
      </c>
      <c r="R3243" t="s">
        <v>8318</v>
      </c>
      <c r="S3243" s="19">
        <f t="shared" si="213"/>
        <v>41893.124884259261</v>
      </c>
      <c r="T3243" s="19">
        <f t="shared" si="214"/>
        <v>41926.090972222228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9">
        <f t="shared" si="215"/>
        <v>1.273042</v>
      </c>
      <c r="O3244" s="7">
        <f t="shared" si="212"/>
        <v>69.56513661202186</v>
      </c>
      <c r="P3244" t="s">
        <v>8271</v>
      </c>
      <c r="Q3244" t="s">
        <v>8317</v>
      </c>
      <c r="R3244" t="s">
        <v>8318</v>
      </c>
      <c r="S3244" s="19">
        <f t="shared" si="213"/>
        <v>41871.555694444447</v>
      </c>
      <c r="T3244" s="19">
        <f t="shared" si="214"/>
        <v>41901.555694444447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9">
        <f t="shared" si="215"/>
        <v>1.028375</v>
      </c>
      <c r="O3245" s="7">
        <f t="shared" si="212"/>
        <v>115.87323943661971</v>
      </c>
      <c r="P3245" t="s">
        <v>8271</v>
      </c>
      <c r="Q3245" t="s">
        <v>8317</v>
      </c>
      <c r="R3245" t="s">
        <v>8318</v>
      </c>
      <c r="S3245" s="19">
        <f t="shared" si="213"/>
        <v>42261.896782407406</v>
      </c>
      <c r="T3245" s="19">
        <f t="shared" si="214"/>
        <v>42285.8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9">
        <f t="shared" si="215"/>
        <v>1.0293749999999999</v>
      </c>
      <c r="O3246" s="7">
        <f t="shared" si="212"/>
        <v>23.869565217391305</v>
      </c>
      <c r="P3246" t="s">
        <v>8271</v>
      </c>
      <c r="Q3246" t="s">
        <v>8317</v>
      </c>
      <c r="R3246" t="s">
        <v>8318</v>
      </c>
      <c r="S3246" s="19">
        <f t="shared" si="213"/>
        <v>42675.494236111117</v>
      </c>
      <c r="T3246" s="19">
        <f t="shared" si="214"/>
        <v>42705.535902777781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9">
        <f t="shared" si="215"/>
        <v>1.043047619047619</v>
      </c>
      <c r="O3247" s="7">
        <f t="shared" si="212"/>
        <v>81.125925925925927</v>
      </c>
      <c r="P3247" t="s">
        <v>8271</v>
      </c>
      <c r="Q3247" t="s">
        <v>8317</v>
      </c>
      <c r="R3247" t="s">
        <v>8318</v>
      </c>
      <c r="S3247" s="19">
        <f t="shared" si="213"/>
        <v>42135.400208333333</v>
      </c>
      <c r="T3247" s="19">
        <f t="shared" si="214"/>
        <v>42166.883333333331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9">
        <f t="shared" si="215"/>
        <v>1.1122000000000001</v>
      </c>
      <c r="O3248" s="7">
        <f t="shared" si="212"/>
        <v>57.626943005181346</v>
      </c>
      <c r="P3248" t="s">
        <v>8271</v>
      </c>
      <c r="Q3248" t="s">
        <v>8317</v>
      </c>
      <c r="R3248" t="s">
        <v>8318</v>
      </c>
      <c r="S3248" s="19">
        <f t="shared" si="213"/>
        <v>42230.272222222222</v>
      </c>
      <c r="T3248" s="19">
        <f t="shared" si="214"/>
        <v>42258.965972222228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9">
        <f t="shared" si="215"/>
        <v>1.0586</v>
      </c>
      <c r="O3249" s="7">
        <f t="shared" si="212"/>
        <v>46.429824561403507</v>
      </c>
      <c r="P3249" t="s">
        <v>8271</v>
      </c>
      <c r="Q3249" t="s">
        <v>8317</v>
      </c>
      <c r="R3249" t="s">
        <v>8318</v>
      </c>
      <c r="S3249" s="19">
        <f t="shared" si="213"/>
        <v>42167.234166666669</v>
      </c>
      <c r="T3249" s="19">
        <f t="shared" si="214"/>
        <v>42197.234166666669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9">
        <f t="shared" si="215"/>
        <v>1.0079166666666666</v>
      </c>
      <c r="O3250" s="7">
        <f t="shared" si="212"/>
        <v>60.475000000000001</v>
      </c>
      <c r="P3250" t="s">
        <v>8271</v>
      </c>
      <c r="Q3250" t="s">
        <v>8317</v>
      </c>
      <c r="R3250" t="s">
        <v>8318</v>
      </c>
      <c r="S3250" s="19">
        <f t="shared" si="213"/>
        <v>42068.688391203708</v>
      </c>
      <c r="T3250" s="19">
        <f t="shared" si="214"/>
        <v>42098.646724537044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9">
        <f t="shared" si="215"/>
        <v>1.0492727272727274</v>
      </c>
      <c r="O3251" s="7">
        <f t="shared" si="212"/>
        <v>65.579545454545453</v>
      </c>
      <c r="P3251" t="s">
        <v>8271</v>
      </c>
      <c r="Q3251" t="s">
        <v>8317</v>
      </c>
      <c r="R3251" t="s">
        <v>8318</v>
      </c>
      <c r="S3251" s="19">
        <f t="shared" si="213"/>
        <v>42145.546689814815</v>
      </c>
      <c r="T3251" s="19">
        <f t="shared" si="214"/>
        <v>42175.546689814815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9">
        <f t="shared" si="215"/>
        <v>1.01552</v>
      </c>
      <c r="O3252" s="7">
        <f t="shared" si="212"/>
        <v>119.1924882629108</v>
      </c>
      <c r="P3252" t="s">
        <v>8271</v>
      </c>
      <c r="Q3252" t="s">
        <v>8317</v>
      </c>
      <c r="R3252" t="s">
        <v>8318</v>
      </c>
      <c r="S3252" s="19">
        <f t="shared" si="213"/>
        <v>41918.542175925926</v>
      </c>
      <c r="T3252" s="19">
        <f t="shared" si="214"/>
        <v>41948.583842592598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9">
        <f t="shared" si="215"/>
        <v>1.1073333333333333</v>
      </c>
      <c r="O3253" s="7">
        <f t="shared" si="212"/>
        <v>83.05</v>
      </c>
      <c r="P3253" t="s">
        <v>8271</v>
      </c>
      <c r="Q3253" t="s">
        <v>8317</v>
      </c>
      <c r="R3253" t="s">
        <v>8318</v>
      </c>
      <c r="S3253" s="19">
        <f t="shared" si="213"/>
        <v>42146.531087962969</v>
      </c>
      <c r="T3253" s="19">
        <f t="shared" si="214"/>
        <v>42176.531087962969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9">
        <f t="shared" si="215"/>
        <v>1.2782222222222221</v>
      </c>
      <c r="O3254" s="7">
        <f t="shared" si="212"/>
        <v>57.52</v>
      </c>
      <c r="P3254" t="s">
        <v>8271</v>
      </c>
      <c r="Q3254" t="s">
        <v>8317</v>
      </c>
      <c r="R3254" t="s">
        <v>8318</v>
      </c>
      <c r="S3254" s="19">
        <f t="shared" si="213"/>
        <v>42590.272685185191</v>
      </c>
      <c r="T3254" s="19">
        <f t="shared" si="214"/>
        <v>42620.272685185191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9">
        <f t="shared" si="215"/>
        <v>1.0182500000000001</v>
      </c>
      <c r="O3255" s="7">
        <f t="shared" si="212"/>
        <v>177.08695652173913</v>
      </c>
      <c r="P3255" t="s">
        <v>8271</v>
      </c>
      <c r="Q3255" t="s">
        <v>8317</v>
      </c>
      <c r="R3255" t="s">
        <v>8318</v>
      </c>
      <c r="S3255" s="19">
        <f t="shared" si="213"/>
        <v>42602.37671296297</v>
      </c>
      <c r="T3255" s="19">
        <f t="shared" si="214"/>
        <v>42620.956250000003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9">
        <f t="shared" si="215"/>
        <v>1.012576923076923</v>
      </c>
      <c r="O3256" s="7">
        <f t="shared" si="212"/>
        <v>70.771505376344081</v>
      </c>
      <c r="P3256" t="s">
        <v>8271</v>
      </c>
      <c r="Q3256" t="s">
        <v>8317</v>
      </c>
      <c r="R3256" t="s">
        <v>8318</v>
      </c>
      <c r="S3256" s="19">
        <f t="shared" si="213"/>
        <v>42058.885752314818</v>
      </c>
      <c r="T3256" s="19">
        <f t="shared" si="214"/>
        <v>42088.844085648147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9">
        <f t="shared" si="215"/>
        <v>1.75</v>
      </c>
      <c r="O3257" s="7">
        <f t="shared" si="212"/>
        <v>29.166666666666668</v>
      </c>
      <c r="P3257" t="s">
        <v>8271</v>
      </c>
      <c r="Q3257" t="s">
        <v>8317</v>
      </c>
      <c r="R3257" t="s">
        <v>8318</v>
      </c>
      <c r="S3257" s="19">
        <f t="shared" si="213"/>
        <v>41889.568229166667</v>
      </c>
      <c r="T3257" s="19">
        <f t="shared" si="214"/>
        <v>41919.568229166667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9">
        <f t="shared" si="215"/>
        <v>1.2806</v>
      </c>
      <c r="O3258" s="7">
        <f t="shared" si="212"/>
        <v>72.76136363636364</v>
      </c>
      <c r="P3258" t="s">
        <v>8271</v>
      </c>
      <c r="Q3258" t="s">
        <v>8317</v>
      </c>
      <c r="R3258" t="s">
        <v>8318</v>
      </c>
      <c r="S3258" s="19">
        <f t="shared" si="213"/>
        <v>42144.373807870375</v>
      </c>
      <c r="T3258" s="19">
        <f t="shared" si="214"/>
        <v>42165.965972222228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9">
        <f t="shared" si="215"/>
        <v>1.0629949999999999</v>
      </c>
      <c r="O3259" s="7">
        <f t="shared" si="212"/>
        <v>51.853414634146333</v>
      </c>
      <c r="P3259" t="s">
        <v>8271</v>
      </c>
      <c r="Q3259" t="s">
        <v>8317</v>
      </c>
      <c r="R3259" t="s">
        <v>8318</v>
      </c>
      <c r="S3259" s="19">
        <f t="shared" si="213"/>
        <v>42758.359629629631</v>
      </c>
      <c r="T3259" s="19">
        <f t="shared" si="214"/>
        <v>42788.359629629631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9">
        <f t="shared" si="215"/>
        <v>1.052142857142857</v>
      </c>
      <c r="O3260" s="7">
        <f t="shared" si="212"/>
        <v>98.2</v>
      </c>
      <c r="P3260" t="s">
        <v>8271</v>
      </c>
      <c r="Q3260" t="s">
        <v>8317</v>
      </c>
      <c r="R3260" t="s">
        <v>8318</v>
      </c>
      <c r="S3260" s="19">
        <f t="shared" si="213"/>
        <v>41982.687280092592</v>
      </c>
      <c r="T3260" s="19">
        <f t="shared" si="214"/>
        <v>42012.687280092592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9">
        <f t="shared" si="215"/>
        <v>1.0616782608695652</v>
      </c>
      <c r="O3261" s="7">
        <f t="shared" si="212"/>
        <v>251.7381443298969</v>
      </c>
      <c r="P3261" t="s">
        <v>8271</v>
      </c>
      <c r="Q3261" t="s">
        <v>8317</v>
      </c>
      <c r="R3261" t="s">
        <v>8318</v>
      </c>
      <c r="S3261" s="19">
        <f t="shared" si="213"/>
        <v>42614.560937500006</v>
      </c>
      <c r="T3261" s="19">
        <f t="shared" si="214"/>
        <v>42643.965972222228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9">
        <f t="shared" si="215"/>
        <v>1.0924</v>
      </c>
      <c r="O3262" s="7">
        <f t="shared" si="212"/>
        <v>74.821917808219183</v>
      </c>
      <c r="P3262" t="s">
        <v>8271</v>
      </c>
      <c r="Q3262" t="s">
        <v>8317</v>
      </c>
      <c r="R3262" t="s">
        <v>8318</v>
      </c>
      <c r="S3262" s="19">
        <f t="shared" si="213"/>
        <v>42303.472662037035</v>
      </c>
      <c r="T3262" s="19">
        <f t="shared" si="214"/>
        <v>42338.514328703706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9">
        <f t="shared" si="215"/>
        <v>1.0045454545454546</v>
      </c>
      <c r="O3263" s="7">
        <f t="shared" si="212"/>
        <v>67.65306122448979</v>
      </c>
      <c r="P3263" t="s">
        <v>8271</v>
      </c>
      <c r="Q3263" t="s">
        <v>8317</v>
      </c>
      <c r="R3263" t="s">
        <v>8318</v>
      </c>
      <c r="S3263" s="19">
        <f t="shared" si="213"/>
        <v>42171.525416666671</v>
      </c>
      <c r="T3263" s="19">
        <f t="shared" si="214"/>
        <v>42201.525416666671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9">
        <f t="shared" si="215"/>
        <v>1.0304098360655738</v>
      </c>
      <c r="O3264" s="7">
        <f t="shared" si="212"/>
        <v>93.81343283582089</v>
      </c>
      <c r="P3264" t="s">
        <v>8271</v>
      </c>
      <c r="Q3264" t="s">
        <v>8317</v>
      </c>
      <c r="R3264" t="s">
        <v>8318</v>
      </c>
      <c r="S3264" s="19">
        <f t="shared" si="213"/>
        <v>41964.115532407406</v>
      </c>
      <c r="T3264" s="19">
        <f t="shared" si="214"/>
        <v>41994.966666666674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9">
        <f t="shared" si="215"/>
        <v>1.121664</v>
      </c>
      <c r="O3265" s="7">
        <f t="shared" si="212"/>
        <v>41.237647058823526</v>
      </c>
      <c r="P3265" t="s">
        <v>8271</v>
      </c>
      <c r="Q3265" t="s">
        <v>8317</v>
      </c>
      <c r="R3265" t="s">
        <v>8318</v>
      </c>
      <c r="S3265" s="19">
        <f t="shared" si="213"/>
        <v>42284.316064814819</v>
      </c>
      <c r="T3265" s="19">
        <f t="shared" si="214"/>
        <v>42307.675000000003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9">
        <f t="shared" si="215"/>
        <v>1.03</v>
      </c>
      <c r="O3266" s="7">
        <f t="shared" si="212"/>
        <v>52.551020408163268</v>
      </c>
      <c r="P3266" t="s">
        <v>8271</v>
      </c>
      <c r="Q3266" t="s">
        <v>8317</v>
      </c>
      <c r="R3266" t="s">
        <v>8318</v>
      </c>
      <c r="S3266" s="19">
        <f t="shared" si="213"/>
        <v>42016.600208333337</v>
      </c>
      <c r="T3266" s="19">
        <f t="shared" si="214"/>
        <v>42032.716666666674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9">
        <f t="shared" si="215"/>
        <v>1.64</v>
      </c>
      <c r="O3267" s="7">
        <f t="shared" ref="O3267:O3330" si="216">IF(L3267=0,0,E3267/L3267)</f>
        <v>70.285714285714292</v>
      </c>
      <c r="P3267" t="s">
        <v>8271</v>
      </c>
      <c r="Q3267" t="s">
        <v>8317</v>
      </c>
      <c r="R3267" t="s">
        <v>8318</v>
      </c>
      <c r="S3267" s="19">
        <f t="shared" ref="S3267:S3330" si="217">(J3267/86400)+25569+(-5/25)</f>
        <v>42311.511979166666</v>
      </c>
      <c r="T3267" s="19">
        <f t="shared" ref="T3267:T3330" si="218">(I3267/86400)+25569+(-5/25)</f>
        <v>42341.508333333331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9">
        <f t="shared" si="215"/>
        <v>1.3128333333333333</v>
      </c>
      <c r="O3268" s="7">
        <f t="shared" si="216"/>
        <v>48.325153374233132</v>
      </c>
      <c r="P3268" t="s">
        <v>8271</v>
      </c>
      <c r="Q3268" t="s">
        <v>8317</v>
      </c>
      <c r="R3268" t="s">
        <v>8318</v>
      </c>
      <c r="S3268" s="19">
        <f t="shared" si="217"/>
        <v>42136.336134259262</v>
      </c>
      <c r="T3268" s="19">
        <f t="shared" si="218"/>
        <v>42167.675000000003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9">
        <f t="shared" si="215"/>
        <v>1.0209999999999999</v>
      </c>
      <c r="O3269" s="7">
        <f t="shared" si="216"/>
        <v>53.177083333333336</v>
      </c>
      <c r="P3269" t="s">
        <v>8271</v>
      </c>
      <c r="Q3269" t="s">
        <v>8317</v>
      </c>
      <c r="R3269" t="s">
        <v>8318</v>
      </c>
      <c r="S3269" s="19">
        <f t="shared" si="217"/>
        <v>42172.557638888888</v>
      </c>
      <c r="T3269" s="19">
        <f t="shared" si="218"/>
        <v>42202.557638888888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9">
        <f t="shared" si="215"/>
        <v>1.28</v>
      </c>
      <c r="O3270" s="7">
        <f t="shared" si="216"/>
        <v>60.952380952380949</v>
      </c>
      <c r="P3270" t="s">
        <v>8271</v>
      </c>
      <c r="Q3270" t="s">
        <v>8317</v>
      </c>
      <c r="R3270" t="s">
        <v>8318</v>
      </c>
      <c r="S3270" s="19">
        <f t="shared" si="217"/>
        <v>42590.704259259262</v>
      </c>
      <c r="T3270" s="19">
        <f t="shared" si="218"/>
        <v>42606.704259259262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9">
        <f t="shared" si="215"/>
        <v>1.0149999999999999</v>
      </c>
      <c r="O3271" s="7">
        <f t="shared" si="216"/>
        <v>116</v>
      </c>
      <c r="P3271" t="s">
        <v>8271</v>
      </c>
      <c r="Q3271" t="s">
        <v>8317</v>
      </c>
      <c r="R3271" t="s">
        <v>8318</v>
      </c>
      <c r="S3271" s="19">
        <f t="shared" si="217"/>
        <v>42137.195798611116</v>
      </c>
      <c r="T3271" s="19">
        <f t="shared" si="218"/>
        <v>42171.258333333331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9">
        <f t="shared" si="215"/>
        <v>1.0166666666666666</v>
      </c>
      <c r="O3272" s="7">
        <f t="shared" si="216"/>
        <v>61</v>
      </c>
      <c r="P3272" t="s">
        <v>8271</v>
      </c>
      <c r="Q3272" t="s">
        <v>8317</v>
      </c>
      <c r="R3272" t="s">
        <v>8318</v>
      </c>
      <c r="S3272" s="19">
        <f t="shared" si="217"/>
        <v>42167.333159722228</v>
      </c>
      <c r="T3272" s="19">
        <f t="shared" si="218"/>
        <v>42197.333159722228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9">
        <f t="shared" si="215"/>
        <v>1.3</v>
      </c>
      <c r="O3273" s="7">
        <f t="shared" si="216"/>
        <v>38.235294117647058</v>
      </c>
      <c r="P3273" t="s">
        <v>8271</v>
      </c>
      <c r="Q3273" t="s">
        <v>8317</v>
      </c>
      <c r="R3273" t="s">
        <v>8318</v>
      </c>
      <c r="S3273" s="19">
        <f t="shared" si="217"/>
        <v>41915.237210648149</v>
      </c>
      <c r="T3273" s="19">
        <f t="shared" si="218"/>
        <v>41945.27887731482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9">
        <f t="shared" ref="N3274:N3337" si="219">E3274/D3274</f>
        <v>1.5443</v>
      </c>
      <c r="O3274" s="7">
        <f t="shared" si="216"/>
        <v>106.50344827586207</v>
      </c>
      <c r="P3274" t="s">
        <v>8271</v>
      </c>
      <c r="Q3274" t="s">
        <v>8317</v>
      </c>
      <c r="R3274" t="s">
        <v>8318</v>
      </c>
      <c r="S3274" s="19">
        <f t="shared" si="217"/>
        <v>42284.300104166672</v>
      </c>
      <c r="T3274" s="19">
        <f t="shared" si="218"/>
        <v>42314.341770833336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9">
        <f t="shared" si="219"/>
        <v>1.0740000000000001</v>
      </c>
      <c r="O3275" s="7">
        <f t="shared" si="216"/>
        <v>204.57142857142858</v>
      </c>
      <c r="P3275" t="s">
        <v>8271</v>
      </c>
      <c r="Q3275" t="s">
        <v>8317</v>
      </c>
      <c r="R3275" t="s">
        <v>8318</v>
      </c>
      <c r="S3275" s="19">
        <f t="shared" si="217"/>
        <v>42611.601412037038</v>
      </c>
      <c r="T3275" s="19">
        <f t="shared" si="218"/>
        <v>42627.591666666674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9">
        <f t="shared" si="219"/>
        <v>1.0132258064516129</v>
      </c>
      <c r="O3276" s="7">
        <f t="shared" si="216"/>
        <v>54.912587412587413</v>
      </c>
      <c r="P3276" t="s">
        <v>8271</v>
      </c>
      <c r="Q3276" t="s">
        <v>8317</v>
      </c>
      <c r="R3276" t="s">
        <v>8318</v>
      </c>
      <c r="S3276" s="19">
        <f t="shared" si="217"/>
        <v>42400.504537037035</v>
      </c>
      <c r="T3276" s="19">
        <f t="shared" si="218"/>
        <v>42444.675000000003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9">
        <f t="shared" si="219"/>
        <v>1.0027777777777778</v>
      </c>
      <c r="O3277" s="7">
        <f t="shared" si="216"/>
        <v>150.41666666666666</v>
      </c>
      <c r="P3277" t="s">
        <v>8271</v>
      </c>
      <c r="Q3277" t="s">
        <v>8317</v>
      </c>
      <c r="R3277" t="s">
        <v>8318</v>
      </c>
      <c r="S3277" s="19">
        <f t="shared" si="217"/>
        <v>42017.680451388893</v>
      </c>
      <c r="T3277" s="19">
        <f t="shared" si="218"/>
        <v>42043.987500000003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9">
        <f t="shared" si="219"/>
        <v>1.1684444444444444</v>
      </c>
      <c r="O3278" s="7">
        <f t="shared" si="216"/>
        <v>52.58</v>
      </c>
      <c r="P3278" t="s">
        <v>8271</v>
      </c>
      <c r="Q3278" t="s">
        <v>8317</v>
      </c>
      <c r="R3278" t="s">
        <v>8318</v>
      </c>
      <c r="S3278" s="19">
        <f t="shared" si="217"/>
        <v>42426.74998842593</v>
      </c>
      <c r="T3278" s="19">
        <f t="shared" si="218"/>
        <v>42460.965972222228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9">
        <f t="shared" si="219"/>
        <v>1.0860000000000001</v>
      </c>
      <c r="O3279" s="7">
        <f t="shared" si="216"/>
        <v>54.3</v>
      </c>
      <c r="P3279" t="s">
        <v>8271</v>
      </c>
      <c r="Q3279" t="s">
        <v>8317</v>
      </c>
      <c r="R3279" t="s">
        <v>8318</v>
      </c>
      <c r="S3279" s="19">
        <f t="shared" si="217"/>
        <v>41931.482939814814</v>
      </c>
      <c r="T3279" s="19">
        <f t="shared" si="218"/>
        <v>41961.524606481486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9">
        <f t="shared" si="219"/>
        <v>1.034</v>
      </c>
      <c r="O3280" s="7">
        <f t="shared" si="216"/>
        <v>76.029411764705884</v>
      </c>
      <c r="P3280" t="s">
        <v>8271</v>
      </c>
      <c r="Q3280" t="s">
        <v>8317</v>
      </c>
      <c r="R3280" t="s">
        <v>8318</v>
      </c>
      <c r="S3280" s="19">
        <f t="shared" si="217"/>
        <v>42124.648414351854</v>
      </c>
      <c r="T3280" s="19">
        <f t="shared" si="218"/>
        <v>42154.648414351854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9">
        <f t="shared" si="219"/>
        <v>1.1427586206896552</v>
      </c>
      <c r="O3281" s="7">
        <f t="shared" si="216"/>
        <v>105.2063492063492</v>
      </c>
      <c r="P3281" t="s">
        <v>8271</v>
      </c>
      <c r="Q3281" t="s">
        <v>8317</v>
      </c>
      <c r="R3281" t="s">
        <v>8318</v>
      </c>
      <c r="S3281" s="19">
        <f t="shared" si="217"/>
        <v>42430.902534722227</v>
      </c>
      <c r="T3281" s="19">
        <f t="shared" si="218"/>
        <v>42460.860868055563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9">
        <f t="shared" si="219"/>
        <v>1.03</v>
      </c>
      <c r="O3282" s="7">
        <f t="shared" si="216"/>
        <v>68.666666666666671</v>
      </c>
      <c r="P3282" t="s">
        <v>8271</v>
      </c>
      <c r="Q3282" t="s">
        <v>8317</v>
      </c>
      <c r="R3282" t="s">
        <v>8318</v>
      </c>
      <c r="S3282" s="19">
        <f t="shared" si="217"/>
        <v>42121.556921296302</v>
      </c>
      <c r="T3282" s="19">
        <f t="shared" si="218"/>
        <v>42156.008333333331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9">
        <f t="shared" si="219"/>
        <v>1.216</v>
      </c>
      <c r="O3283" s="7">
        <f t="shared" si="216"/>
        <v>129.36170212765958</v>
      </c>
      <c r="P3283" t="s">
        <v>8271</v>
      </c>
      <c r="Q3283" t="s">
        <v>8317</v>
      </c>
      <c r="R3283" t="s">
        <v>8318</v>
      </c>
      <c r="S3283" s="19">
        <f t="shared" si="217"/>
        <v>42218.819733796299</v>
      </c>
      <c r="T3283" s="19">
        <f t="shared" si="218"/>
        <v>42248.819733796299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9">
        <f t="shared" si="219"/>
        <v>1.026467741935484</v>
      </c>
      <c r="O3284" s="7">
        <f t="shared" si="216"/>
        <v>134.26371308016877</v>
      </c>
      <c r="P3284" t="s">
        <v>8271</v>
      </c>
      <c r="Q3284" t="s">
        <v>8317</v>
      </c>
      <c r="R3284" t="s">
        <v>8318</v>
      </c>
      <c r="S3284" s="19">
        <f t="shared" si="217"/>
        <v>42444.994305555563</v>
      </c>
      <c r="T3284" s="19">
        <f t="shared" si="218"/>
        <v>42488.994305555563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9">
        <f t="shared" si="219"/>
        <v>1.0475000000000001</v>
      </c>
      <c r="O3285" s="7">
        <f t="shared" si="216"/>
        <v>17.829787234042552</v>
      </c>
      <c r="P3285" t="s">
        <v>8271</v>
      </c>
      <c r="Q3285" t="s">
        <v>8317</v>
      </c>
      <c r="R3285" t="s">
        <v>8318</v>
      </c>
      <c r="S3285" s="19">
        <f t="shared" si="217"/>
        <v>42379.544189814813</v>
      </c>
      <c r="T3285" s="19">
        <f t="shared" si="218"/>
        <v>42410.675000000003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9">
        <f t="shared" si="219"/>
        <v>1.016</v>
      </c>
      <c r="O3286" s="7">
        <f t="shared" si="216"/>
        <v>203.2</v>
      </c>
      <c r="P3286" t="s">
        <v>8271</v>
      </c>
      <c r="Q3286" t="s">
        <v>8317</v>
      </c>
      <c r="R3286" t="s">
        <v>8318</v>
      </c>
      <c r="S3286" s="19">
        <f t="shared" si="217"/>
        <v>42380.684872685189</v>
      </c>
      <c r="T3286" s="19">
        <f t="shared" si="218"/>
        <v>42398.049305555556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9">
        <f t="shared" si="219"/>
        <v>1.1210242048409682</v>
      </c>
      <c r="O3287" s="7">
        <f t="shared" si="216"/>
        <v>69.18518518518519</v>
      </c>
      <c r="P3287" t="s">
        <v>8271</v>
      </c>
      <c r="Q3287" t="s">
        <v>8317</v>
      </c>
      <c r="R3287" t="s">
        <v>8318</v>
      </c>
      <c r="S3287" s="19">
        <f t="shared" si="217"/>
        <v>42762.742430555561</v>
      </c>
      <c r="T3287" s="19">
        <f t="shared" si="218"/>
        <v>42794.008333333331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9">
        <f t="shared" si="219"/>
        <v>1.0176666666666667</v>
      </c>
      <c r="O3288" s="7">
        <f t="shared" si="216"/>
        <v>125.12295081967213</v>
      </c>
      <c r="P3288" t="s">
        <v>8271</v>
      </c>
      <c r="Q3288" t="s">
        <v>8317</v>
      </c>
      <c r="R3288" t="s">
        <v>8318</v>
      </c>
      <c r="S3288" s="19">
        <f t="shared" si="217"/>
        <v>42567.640069444446</v>
      </c>
      <c r="T3288" s="19">
        <f t="shared" si="218"/>
        <v>42597.640069444446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9">
        <f t="shared" si="219"/>
        <v>1</v>
      </c>
      <c r="O3289" s="7">
        <f t="shared" si="216"/>
        <v>73.529411764705884</v>
      </c>
      <c r="P3289" t="s">
        <v>8271</v>
      </c>
      <c r="Q3289" t="s">
        <v>8317</v>
      </c>
      <c r="R3289" t="s">
        <v>8318</v>
      </c>
      <c r="S3289" s="19">
        <f t="shared" si="217"/>
        <v>42311.55032407408</v>
      </c>
      <c r="T3289" s="19">
        <f t="shared" si="218"/>
        <v>42336.55032407408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9">
        <f t="shared" si="219"/>
        <v>1.0026489999999999</v>
      </c>
      <c r="O3290" s="7">
        <f t="shared" si="216"/>
        <v>48.437149758454105</v>
      </c>
      <c r="P3290" t="s">
        <v>8271</v>
      </c>
      <c r="Q3290" t="s">
        <v>8317</v>
      </c>
      <c r="R3290" t="s">
        <v>8318</v>
      </c>
      <c r="S3290" s="19">
        <f t="shared" si="217"/>
        <v>42505.574479166666</v>
      </c>
      <c r="T3290" s="19">
        <f t="shared" si="218"/>
        <v>42541.758333333331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9">
        <f t="shared" si="219"/>
        <v>1.3304200000000002</v>
      </c>
      <c r="O3291" s="7">
        <f t="shared" si="216"/>
        <v>26.608400000000003</v>
      </c>
      <c r="P3291" t="s">
        <v>8271</v>
      </c>
      <c r="Q3291" t="s">
        <v>8317</v>
      </c>
      <c r="R3291" t="s">
        <v>8318</v>
      </c>
      <c r="S3291" s="19">
        <f t="shared" si="217"/>
        <v>42758.168078703704</v>
      </c>
      <c r="T3291" s="19">
        <f t="shared" si="218"/>
        <v>42786.168078703704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9">
        <f t="shared" si="219"/>
        <v>1.212</v>
      </c>
      <c r="O3292" s="7">
        <f t="shared" si="216"/>
        <v>33.666666666666664</v>
      </c>
      <c r="P3292" t="s">
        <v>8271</v>
      </c>
      <c r="Q3292" t="s">
        <v>8317</v>
      </c>
      <c r="R3292" t="s">
        <v>8318</v>
      </c>
      <c r="S3292" s="19">
        <f t="shared" si="217"/>
        <v>42775.314942129633</v>
      </c>
      <c r="T3292" s="19">
        <f t="shared" si="218"/>
        <v>42805.314942129633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9">
        <f t="shared" si="219"/>
        <v>1.1399999999999999</v>
      </c>
      <c r="O3293" s="7">
        <f t="shared" si="216"/>
        <v>40.714285714285715</v>
      </c>
      <c r="P3293" t="s">
        <v>8271</v>
      </c>
      <c r="Q3293" t="s">
        <v>8317</v>
      </c>
      <c r="R3293" t="s">
        <v>8318</v>
      </c>
      <c r="S3293" s="19">
        <f t="shared" si="217"/>
        <v>42232.502546296295</v>
      </c>
      <c r="T3293" s="19">
        <f t="shared" si="218"/>
        <v>42263.965972222228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9">
        <f t="shared" si="219"/>
        <v>2.8613861386138613</v>
      </c>
      <c r="O3294" s="7">
        <f t="shared" si="216"/>
        <v>19.266666666666666</v>
      </c>
      <c r="P3294" t="s">
        <v>8271</v>
      </c>
      <c r="Q3294" t="s">
        <v>8317</v>
      </c>
      <c r="R3294" t="s">
        <v>8318</v>
      </c>
      <c r="S3294" s="19">
        <f t="shared" si="217"/>
        <v>42282.570231481484</v>
      </c>
      <c r="T3294" s="19">
        <f t="shared" si="218"/>
        <v>42342.611898148156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9">
        <f t="shared" si="219"/>
        <v>1.7044444444444444</v>
      </c>
      <c r="O3295" s="7">
        <f t="shared" si="216"/>
        <v>84.285714285714292</v>
      </c>
      <c r="P3295" t="s">
        <v>8271</v>
      </c>
      <c r="Q3295" t="s">
        <v>8317</v>
      </c>
      <c r="R3295" t="s">
        <v>8318</v>
      </c>
      <c r="S3295" s="19">
        <f t="shared" si="217"/>
        <v>42768.225370370375</v>
      </c>
      <c r="T3295" s="19">
        <f t="shared" si="218"/>
        <v>42798.225370370375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9">
        <f t="shared" si="219"/>
        <v>1.1833333333333333</v>
      </c>
      <c r="O3296" s="7">
        <f t="shared" si="216"/>
        <v>29.583333333333332</v>
      </c>
      <c r="P3296" t="s">
        <v>8271</v>
      </c>
      <c r="Q3296" t="s">
        <v>8317</v>
      </c>
      <c r="R3296" t="s">
        <v>8318</v>
      </c>
      <c r="S3296" s="19">
        <f t="shared" si="217"/>
        <v>42141.341134259259</v>
      </c>
      <c r="T3296" s="19">
        <f t="shared" si="218"/>
        <v>42171.341134259259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9">
        <f t="shared" si="219"/>
        <v>1.0285857142857142</v>
      </c>
      <c r="O3297" s="7">
        <f t="shared" si="216"/>
        <v>26.667037037037037</v>
      </c>
      <c r="P3297" t="s">
        <v>8271</v>
      </c>
      <c r="Q3297" t="s">
        <v>8317</v>
      </c>
      <c r="R3297" t="s">
        <v>8318</v>
      </c>
      <c r="S3297" s="19">
        <f t="shared" si="217"/>
        <v>42609.242465277785</v>
      </c>
      <c r="T3297" s="19">
        <f t="shared" si="218"/>
        <v>42639.242465277785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9">
        <f t="shared" si="219"/>
        <v>1.4406666666666668</v>
      </c>
      <c r="O3298" s="7">
        <f t="shared" si="216"/>
        <v>45.978723404255319</v>
      </c>
      <c r="P3298" t="s">
        <v>8271</v>
      </c>
      <c r="Q3298" t="s">
        <v>8317</v>
      </c>
      <c r="R3298" t="s">
        <v>8318</v>
      </c>
      <c r="S3298" s="19">
        <f t="shared" si="217"/>
        <v>42309.556620370378</v>
      </c>
      <c r="T3298" s="19">
        <f t="shared" si="218"/>
        <v>42330.716666666674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9">
        <f t="shared" si="219"/>
        <v>1.0007272727272727</v>
      </c>
      <c r="O3299" s="7">
        <f t="shared" si="216"/>
        <v>125.09090909090909</v>
      </c>
      <c r="P3299" t="s">
        <v>8271</v>
      </c>
      <c r="Q3299" t="s">
        <v>8317</v>
      </c>
      <c r="R3299" t="s">
        <v>8318</v>
      </c>
      <c r="S3299" s="19">
        <f t="shared" si="217"/>
        <v>42193.571481481486</v>
      </c>
      <c r="T3299" s="19">
        <f t="shared" si="218"/>
        <v>42212.757638888892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9">
        <f t="shared" si="219"/>
        <v>1.0173000000000001</v>
      </c>
      <c r="O3300" s="7">
        <f t="shared" si="216"/>
        <v>141.29166666666666</v>
      </c>
      <c r="P3300" t="s">
        <v>8271</v>
      </c>
      <c r="Q3300" t="s">
        <v>8317</v>
      </c>
      <c r="R3300" t="s">
        <v>8318</v>
      </c>
      <c r="S3300" s="19">
        <f t="shared" si="217"/>
        <v>42239.757962962962</v>
      </c>
      <c r="T3300" s="19">
        <f t="shared" si="218"/>
        <v>42259.8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9">
        <f t="shared" si="219"/>
        <v>1.1619999999999999</v>
      </c>
      <c r="O3301" s="7">
        <f t="shared" si="216"/>
        <v>55.333333333333336</v>
      </c>
      <c r="P3301" t="s">
        <v>8271</v>
      </c>
      <c r="Q3301" t="s">
        <v>8317</v>
      </c>
      <c r="R3301" t="s">
        <v>8318</v>
      </c>
      <c r="S3301" s="19">
        <f t="shared" si="217"/>
        <v>42261.717395833337</v>
      </c>
      <c r="T3301" s="19">
        <f t="shared" si="218"/>
        <v>42291.717395833337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9">
        <f t="shared" si="219"/>
        <v>1.3616666666666666</v>
      </c>
      <c r="O3302" s="7">
        <f t="shared" si="216"/>
        <v>46.420454545454547</v>
      </c>
      <c r="P3302" t="s">
        <v>8271</v>
      </c>
      <c r="Q3302" t="s">
        <v>8317</v>
      </c>
      <c r="R3302" t="s">
        <v>8318</v>
      </c>
      <c r="S3302" s="19">
        <f t="shared" si="217"/>
        <v>42102.543773148151</v>
      </c>
      <c r="T3302" s="19">
        <f t="shared" si="218"/>
        <v>42123.543773148151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9">
        <f t="shared" si="219"/>
        <v>1.3346666666666667</v>
      </c>
      <c r="O3303" s="7">
        <f t="shared" si="216"/>
        <v>57.2</v>
      </c>
      <c r="P3303" t="s">
        <v>8271</v>
      </c>
      <c r="Q3303" t="s">
        <v>8317</v>
      </c>
      <c r="R3303" t="s">
        <v>8318</v>
      </c>
      <c r="S3303" s="19">
        <f t="shared" si="217"/>
        <v>42538.535833333335</v>
      </c>
      <c r="T3303" s="19">
        <f t="shared" si="218"/>
        <v>42583.090972222228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9">
        <f t="shared" si="219"/>
        <v>1.0339285714285715</v>
      </c>
      <c r="O3304" s="7">
        <f t="shared" si="216"/>
        <v>173.7</v>
      </c>
      <c r="P3304" t="s">
        <v>8271</v>
      </c>
      <c r="Q3304" t="s">
        <v>8317</v>
      </c>
      <c r="R3304" t="s">
        <v>8318</v>
      </c>
      <c r="S3304" s="19">
        <f t="shared" si="217"/>
        <v>42681.151574074072</v>
      </c>
      <c r="T3304" s="19">
        <f t="shared" si="218"/>
        <v>42711.151574074072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9">
        <f t="shared" si="219"/>
        <v>1.1588888888888889</v>
      </c>
      <c r="O3305" s="7">
        <f t="shared" si="216"/>
        <v>59.6</v>
      </c>
      <c r="P3305" t="s">
        <v>8271</v>
      </c>
      <c r="Q3305" t="s">
        <v>8317</v>
      </c>
      <c r="R3305" t="s">
        <v>8318</v>
      </c>
      <c r="S3305" s="19">
        <f t="shared" si="217"/>
        <v>42056.451435185183</v>
      </c>
      <c r="T3305" s="19">
        <f t="shared" si="218"/>
        <v>42091.409768518526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9">
        <f t="shared" si="219"/>
        <v>1.0451666666666666</v>
      </c>
      <c r="O3306" s="7">
        <f t="shared" si="216"/>
        <v>89.585714285714289</v>
      </c>
      <c r="P3306" t="s">
        <v>8271</v>
      </c>
      <c r="Q3306" t="s">
        <v>8317</v>
      </c>
      <c r="R3306" t="s">
        <v>8318</v>
      </c>
      <c r="S3306" s="19">
        <f t="shared" si="217"/>
        <v>42696.424444444448</v>
      </c>
      <c r="T3306" s="19">
        <f t="shared" si="218"/>
        <v>42726.424444444448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9">
        <f t="shared" si="219"/>
        <v>1.0202500000000001</v>
      </c>
      <c r="O3307" s="7">
        <f t="shared" si="216"/>
        <v>204.05</v>
      </c>
      <c r="P3307" t="s">
        <v>8271</v>
      </c>
      <c r="Q3307" t="s">
        <v>8317</v>
      </c>
      <c r="R3307" t="s">
        <v>8318</v>
      </c>
      <c r="S3307" s="19">
        <f t="shared" si="217"/>
        <v>42186.65587962963</v>
      </c>
      <c r="T3307" s="19">
        <f t="shared" si="218"/>
        <v>42216.65587962963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9">
        <f t="shared" si="219"/>
        <v>1.7533333333333334</v>
      </c>
      <c r="O3308" s="7">
        <f t="shared" si="216"/>
        <v>48.703703703703702</v>
      </c>
      <c r="P3308" t="s">
        <v>8271</v>
      </c>
      <c r="Q3308" t="s">
        <v>8317</v>
      </c>
      <c r="R3308" t="s">
        <v>8318</v>
      </c>
      <c r="S3308" s="19">
        <f t="shared" si="217"/>
        <v>42493.019236111111</v>
      </c>
      <c r="T3308" s="19">
        <f t="shared" si="218"/>
        <v>42530.925000000003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9">
        <f t="shared" si="219"/>
        <v>1.0668</v>
      </c>
      <c r="O3309" s="7">
        <f t="shared" si="216"/>
        <v>53.339999999999996</v>
      </c>
      <c r="P3309" t="s">
        <v>8271</v>
      </c>
      <c r="Q3309" t="s">
        <v>8317</v>
      </c>
      <c r="R3309" t="s">
        <v>8318</v>
      </c>
      <c r="S3309" s="19">
        <f t="shared" si="217"/>
        <v>42474.857164351852</v>
      </c>
      <c r="T3309" s="19">
        <f t="shared" si="218"/>
        <v>42504.857164351852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9">
        <f t="shared" si="219"/>
        <v>1.2228571428571429</v>
      </c>
      <c r="O3310" s="7">
        <f t="shared" si="216"/>
        <v>75.087719298245617</v>
      </c>
      <c r="P3310" t="s">
        <v>8271</v>
      </c>
      <c r="Q3310" t="s">
        <v>8317</v>
      </c>
      <c r="R3310" t="s">
        <v>8318</v>
      </c>
      <c r="S3310" s="19">
        <f t="shared" si="217"/>
        <v>42452.676909722228</v>
      </c>
      <c r="T3310" s="19">
        <f t="shared" si="218"/>
        <v>42473.676909722228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9">
        <f t="shared" si="219"/>
        <v>1.5942857142857143</v>
      </c>
      <c r="O3311" s="7">
        <f t="shared" si="216"/>
        <v>18</v>
      </c>
      <c r="P3311" t="s">
        <v>8271</v>
      </c>
      <c r="Q3311" t="s">
        <v>8317</v>
      </c>
      <c r="R3311" t="s">
        <v>8318</v>
      </c>
      <c r="S3311" s="19">
        <f t="shared" si="217"/>
        <v>42628.450208333335</v>
      </c>
      <c r="T3311" s="19">
        <f t="shared" si="218"/>
        <v>42659.450208333335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9">
        <f t="shared" si="219"/>
        <v>1.0007692307692309</v>
      </c>
      <c r="O3312" s="7">
        <f t="shared" si="216"/>
        <v>209.83870967741936</v>
      </c>
      <c r="P3312" t="s">
        <v>8271</v>
      </c>
      <c r="Q3312" t="s">
        <v>8317</v>
      </c>
      <c r="R3312" t="s">
        <v>8318</v>
      </c>
      <c r="S3312" s="19">
        <f t="shared" si="217"/>
        <v>42253.728530092594</v>
      </c>
      <c r="T3312" s="19">
        <f t="shared" si="218"/>
        <v>42283.728530092594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9">
        <f t="shared" si="219"/>
        <v>1.0984</v>
      </c>
      <c r="O3313" s="7">
        <f t="shared" si="216"/>
        <v>61.022222222222226</v>
      </c>
      <c r="P3313" t="s">
        <v>8271</v>
      </c>
      <c r="Q3313" t="s">
        <v>8317</v>
      </c>
      <c r="R3313" t="s">
        <v>8318</v>
      </c>
      <c r="S3313" s="19">
        <f t="shared" si="217"/>
        <v>42264.091782407413</v>
      </c>
      <c r="T3313" s="19">
        <f t="shared" si="218"/>
        <v>42294.091782407413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9">
        <f t="shared" si="219"/>
        <v>1.0004</v>
      </c>
      <c r="O3314" s="7">
        <f t="shared" si="216"/>
        <v>61</v>
      </c>
      <c r="P3314" t="s">
        <v>8271</v>
      </c>
      <c r="Q3314" t="s">
        <v>8317</v>
      </c>
      <c r="R3314" t="s">
        <v>8318</v>
      </c>
      <c r="S3314" s="19">
        <f t="shared" si="217"/>
        <v>42664.609560185185</v>
      </c>
      <c r="T3314" s="19">
        <f t="shared" si="218"/>
        <v>42685.716666666674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9">
        <f t="shared" si="219"/>
        <v>1.1605000000000001</v>
      </c>
      <c r="O3315" s="7">
        <f t="shared" si="216"/>
        <v>80.034482758620683</v>
      </c>
      <c r="P3315" t="s">
        <v>8271</v>
      </c>
      <c r="Q3315" t="s">
        <v>8317</v>
      </c>
      <c r="R3315" t="s">
        <v>8318</v>
      </c>
      <c r="S3315" s="19">
        <f t="shared" si="217"/>
        <v>42382.044409722221</v>
      </c>
      <c r="T3315" s="19">
        <f t="shared" si="218"/>
        <v>42395.841666666674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9">
        <f t="shared" si="219"/>
        <v>2.1074999999999999</v>
      </c>
      <c r="O3316" s="7">
        <f t="shared" si="216"/>
        <v>29.068965517241381</v>
      </c>
      <c r="P3316" t="s">
        <v>8271</v>
      </c>
      <c r="Q3316" t="s">
        <v>8317</v>
      </c>
      <c r="R3316" t="s">
        <v>8318</v>
      </c>
      <c r="S3316" s="19">
        <f t="shared" si="217"/>
        <v>42105.067488425928</v>
      </c>
      <c r="T3316" s="19">
        <f t="shared" si="218"/>
        <v>42132.636805555558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9">
        <f t="shared" si="219"/>
        <v>1.1000000000000001</v>
      </c>
      <c r="O3317" s="7">
        <f t="shared" si="216"/>
        <v>49.438202247191015</v>
      </c>
      <c r="P3317" t="s">
        <v>8271</v>
      </c>
      <c r="Q3317" t="s">
        <v>8317</v>
      </c>
      <c r="R3317" t="s">
        <v>8318</v>
      </c>
      <c r="S3317" s="19">
        <f t="shared" si="217"/>
        <v>42466.103715277779</v>
      </c>
      <c r="T3317" s="19">
        <f t="shared" si="218"/>
        <v>42496.103715277779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9">
        <f t="shared" si="219"/>
        <v>1.0008673425918038</v>
      </c>
      <c r="O3318" s="7">
        <f t="shared" si="216"/>
        <v>93.977440000000001</v>
      </c>
      <c r="P3318" t="s">
        <v>8271</v>
      </c>
      <c r="Q3318" t="s">
        <v>8317</v>
      </c>
      <c r="R3318" t="s">
        <v>8318</v>
      </c>
      <c r="S3318" s="19">
        <f t="shared" si="217"/>
        <v>41826.67123842593</v>
      </c>
      <c r="T3318" s="19">
        <f t="shared" si="218"/>
        <v>41859.379166666666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9">
        <f t="shared" si="219"/>
        <v>1.0619047619047619</v>
      </c>
      <c r="O3319" s="7">
        <f t="shared" si="216"/>
        <v>61.944444444444443</v>
      </c>
      <c r="P3319" t="s">
        <v>8271</v>
      </c>
      <c r="Q3319" t="s">
        <v>8317</v>
      </c>
      <c r="R3319" t="s">
        <v>8318</v>
      </c>
      <c r="S3319" s="19">
        <f t="shared" si="217"/>
        <v>42498.839629629634</v>
      </c>
      <c r="T3319" s="19">
        <f t="shared" si="218"/>
        <v>42528.839629629634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9">
        <f t="shared" si="219"/>
        <v>1.256</v>
      </c>
      <c r="O3320" s="7">
        <f t="shared" si="216"/>
        <v>78.5</v>
      </c>
      <c r="P3320" t="s">
        <v>8271</v>
      </c>
      <c r="Q3320" t="s">
        <v>8317</v>
      </c>
      <c r="R3320" t="s">
        <v>8318</v>
      </c>
      <c r="S3320" s="19">
        <f t="shared" si="217"/>
        <v>42431.102002314816</v>
      </c>
      <c r="T3320" s="19">
        <f t="shared" si="218"/>
        <v>42470.904166666674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9">
        <f t="shared" si="219"/>
        <v>1.08</v>
      </c>
      <c r="O3321" s="7">
        <f t="shared" si="216"/>
        <v>33.75</v>
      </c>
      <c r="P3321" t="s">
        <v>8271</v>
      </c>
      <c r="Q3321" t="s">
        <v>8317</v>
      </c>
      <c r="R3321" t="s">
        <v>8318</v>
      </c>
      <c r="S3321" s="19">
        <f t="shared" si="217"/>
        <v>41990.385486111118</v>
      </c>
      <c r="T3321" s="19">
        <f t="shared" si="218"/>
        <v>42035.385486111118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9">
        <f t="shared" si="219"/>
        <v>1.01</v>
      </c>
      <c r="O3322" s="7">
        <f t="shared" si="216"/>
        <v>66.44736842105263</v>
      </c>
      <c r="P3322" t="s">
        <v>8271</v>
      </c>
      <c r="Q3322" t="s">
        <v>8317</v>
      </c>
      <c r="R3322" t="s">
        <v>8318</v>
      </c>
      <c r="S3322" s="19">
        <f t="shared" si="217"/>
        <v>42512.845798611117</v>
      </c>
      <c r="T3322" s="19">
        <f t="shared" si="218"/>
        <v>42542.845798611117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9">
        <f t="shared" si="219"/>
        <v>1.0740000000000001</v>
      </c>
      <c r="O3323" s="7">
        <f t="shared" si="216"/>
        <v>35.799999999999997</v>
      </c>
      <c r="P3323" t="s">
        <v>8271</v>
      </c>
      <c r="Q3323" t="s">
        <v>8317</v>
      </c>
      <c r="R3323" t="s">
        <v>8318</v>
      </c>
      <c r="S3323" s="19">
        <f t="shared" si="217"/>
        <v>41913.900289351855</v>
      </c>
      <c r="T3323" s="19">
        <f t="shared" si="218"/>
        <v>41927.965972222228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9">
        <f t="shared" si="219"/>
        <v>1.0151515151515151</v>
      </c>
      <c r="O3324" s="7">
        <f t="shared" si="216"/>
        <v>145.65217391304347</v>
      </c>
      <c r="P3324" t="s">
        <v>8271</v>
      </c>
      <c r="Q3324" t="s">
        <v>8317</v>
      </c>
      <c r="R3324" t="s">
        <v>8318</v>
      </c>
      <c r="S3324" s="19">
        <f t="shared" si="217"/>
        <v>42520.810370370375</v>
      </c>
      <c r="T3324" s="19">
        <f t="shared" si="218"/>
        <v>42542.963194444448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9">
        <f t="shared" si="219"/>
        <v>1.2589999999999999</v>
      </c>
      <c r="O3325" s="7">
        <f t="shared" si="216"/>
        <v>25.693877551020407</v>
      </c>
      <c r="P3325" t="s">
        <v>8271</v>
      </c>
      <c r="Q3325" t="s">
        <v>8317</v>
      </c>
      <c r="R3325" t="s">
        <v>8318</v>
      </c>
      <c r="S3325" s="19">
        <f t="shared" si="217"/>
        <v>42608.165833333333</v>
      </c>
      <c r="T3325" s="19">
        <f t="shared" si="218"/>
        <v>42638.165833333333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9">
        <f t="shared" si="219"/>
        <v>1.0166666666666666</v>
      </c>
      <c r="O3326" s="7">
        <f t="shared" si="216"/>
        <v>152.5</v>
      </c>
      <c r="P3326" t="s">
        <v>8271</v>
      </c>
      <c r="Q3326" t="s">
        <v>8317</v>
      </c>
      <c r="R3326" t="s">
        <v>8318</v>
      </c>
      <c r="S3326" s="19">
        <f t="shared" si="217"/>
        <v>42512.383217592593</v>
      </c>
      <c r="T3326" s="19">
        <f t="shared" si="218"/>
        <v>42526.383217592593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9">
        <f t="shared" si="219"/>
        <v>1.125</v>
      </c>
      <c r="O3327" s="7">
        <f t="shared" si="216"/>
        <v>30</v>
      </c>
      <c r="P3327" t="s">
        <v>8271</v>
      </c>
      <c r="Q3327" t="s">
        <v>8317</v>
      </c>
      <c r="R3327" t="s">
        <v>8318</v>
      </c>
      <c r="S3327" s="19">
        <f t="shared" si="217"/>
        <v>42064.58561342593</v>
      </c>
      <c r="T3327" s="19">
        <f t="shared" si="218"/>
        <v>42099.543946759266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9">
        <f t="shared" si="219"/>
        <v>1.0137499999999999</v>
      </c>
      <c r="O3328" s="7">
        <f t="shared" si="216"/>
        <v>142.28070175438597</v>
      </c>
      <c r="P3328" t="s">
        <v>8271</v>
      </c>
      <c r="Q3328" t="s">
        <v>8317</v>
      </c>
      <c r="R3328" t="s">
        <v>8318</v>
      </c>
      <c r="S3328" s="19">
        <f t="shared" si="217"/>
        <v>42041.514178240745</v>
      </c>
      <c r="T3328" s="19">
        <f t="shared" si="218"/>
        <v>42071.472511574073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9">
        <f t="shared" si="219"/>
        <v>1.0125</v>
      </c>
      <c r="O3329" s="7">
        <f t="shared" si="216"/>
        <v>24.545454545454547</v>
      </c>
      <c r="P3329" t="s">
        <v>8271</v>
      </c>
      <c r="Q3329" t="s">
        <v>8317</v>
      </c>
      <c r="R3329" t="s">
        <v>8318</v>
      </c>
      <c r="S3329" s="19">
        <f t="shared" si="217"/>
        <v>42468.17460648148</v>
      </c>
      <c r="T3329" s="19">
        <f t="shared" si="218"/>
        <v>42498.17460648148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9">
        <f t="shared" si="219"/>
        <v>1.4638888888888888</v>
      </c>
      <c r="O3330" s="7">
        <f t="shared" si="216"/>
        <v>292.77777777777777</v>
      </c>
      <c r="P3330" t="s">
        <v>8271</v>
      </c>
      <c r="Q3330" t="s">
        <v>8317</v>
      </c>
      <c r="R3330" t="s">
        <v>8318</v>
      </c>
      <c r="S3330" s="19">
        <f t="shared" si="217"/>
        <v>41822.375034722223</v>
      </c>
      <c r="T3330" s="19">
        <f t="shared" si="218"/>
        <v>41824.841666666667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9">
        <f t="shared" si="219"/>
        <v>1.1679999999999999</v>
      </c>
      <c r="O3331" s="7">
        <f t="shared" ref="O3331:O3394" si="220">IF(L3331=0,0,E3331/L3331)</f>
        <v>44.92307692307692</v>
      </c>
      <c r="P3331" t="s">
        <v>8271</v>
      </c>
      <c r="Q3331" t="s">
        <v>8317</v>
      </c>
      <c r="R3331" t="s">
        <v>8318</v>
      </c>
      <c r="S3331" s="19">
        <f t="shared" ref="S3331:S3394" si="221">(J3331/86400)+25569+(-5/25)</f>
        <v>41837.12300925926</v>
      </c>
      <c r="T3331" s="19">
        <f t="shared" ref="T3331:T3394" si="222">(I3331/86400)+25569+(-5/25)</f>
        <v>41847.758333333339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9">
        <f t="shared" si="219"/>
        <v>1.0626666666666666</v>
      </c>
      <c r="O3332" s="7">
        <f t="shared" si="220"/>
        <v>23.10144927536232</v>
      </c>
      <c r="P3332" t="s">
        <v>8271</v>
      </c>
      <c r="Q3332" t="s">
        <v>8317</v>
      </c>
      <c r="R3332" t="s">
        <v>8318</v>
      </c>
      <c r="S3332" s="19">
        <f t="shared" si="221"/>
        <v>42065.687361111115</v>
      </c>
      <c r="T3332" s="19">
        <f t="shared" si="222"/>
        <v>42095.645694444451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9">
        <f t="shared" si="219"/>
        <v>1.0451999999999999</v>
      </c>
      <c r="O3333" s="7">
        <f t="shared" si="220"/>
        <v>80.400000000000006</v>
      </c>
      <c r="P3333" t="s">
        <v>8271</v>
      </c>
      <c r="Q3333" t="s">
        <v>8317</v>
      </c>
      <c r="R3333" t="s">
        <v>8318</v>
      </c>
      <c r="S3333" s="19">
        <f t="shared" si="221"/>
        <v>42248.497754629629</v>
      </c>
      <c r="T3333" s="19">
        <f t="shared" si="222"/>
        <v>42283.497754629629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9">
        <f t="shared" si="219"/>
        <v>1</v>
      </c>
      <c r="O3334" s="7">
        <f t="shared" si="220"/>
        <v>72.289156626506028</v>
      </c>
      <c r="P3334" t="s">
        <v>8271</v>
      </c>
      <c r="Q3334" t="s">
        <v>8317</v>
      </c>
      <c r="R3334" t="s">
        <v>8318</v>
      </c>
      <c r="S3334" s="19">
        <f t="shared" si="221"/>
        <v>41809.660300925927</v>
      </c>
      <c r="T3334" s="19">
        <f t="shared" si="222"/>
        <v>41839.660300925927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9">
        <f t="shared" si="219"/>
        <v>1.0457142857142858</v>
      </c>
      <c r="O3335" s="7">
        <f t="shared" si="220"/>
        <v>32.972972972972975</v>
      </c>
      <c r="P3335" t="s">
        <v>8271</v>
      </c>
      <c r="Q3335" t="s">
        <v>8317</v>
      </c>
      <c r="R3335" t="s">
        <v>8318</v>
      </c>
      <c r="S3335" s="19">
        <f t="shared" si="221"/>
        <v>42148.476851851854</v>
      </c>
      <c r="T3335" s="19">
        <f t="shared" si="222"/>
        <v>42170.476851851854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9">
        <f t="shared" si="219"/>
        <v>1.3862051149573753</v>
      </c>
      <c r="O3336" s="7">
        <f t="shared" si="220"/>
        <v>116.65217391304348</v>
      </c>
      <c r="P3336" t="s">
        <v>8271</v>
      </c>
      <c r="Q3336" t="s">
        <v>8317</v>
      </c>
      <c r="R3336" t="s">
        <v>8318</v>
      </c>
      <c r="S3336" s="19">
        <f t="shared" si="221"/>
        <v>42185.321087962962</v>
      </c>
      <c r="T3336" s="19">
        <f t="shared" si="222"/>
        <v>42215.321087962962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9">
        <f t="shared" si="219"/>
        <v>1.0032000000000001</v>
      </c>
      <c r="O3337" s="7">
        <f t="shared" si="220"/>
        <v>79.61904761904762</v>
      </c>
      <c r="P3337" t="s">
        <v>8271</v>
      </c>
      <c r="Q3337" t="s">
        <v>8317</v>
      </c>
      <c r="R3337" t="s">
        <v>8318</v>
      </c>
      <c r="S3337" s="19">
        <f t="shared" si="221"/>
        <v>41827.474143518521</v>
      </c>
      <c r="T3337" s="19">
        <f t="shared" si="222"/>
        <v>41854.758333333339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9">
        <f t="shared" ref="N3338:N3401" si="223">E3338/D3338</f>
        <v>1</v>
      </c>
      <c r="O3338" s="7">
        <f t="shared" si="220"/>
        <v>27.777777777777779</v>
      </c>
      <c r="P3338" t="s">
        <v>8271</v>
      </c>
      <c r="Q3338" t="s">
        <v>8317</v>
      </c>
      <c r="R3338" t="s">
        <v>8318</v>
      </c>
      <c r="S3338" s="19">
        <f t="shared" si="221"/>
        <v>42437.198680555557</v>
      </c>
      <c r="T3338" s="19">
        <f t="shared" si="222"/>
        <v>42465.157013888893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9">
        <f t="shared" si="223"/>
        <v>1.1020000000000001</v>
      </c>
      <c r="O3339" s="7">
        <f t="shared" si="220"/>
        <v>81.029411764705884</v>
      </c>
      <c r="P3339" t="s">
        <v>8271</v>
      </c>
      <c r="Q3339" t="s">
        <v>8317</v>
      </c>
      <c r="R3339" t="s">
        <v>8318</v>
      </c>
      <c r="S3339" s="19">
        <f t="shared" si="221"/>
        <v>41901.082025462965</v>
      </c>
      <c r="T3339" s="19">
        <f t="shared" si="222"/>
        <v>41922.675000000003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9">
        <f t="shared" si="223"/>
        <v>1.0218</v>
      </c>
      <c r="O3340" s="7">
        <f t="shared" si="220"/>
        <v>136.84821428571428</v>
      </c>
      <c r="P3340" t="s">
        <v>8271</v>
      </c>
      <c r="Q3340" t="s">
        <v>8317</v>
      </c>
      <c r="R3340" t="s">
        <v>8318</v>
      </c>
      <c r="S3340" s="19">
        <f t="shared" si="221"/>
        <v>42769.375</v>
      </c>
      <c r="T3340" s="19">
        <f t="shared" si="222"/>
        <v>42790.375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9">
        <f t="shared" si="223"/>
        <v>1.0435000000000001</v>
      </c>
      <c r="O3341" s="7">
        <f t="shared" si="220"/>
        <v>177.61702127659575</v>
      </c>
      <c r="P3341" t="s">
        <v>8271</v>
      </c>
      <c r="Q3341" t="s">
        <v>8317</v>
      </c>
      <c r="R3341" t="s">
        <v>8318</v>
      </c>
      <c r="S3341" s="19">
        <f t="shared" si="221"/>
        <v>42549.465717592597</v>
      </c>
      <c r="T3341" s="19">
        <f t="shared" si="222"/>
        <v>42579.465717592597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9">
        <f t="shared" si="223"/>
        <v>1.3816666666666666</v>
      </c>
      <c r="O3342" s="7">
        <f t="shared" si="220"/>
        <v>109.07894736842105</v>
      </c>
      <c r="P3342" t="s">
        <v>8271</v>
      </c>
      <c r="Q3342" t="s">
        <v>8317</v>
      </c>
      <c r="R3342" t="s">
        <v>8318</v>
      </c>
      <c r="S3342" s="19">
        <f t="shared" si="221"/>
        <v>42685.774004629631</v>
      </c>
      <c r="T3342" s="19">
        <f t="shared" si="222"/>
        <v>42710.774004629631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9">
        <f t="shared" si="223"/>
        <v>1</v>
      </c>
      <c r="O3343" s="7">
        <f t="shared" si="220"/>
        <v>119.64285714285714</v>
      </c>
      <c r="P3343" t="s">
        <v>8271</v>
      </c>
      <c r="Q3343" t="s">
        <v>8317</v>
      </c>
      <c r="R3343" t="s">
        <v>8318</v>
      </c>
      <c r="S3343" s="19">
        <f t="shared" si="221"/>
        <v>42510.598854166674</v>
      </c>
      <c r="T3343" s="19">
        <f t="shared" si="222"/>
        <v>42533.508333333331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9">
        <f t="shared" si="223"/>
        <v>1.0166666666666666</v>
      </c>
      <c r="O3344" s="7">
        <f t="shared" si="220"/>
        <v>78.205128205128204</v>
      </c>
      <c r="P3344" t="s">
        <v>8271</v>
      </c>
      <c r="Q3344" t="s">
        <v>8317</v>
      </c>
      <c r="R3344" t="s">
        <v>8318</v>
      </c>
      <c r="S3344" s="19">
        <f t="shared" si="221"/>
        <v>42062.096412037041</v>
      </c>
      <c r="T3344" s="19">
        <f t="shared" si="222"/>
        <v>42095.007638888892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9">
        <f t="shared" si="223"/>
        <v>1.7142857142857142</v>
      </c>
      <c r="O3345" s="7">
        <f t="shared" si="220"/>
        <v>52.173913043478258</v>
      </c>
      <c r="P3345" t="s">
        <v>8271</v>
      </c>
      <c r="Q3345" t="s">
        <v>8317</v>
      </c>
      <c r="R3345" t="s">
        <v>8318</v>
      </c>
      <c r="S3345" s="19">
        <f t="shared" si="221"/>
        <v>42452.71648148149</v>
      </c>
      <c r="T3345" s="19">
        <f t="shared" si="222"/>
        <v>42473.354166666672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9">
        <f t="shared" si="223"/>
        <v>1.0144444444444445</v>
      </c>
      <c r="O3346" s="7">
        <f t="shared" si="220"/>
        <v>114.125</v>
      </c>
      <c r="P3346" t="s">
        <v>8271</v>
      </c>
      <c r="Q3346" t="s">
        <v>8317</v>
      </c>
      <c r="R3346" t="s">
        <v>8318</v>
      </c>
      <c r="S3346" s="19">
        <f t="shared" si="221"/>
        <v>41851.000150462962</v>
      </c>
      <c r="T3346" s="19">
        <f t="shared" si="222"/>
        <v>41881.000150462962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9">
        <f t="shared" si="223"/>
        <v>1.3</v>
      </c>
      <c r="O3347" s="7">
        <f t="shared" si="220"/>
        <v>50</v>
      </c>
      <c r="P3347" t="s">
        <v>8271</v>
      </c>
      <c r="Q3347" t="s">
        <v>8317</v>
      </c>
      <c r="R3347" t="s">
        <v>8318</v>
      </c>
      <c r="S3347" s="19">
        <f t="shared" si="221"/>
        <v>42052.906111111115</v>
      </c>
      <c r="T3347" s="19">
        <f t="shared" si="222"/>
        <v>42111.825694444444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9">
        <f t="shared" si="223"/>
        <v>1.1000000000000001</v>
      </c>
      <c r="O3348" s="7">
        <f t="shared" si="220"/>
        <v>91.666666666666671</v>
      </c>
      <c r="P3348" t="s">
        <v>8271</v>
      </c>
      <c r="Q3348" t="s">
        <v>8317</v>
      </c>
      <c r="R3348" t="s">
        <v>8318</v>
      </c>
      <c r="S3348" s="19">
        <f t="shared" si="221"/>
        <v>42053.824421296304</v>
      </c>
      <c r="T3348" s="19">
        <f t="shared" si="222"/>
        <v>42060.824421296304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9">
        <f t="shared" si="223"/>
        <v>1.1944999999999999</v>
      </c>
      <c r="O3349" s="7">
        <f t="shared" si="220"/>
        <v>108.59090909090909</v>
      </c>
      <c r="P3349" t="s">
        <v>8271</v>
      </c>
      <c r="Q3349" t="s">
        <v>8317</v>
      </c>
      <c r="R3349" t="s">
        <v>8318</v>
      </c>
      <c r="S3349" s="19">
        <f t="shared" si="221"/>
        <v>42484.35155092593</v>
      </c>
      <c r="T3349" s="19">
        <f t="shared" si="222"/>
        <v>42498.675000000003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9">
        <f t="shared" si="223"/>
        <v>1.002909090909091</v>
      </c>
      <c r="O3350" s="7">
        <f t="shared" si="220"/>
        <v>69.822784810126578</v>
      </c>
      <c r="P3350" t="s">
        <v>8271</v>
      </c>
      <c r="Q3350" t="s">
        <v>8317</v>
      </c>
      <c r="R3350" t="s">
        <v>8318</v>
      </c>
      <c r="S3350" s="19">
        <f t="shared" si="221"/>
        <v>42466.358796296299</v>
      </c>
      <c r="T3350" s="19">
        <f t="shared" si="222"/>
        <v>42489.965972222228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9">
        <f t="shared" si="223"/>
        <v>1.534</v>
      </c>
      <c r="O3351" s="7">
        <f t="shared" si="220"/>
        <v>109.57142857142857</v>
      </c>
      <c r="P3351" t="s">
        <v>8271</v>
      </c>
      <c r="Q3351" t="s">
        <v>8317</v>
      </c>
      <c r="R3351" t="s">
        <v>8318</v>
      </c>
      <c r="S3351" s="19">
        <f t="shared" si="221"/>
        <v>42512.910787037035</v>
      </c>
      <c r="T3351" s="19">
        <f t="shared" si="222"/>
        <v>42534.508333333331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9">
        <f t="shared" si="223"/>
        <v>1.0442857142857143</v>
      </c>
      <c r="O3352" s="7">
        <f t="shared" si="220"/>
        <v>71.666666666666671</v>
      </c>
      <c r="P3352" t="s">
        <v>8271</v>
      </c>
      <c r="Q3352" t="s">
        <v>8317</v>
      </c>
      <c r="R3352" t="s">
        <v>8318</v>
      </c>
      <c r="S3352" s="19">
        <f t="shared" si="221"/>
        <v>42302.501516203702</v>
      </c>
      <c r="T3352" s="19">
        <f t="shared" si="222"/>
        <v>42337.758333333331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9">
        <f t="shared" si="223"/>
        <v>1.0109999999999999</v>
      </c>
      <c r="O3353" s="7">
        <f t="shared" si="220"/>
        <v>93.611111111111114</v>
      </c>
      <c r="P3353" t="s">
        <v>8271</v>
      </c>
      <c r="Q3353" t="s">
        <v>8317</v>
      </c>
      <c r="R3353" t="s">
        <v>8318</v>
      </c>
      <c r="S3353" s="19">
        <f t="shared" si="221"/>
        <v>41806.195428240746</v>
      </c>
      <c r="T3353" s="19">
        <f t="shared" si="222"/>
        <v>41843.258333333339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9">
        <f t="shared" si="223"/>
        <v>1.0751999999999999</v>
      </c>
      <c r="O3354" s="7">
        <f t="shared" si="220"/>
        <v>76.8</v>
      </c>
      <c r="P3354" t="s">
        <v>8271</v>
      </c>
      <c r="Q3354" t="s">
        <v>8317</v>
      </c>
      <c r="R3354" t="s">
        <v>8318</v>
      </c>
      <c r="S3354" s="19">
        <f t="shared" si="221"/>
        <v>42495.792800925934</v>
      </c>
      <c r="T3354" s="19">
        <f t="shared" si="222"/>
        <v>42552.758333333331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9">
        <f t="shared" si="223"/>
        <v>3.15</v>
      </c>
      <c r="O3355" s="7">
        <f t="shared" si="220"/>
        <v>35.795454545454547</v>
      </c>
      <c r="P3355" t="s">
        <v>8271</v>
      </c>
      <c r="Q3355" t="s">
        <v>8317</v>
      </c>
      <c r="R3355" t="s">
        <v>8318</v>
      </c>
      <c r="S3355" s="19">
        <f t="shared" si="221"/>
        <v>42479.232291666674</v>
      </c>
      <c r="T3355" s="19">
        <f t="shared" si="222"/>
        <v>42492.758333333331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9">
        <f t="shared" si="223"/>
        <v>1.0193333333333334</v>
      </c>
      <c r="O3356" s="7">
        <f t="shared" si="220"/>
        <v>55.6</v>
      </c>
      <c r="P3356" t="s">
        <v>8271</v>
      </c>
      <c r="Q3356" t="s">
        <v>8317</v>
      </c>
      <c r="R3356" t="s">
        <v>8318</v>
      </c>
      <c r="S3356" s="19">
        <f t="shared" si="221"/>
        <v>42270.526921296303</v>
      </c>
      <c r="T3356" s="19">
        <f t="shared" si="222"/>
        <v>42305.967361111114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9">
        <f t="shared" si="223"/>
        <v>1.2628571428571429</v>
      </c>
      <c r="O3357" s="7">
        <f t="shared" si="220"/>
        <v>147.33333333333334</v>
      </c>
      <c r="P3357" t="s">
        <v>8271</v>
      </c>
      <c r="Q3357" t="s">
        <v>8317</v>
      </c>
      <c r="R3357" t="s">
        <v>8318</v>
      </c>
      <c r="S3357" s="19">
        <f t="shared" si="221"/>
        <v>42489.419525462967</v>
      </c>
      <c r="T3357" s="19">
        <f t="shared" si="222"/>
        <v>42500.270138888896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9">
        <f t="shared" si="223"/>
        <v>1.014</v>
      </c>
      <c r="O3358" s="7">
        <f t="shared" si="220"/>
        <v>56.333333333333336</v>
      </c>
      <c r="P3358" t="s">
        <v>8271</v>
      </c>
      <c r="Q3358" t="s">
        <v>8317</v>
      </c>
      <c r="R3358" t="s">
        <v>8318</v>
      </c>
      <c r="S3358" s="19">
        <f t="shared" si="221"/>
        <v>42536.615648148152</v>
      </c>
      <c r="T3358" s="19">
        <f t="shared" si="222"/>
        <v>42566.615648148152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9">
        <f t="shared" si="223"/>
        <v>1.01</v>
      </c>
      <c r="O3359" s="7">
        <f t="shared" si="220"/>
        <v>96.19047619047619</v>
      </c>
      <c r="P3359" t="s">
        <v>8271</v>
      </c>
      <c r="Q3359" t="s">
        <v>8317</v>
      </c>
      <c r="R3359" t="s">
        <v>8318</v>
      </c>
      <c r="S3359" s="19">
        <f t="shared" si="221"/>
        <v>41822.217939814815</v>
      </c>
      <c r="T3359" s="19">
        <f t="shared" si="222"/>
        <v>41852.217939814815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9">
        <f t="shared" si="223"/>
        <v>1.0299</v>
      </c>
      <c r="O3360" s="7">
        <f t="shared" si="220"/>
        <v>63.574074074074076</v>
      </c>
      <c r="P3360" t="s">
        <v>8271</v>
      </c>
      <c r="Q3360" t="s">
        <v>8317</v>
      </c>
      <c r="R3360" t="s">
        <v>8318</v>
      </c>
      <c r="S3360" s="19">
        <f t="shared" si="221"/>
        <v>41932.11109953704</v>
      </c>
      <c r="T3360" s="19">
        <f t="shared" si="222"/>
        <v>41962.152766203712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9">
        <f t="shared" si="223"/>
        <v>1.0625</v>
      </c>
      <c r="O3361" s="7">
        <f t="shared" si="220"/>
        <v>184.78260869565219</v>
      </c>
      <c r="P3361" t="s">
        <v>8271</v>
      </c>
      <c r="Q3361" t="s">
        <v>8317</v>
      </c>
      <c r="R3361" t="s">
        <v>8318</v>
      </c>
      <c r="S3361" s="19">
        <f t="shared" si="221"/>
        <v>42745.85710648149</v>
      </c>
      <c r="T3361" s="19">
        <f t="shared" si="222"/>
        <v>42790.85710648149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9">
        <f t="shared" si="223"/>
        <v>1.0137777777777779</v>
      </c>
      <c r="O3362" s="7">
        <f t="shared" si="220"/>
        <v>126.72222222222223</v>
      </c>
      <c r="P3362" t="s">
        <v>8271</v>
      </c>
      <c r="Q3362" t="s">
        <v>8317</v>
      </c>
      <c r="R3362" t="s">
        <v>8318</v>
      </c>
      <c r="S3362" s="19">
        <f t="shared" si="221"/>
        <v>42696.882673611115</v>
      </c>
      <c r="T3362" s="19">
        <f t="shared" si="222"/>
        <v>42718.465972222228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9">
        <f t="shared" si="223"/>
        <v>1.1346000000000001</v>
      </c>
      <c r="O3363" s="7">
        <f t="shared" si="220"/>
        <v>83.42647058823529</v>
      </c>
      <c r="P3363" t="s">
        <v>8271</v>
      </c>
      <c r="Q3363" t="s">
        <v>8317</v>
      </c>
      <c r="R3363" t="s">
        <v>8318</v>
      </c>
      <c r="S3363" s="19">
        <f t="shared" si="221"/>
        <v>41865.825347222228</v>
      </c>
      <c r="T3363" s="19">
        <f t="shared" si="222"/>
        <v>41883.465972222228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9">
        <f t="shared" si="223"/>
        <v>2.1800000000000002</v>
      </c>
      <c r="O3364" s="7">
        <f t="shared" si="220"/>
        <v>54.5</v>
      </c>
      <c r="P3364" t="s">
        <v>8271</v>
      </c>
      <c r="Q3364" t="s">
        <v>8317</v>
      </c>
      <c r="R3364" t="s">
        <v>8318</v>
      </c>
      <c r="S3364" s="19">
        <f t="shared" si="221"/>
        <v>42055.891631944447</v>
      </c>
      <c r="T3364" s="19">
        <f t="shared" si="222"/>
        <v>42070.004861111112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9">
        <f t="shared" si="223"/>
        <v>1.0141935483870967</v>
      </c>
      <c r="O3365" s="7">
        <f t="shared" si="220"/>
        <v>302.30769230769232</v>
      </c>
      <c r="P3365" t="s">
        <v>8271</v>
      </c>
      <c r="Q3365" t="s">
        <v>8317</v>
      </c>
      <c r="R3365" t="s">
        <v>8318</v>
      </c>
      <c r="S3365" s="19">
        <f t="shared" si="221"/>
        <v>41851.57135416667</v>
      </c>
      <c r="T3365" s="19">
        <f t="shared" si="222"/>
        <v>41870.466666666667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9">
        <f t="shared" si="223"/>
        <v>1.0593333333333332</v>
      </c>
      <c r="O3366" s="7">
        <f t="shared" si="220"/>
        <v>44.138888888888886</v>
      </c>
      <c r="P3366" t="s">
        <v>8271</v>
      </c>
      <c r="Q3366" t="s">
        <v>8317</v>
      </c>
      <c r="R3366" t="s">
        <v>8318</v>
      </c>
      <c r="S3366" s="19">
        <f t="shared" si="221"/>
        <v>42422.777418981481</v>
      </c>
      <c r="T3366" s="19">
        <f t="shared" si="222"/>
        <v>42444.675000000003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9">
        <f t="shared" si="223"/>
        <v>1.04</v>
      </c>
      <c r="O3367" s="7">
        <f t="shared" si="220"/>
        <v>866.66666666666663</v>
      </c>
      <c r="P3367" t="s">
        <v>8271</v>
      </c>
      <c r="Q3367" t="s">
        <v>8317</v>
      </c>
      <c r="R3367" t="s">
        <v>8318</v>
      </c>
      <c r="S3367" s="19">
        <f t="shared" si="221"/>
        <v>42320.901759259257</v>
      </c>
      <c r="T3367" s="19">
        <f t="shared" si="222"/>
        <v>42350.901759259257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9">
        <f t="shared" si="223"/>
        <v>2.21</v>
      </c>
      <c r="O3368" s="7">
        <f t="shared" si="220"/>
        <v>61.388888888888886</v>
      </c>
      <c r="P3368" t="s">
        <v>8271</v>
      </c>
      <c r="Q3368" t="s">
        <v>8317</v>
      </c>
      <c r="R3368" t="s">
        <v>8318</v>
      </c>
      <c r="S3368" s="19">
        <f t="shared" si="221"/>
        <v>42106.86755787037</v>
      </c>
      <c r="T3368" s="19">
        <f t="shared" si="222"/>
        <v>42136.86755787037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9">
        <f t="shared" si="223"/>
        <v>1.1866666666666668</v>
      </c>
      <c r="O3369" s="7">
        <f t="shared" si="220"/>
        <v>29.666666666666668</v>
      </c>
      <c r="P3369" t="s">
        <v>8271</v>
      </c>
      <c r="Q3369" t="s">
        <v>8317</v>
      </c>
      <c r="R3369" t="s">
        <v>8318</v>
      </c>
      <c r="S3369" s="19">
        <f t="shared" si="221"/>
        <v>42192.733958333338</v>
      </c>
      <c r="T3369" s="19">
        <f t="shared" si="222"/>
        <v>42217.733958333338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9">
        <f t="shared" si="223"/>
        <v>1.046</v>
      </c>
      <c r="O3370" s="7">
        <f t="shared" si="220"/>
        <v>45.478260869565219</v>
      </c>
      <c r="P3370" t="s">
        <v>8271</v>
      </c>
      <c r="Q3370" t="s">
        <v>8317</v>
      </c>
      <c r="R3370" t="s">
        <v>8318</v>
      </c>
      <c r="S3370" s="19">
        <f t="shared" si="221"/>
        <v>41968.999756944446</v>
      </c>
      <c r="T3370" s="19">
        <f t="shared" si="222"/>
        <v>42005.008333333331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9">
        <f t="shared" si="223"/>
        <v>1.0389999999999999</v>
      </c>
      <c r="O3371" s="7">
        <f t="shared" si="220"/>
        <v>96.203703703703709</v>
      </c>
      <c r="P3371" t="s">
        <v>8271</v>
      </c>
      <c r="Q3371" t="s">
        <v>8317</v>
      </c>
      <c r="R3371" t="s">
        <v>8318</v>
      </c>
      <c r="S3371" s="19">
        <f t="shared" si="221"/>
        <v>42689.84143518519</v>
      </c>
      <c r="T3371" s="19">
        <f t="shared" si="222"/>
        <v>42749.84143518519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9">
        <f t="shared" si="223"/>
        <v>1.1773333333333333</v>
      </c>
      <c r="O3372" s="7">
        <f t="shared" si="220"/>
        <v>67.92307692307692</v>
      </c>
      <c r="P3372" t="s">
        <v>8271</v>
      </c>
      <c r="Q3372" t="s">
        <v>8317</v>
      </c>
      <c r="R3372" t="s">
        <v>8318</v>
      </c>
      <c r="S3372" s="19">
        <f t="shared" si="221"/>
        <v>42690.134317129632</v>
      </c>
      <c r="T3372" s="19">
        <f t="shared" si="222"/>
        <v>42721.133333333331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9">
        <f t="shared" si="223"/>
        <v>1.385</v>
      </c>
      <c r="O3373" s="7">
        <f t="shared" si="220"/>
        <v>30.777777777777779</v>
      </c>
      <c r="P3373" t="s">
        <v>8271</v>
      </c>
      <c r="Q3373" t="s">
        <v>8317</v>
      </c>
      <c r="R3373" t="s">
        <v>8318</v>
      </c>
      <c r="S3373" s="19">
        <f t="shared" si="221"/>
        <v>42312.67459490741</v>
      </c>
      <c r="T3373" s="19">
        <f t="shared" si="222"/>
        <v>42340.67459490741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9">
        <f t="shared" si="223"/>
        <v>1.0349999999999999</v>
      </c>
      <c r="O3374" s="7">
        <f t="shared" si="220"/>
        <v>38.333333333333336</v>
      </c>
      <c r="P3374" t="s">
        <v>8271</v>
      </c>
      <c r="Q3374" t="s">
        <v>8317</v>
      </c>
      <c r="R3374" t="s">
        <v>8318</v>
      </c>
      <c r="S3374" s="19">
        <f t="shared" si="221"/>
        <v>41855.348101851851</v>
      </c>
      <c r="T3374" s="19">
        <f t="shared" si="222"/>
        <v>41876.007638888892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9">
        <f t="shared" si="223"/>
        <v>1.0024999999999999</v>
      </c>
      <c r="O3375" s="7">
        <f t="shared" si="220"/>
        <v>66.833333333333329</v>
      </c>
      <c r="P3375" t="s">
        <v>8271</v>
      </c>
      <c r="Q3375" t="s">
        <v>8317</v>
      </c>
      <c r="R3375" t="s">
        <v>8318</v>
      </c>
      <c r="S3375" s="19">
        <f t="shared" si="221"/>
        <v>42179.654629629629</v>
      </c>
      <c r="T3375" s="19">
        <f t="shared" si="222"/>
        <v>42203.466666666674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9">
        <f t="shared" si="223"/>
        <v>1.0657142857142856</v>
      </c>
      <c r="O3376" s="7">
        <f t="shared" si="220"/>
        <v>71.730769230769226</v>
      </c>
      <c r="P3376" t="s">
        <v>8271</v>
      </c>
      <c r="Q3376" t="s">
        <v>8317</v>
      </c>
      <c r="R3376" t="s">
        <v>8318</v>
      </c>
      <c r="S3376" s="19">
        <f t="shared" si="221"/>
        <v>42275.531666666669</v>
      </c>
      <c r="T3376" s="19">
        <f t="shared" si="222"/>
        <v>42305.531666666669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9">
        <f t="shared" si="223"/>
        <v>1</v>
      </c>
      <c r="O3377" s="7">
        <f t="shared" si="220"/>
        <v>176.47058823529412</v>
      </c>
      <c r="P3377" t="s">
        <v>8271</v>
      </c>
      <c r="Q3377" t="s">
        <v>8317</v>
      </c>
      <c r="R3377" t="s">
        <v>8318</v>
      </c>
      <c r="S3377" s="19">
        <f t="shared" si="221"/>
        <v>41765.410798611112</v>
      </c>
      <c r="T3377" s="19">
        <f t="shared" si="222"/>
        <v>41777.410798611112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9">
        <f t="shared" si="223"/>
        <v>1.0001249999999999</v>
      </c>
      <c r="O3378" s="7">
        <f t="shared" si="220"/>
        <v>421.10526315789474</v>
      </c>
      <c r="P3378" t="s">
        <v>8271</v>
      </c>
      <c r="Q3378" t="s">
        <v>8317</v>
      </c>
      <c r="R3378" t="s">
        <v>8318</v>
      </c>
      <c r="S3378" s="19">
        <f t="shared" si="221"/>
        <v>42059.501319444447</v>
      </c>
      <c r="T3378" s="19">
        <f t="shared" si="222"/>
        <v>42119.459652777776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9">
        <f t="shared" si="223"/>
        <v>1.0105</v>
      </c>
      <c r="O3379" s="7">
        <f t="shared" si="220"/>
        <v>104.98701298701299</v>
      </c>
      <c r="P3379" t="s">
        <v>8271</v>
      </c>
      <c r="Q3379" t="s">
        <v>8317</v>
      </c>
      <c r="R3379" t="s">
        <v>8318</v>
      </c>
      <c r="S3379" s="19">
        <f t="shared" si="221"/>
        <v>42053.532627314817</v>
      </c>
      <c r="T3379" s="19">
        <f t="shared" si="222"/>
        <v>42083.505555555559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9">
        <f t="shared" si="223"/>
        <v>1.0763636363636364</v>
      </c>
      <c r="O3380" s="7">
        <f t="shared" si="220"/>
        <v>28.19047619047619</v>
      </c>
      <c r="P3380" t="s">
        <v>8271</v>
      </c>
      <c r="Q3380" t="s">
        <v>8317</v>
      </c>
      <c r="R3380" t="s">
        <v>8318</v>
      </c>
      <c r="S3380" s="19">
        <f t="shared" si="221"/>
        <v>41858.155393518522</v>
      </c>
      <c r="T3380" s="19">
        <f t="shared" si="222"/>
        <v>41882.347222222226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9">
        <f t="shared" si="223"/>
        <v>1.0365</v>
      </c>
      <c r="O3381" s="7">
        <f t="shared" si="220"/>
        <v>54.55263157894737</v>
      </c>
      <c r="P3381" t="s">
        <v>8271</v>
      </c>
      <c r="Q3381" t="s">
        <v>8317</v>
      </c>
      <c r="R3381" t="s">
        <v>8318</v>
      </c>
      <c r="S3381" s="19">
        <f t="shared" si="221"/>
        <v>42225.313888888893</v>
      </c>
      <c r="T3381" s="19">
        <f t="shared" si="222"/>
        <v>42242.758333333331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9">
        <f t="shared" si="223"/>
        <v>1.0443333333333333</v>
      </c>
      <c r="O3382" s="7">
        <f t="shared" si="220"/>
        <v>111.89285714285714</v>
      </c>
      <c r="P3382" t="s">
        <v>8271</v>
      </c>
      <c r="Q3382" t="s">
        <v>8317</v>
      </c>
      <c r="R3382" t="s">
        <v>8318</v>
      </c>
      <c r="S3382" s="19">
        <f t="shared" si="221"/>
        <v>41937.75344907408</v>
      </c>
      <c r="T3382" s="19">
        <f t="shared" si="222"/>
        <v>41972.795115740744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9">
        <f t="shared" si="223"/>
        <v>1.0225</v>
      </c>
      <c r="O3383" s="7">
        <f t="shared" si="220"/>
        <v>85.208333333333329</v>
      </c>
      <c r="P3383" t="s">
        <v>8271</v>
      </c>
      <c r="Q3383" t="s">
        <v>8317</v>
      </c>
      <c r="R3383" t="s">
        <v>8318</v>
      </c>
      <c r="S3383" s="19">
        <f t="shared" si="221"/>
        <v>42043.984988425931</v>
      </c>
      <c r="T3383" s="19">
        <f t="shared" si="222"/>
        <v>42073.94332175926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9">
        <f t="shared" si="223"/>
        <v>1.0074285714285713</v>
      </c>
      <c r="O3384" s="7">
        <f t="shared" si="220"/>
        <v>76.652173913043484</v>
      </c>
      <c r="P3384" t="s">
        <v>8271</v>
      </c>
      <c r="Q3384" t="s">
        <v>8317</v>
      </c>
      <c r="R3384" t="s">
        <v>8318</v>
      </c>
      <c r="S3384" s="19">
        <f t="shared" si="221"/>
        <v>42559.231203703705</v>
      </c>
      <c r="T3384" s="19">
        <f t="shared" si="222"/>
        <v>42583.757638888892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9">
        <f t="shared" si="223"/>
        <v>1.1171428571428572</v>
      </c>
      <c r="O3385" s="7">
        <f t="shared" si="220"/>
        <v>65.166666666666671</v>
      </c>
      <c r="P3385" t="s">
        <v>8271</v>
      </c>
      <c r="Q3385" t="s">
        <v>8317</v>
      </c>
      <c r="R3385" t="s">
        <v>8318</v>
      </c>
      <c r="S3385" s="19">
        <f t="shared" si="221"/>
        <v>42524.582638888896</v>
      </c>
      <c r="T3385" s="19">
        <f t="shared" si="222"/>
        <v>42544.582638888896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9">
        <f t="shared" si="223"/>
        <v>1.0001100000000001</v>
      </c>
      <c r="O3386" s="7">
        <f t="shared" si="220"/>
        <v>93.760312499999998</v>
      </c>
      <c r="P3386" t="s">
        <v>8271</v>
      </c>
      <c r="Q3386" t="s">
        <v>8317</v>
      </c>
      <c r="R3386" t="s">
        <v>8318</v>
      </c>
      <c r="S3386" s="19">
        <f t="shared" si="221"/>
        <v>42291.887592592597</v>
      </c>
      <c r="T3386" s="19">
        <f t="shared" si="222"/>
        <v>42328.925000000003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9">
        <f t="shared" si="223"/>
        <v>1</v>
      </c>
      <c r="O3387" s="7">
        <f t="shared" si="220"/>
        <v>133.33333333333334</v>
      </c>
      <c r="P3387" t="s">
        <v>8271</v>
      </c>
      <c r="Q3387" t="s">
        <v>8317</v>
      </c>
      <c r="R3387" t="s">
        <v>8318</v>
      </c>
      <c r="S3387" s="19">
        <f t="shared" si="221"/>
        <v>41953.667500000003</v>
      </c>
      <c r="T3387" s="19">
        <f t="shared" si="222"/>
        <v>41983.667500000003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9">
        <f t="shared" si="223"/>
        <v>1.05</v>
      </c>
      <c r="O3388" s="7">
        <f t="shared" si="220"/>
        <v>51.219512195121951</v>
      </c>
      <c r="P3388" t="s">
        <v>8271</v>
      </c>
      <c r="Q3388" t="s">
        <v>8317</v>
      </c>
      <c r="R3388" t="s">
        <v>8318</v>
      </c>
      <c r="S3388" s="19">
        <f t="shared" si="221"/>
        <v>41946.444745370376</v>
      </c>
      <c r="T3388" s="19">
        <f t="shared" si="222"/>
        <v>41976.444745370376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9">
        <f t="shared" si="223"/>
        <v>1.1686666666666667</v>
      </c>
      <c r="O3389" s="7">
        <f t="shared" si="220"/>
        <v>100.17142857142858</v>
      </c>
      <c r="P3389" t="s">
        <v>8271</v>
      </c>
      <c r="Q3389" t="s">
        <v>8317</v>
      </c>
      <c r="R3389" t="s">
        <v>8318</v>
      </c>
      <c r="S3389" s="19">
        <f t="shared" si="221"/>
        <v>41947.5625925926</v>
      </c>
      <c r="T3389" s="19">
        <f t="shared" si="222"/>
        <v>41987.5625925926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9">
        <f t="shared" si="223"/>
        <v>1.038</v>
      </c>
      <c r="O3390" s="7">
        <f t="shared" si="220"/>
        <v>34.6</v>
      </c>
      <c r="P3390" t="s">
        <v>8271</v>
      </c>
      <c r="Q3390" t="s">
        <v>8317</v>
      </c>
      <c r="R3390" t="s">
        <v>8318</v>
      </c>
      <c r="S3390" s="19">
        <f t="shared" si="221"/>
        <v>42143.261122685188</v>
      </c>
      <c r="T3390" s="19">
        <f t="shared" si="222"/>
        <v>42173.261122685188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9">
        <f t="shared" si="223"/>
        <v>1.145</v>
      </c>
      <c r="O3391" s="7">
        <f t="shared" si="220"/>
        <v>184.67741935483872</v>
      </c>
      <c r="P3391" t="s">
        <v>8271</v>
      </c>
      <c r="Q3391" t="s">
        <v>8317</v>
      </c>
      <c r="R3391" t="s">
        <v>8318</v>
      </c>
      <c r="S3391" s="19">
        <f t="shared" si="221"/>
        <v>42494.363449074081</v>
      </c>
      <c r="T3391" s="19">
        <f t="shared" si="222"/>
        <v>42524.363449074081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9">
        <f t="shared" si="223"/>
        <v>1.024</v>
      </c>
      <c r="O3392" s="7">
        <f t="shared" si="220"/>
        <v>69.818181818181813</v>
      </c>
      <c r="P3392" t="s">
        <v>8271</v>
      </c>
      <c r="Q3392" t="s">
        <v>8317</v>
      </c>
      <c r="R3392" t="s">
        <v>8318</v>
      </c>
      <c r="S3392" s="19">
        <f t="shared" si="221"/>
        <v>41815.574826388896</v>
      </c>
      <c r="T3392" s="19">
        <f t="shared" si="222"/>
        <v>41830.574826388896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9">
        <f t="shared" si="223"/>
        <v>2.23</v>
      </c>
      <c r="O3393" s="7">
        <f t="shared" si="220"/>
        <v>61.944444444444443</v>
      </c>
      <c r="P3393" t="s">
        <v>8271</v>
      </c>
      <c r="Q3393" t="s">
        <v>8317</v>
      </c>
      <c r="R3393" t="s">
        <v>8318</v>
      </c>
      <c r="S3393" s="19">
        <f t="shared" si="221"/>
        <v>41830.345694444448</v>
      </c>
      <c r="T3393" s="19">
        <f t="shared" si="222"/>
        <v>41859.736111111109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9">
        <f t="shared" si="223"/>
        <v>1</v>
      </c>
      <c r="O3394" s="7">
        <f t="shared" si="220"/>
        <v>41.666666666666664</v>
      </c>
      <c r="P3394" t="s">
        <v>8271</v>
      </c>
      <c r="Q3394" t="s">
        <v>8317</v>
      </c>
      <c r="R3394" t="s">
        <v>8318</v>
      </c>
      <c r="S3394" s="19">
        <f t="shared" si="221"/>
        <v>42446.645543981489</v>
      </c>
      <c r="T3394" s="19">
        <f t="shared" si="222"/>
        <v>42496.645543981489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9">
        <f t="shared" si="223"/>
        <v>1.0580000000000001</v>
      </c>
      <c r="O3395" s="7">
        <f t="shared" ref="O3395:O3458" si="224">IF(L3395=0,0,E3395/L3395)</f>
        <v>36.06818181818182</v>
      </c>
      <c r="P3395" t="s">
        <v>8271</v>
      </c>
      <c r="Q3395" t="s">
        <v>8317</v>
      </c>
      <c r="R3395" t="s">
        <v>8318</v>
      </c>
      <c r="S3395" s="19">
        <f t="shared" ref="S3395:S3458" si="225">(J3395/86400)+25569+(-5/25)</f>
        <v>41923.721643518526</v>
      </c>
      <c r="T3395" s="19">
        <f t="shared" ref="T3395:T3458" si="226">(I3395/86400)+25569+(-5/25)</f>
        <v>41948.83194444445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9">
        <f t="shared" si="223"/>
        <v>1.4236363636363636</v>
      </c>
      <c r="O3396" s="7">
        <f t="shared" si="224"/>
        <v>29</v>
      </c>
      <c r="P3396" t="s">
        <v>8271</v>
      </c>
      <c r="Q3396" t="s">
        <v>8317</v>
      </c>
      <c r="R3396" t="s">
        <v>8318</v>
      </c>
      <c r="S3396" s="19">
        <f t="shared" si="225"/>
        <v>41817.395428240743</v>
      </c>
      <c r="T3396" s="19">
        <f t="shared" si="226"/>
        <v>41847.395428240743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9">
        <f t="shared" si="223"/>
        <v>1.84</v>
      </c>
      <c r="O3397" s="7">
        <f t="shared" si="224"/>
        <v>24.210526315789473</v>
      </c>
      <c r="P3397" t="s">
        <v>8271</v>
      </c>
      <c r="Q3397" t="s">
        <v>8317</v>
      </c>
      <c r="R3397" t="s">
        <v>8318</v>
      </c>
      <c r="S3397" s="19">
        <f t="shared" si="225"/>
        <v>42140.512314814812</v>
      </c>
      <c r="T3397" s="19">
        <f t="shared" si="226"/>
        <v>42154.556944444448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9">
        <f t="shared" si="223"/>
        <v>1.0433333333333332</v>
      </c>
      <c r="O3398" s="7">
        <f t="shared" si="224"/>
        <v>55.892857142857146</v>
      </c>
      <c r="P3398" t="s">
        <v>8271</v>
      </c>
      <c r="Q3398" t="s">
        <v>8317</v>
      </c>
      <c r="R3398" t="s">
        <v>8318</v>
      </c>
      <c r="S3398" s="19">
        <f t="shared" si="225"/>
        <v>41764.24663194445</v>
      </c>
      <c r="T3398" s="19">
        <f t="shared" si="226"/>
        <v>41790.965972222228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9">
        <f t="shared" si="223"/>
        <v>1.1200000000000001</v>
      </c>
      <c r="O3399" s="7">
        <f t="shared" si="224"/>
        <v>11.666666666666666</v>
      </c>
      <c r="P3399" t="s">
        <v>8271</v>
      </c>
      <c r="Q3399" t="s">
        <v>8317</v>
      </c>
      <c r="R3399" t="s">
        <v>8318</v>
      </c>
      <c r="S3399" s="19">
        <f t="shared" si="225"/>
        <v>42378.278344907405</v>
      </c>
      <c r="T3399" s="19">
        <f t="shared" si="226"/>
        <v>42418.716666666674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9">
        <f t="shared" si="223"/>
        <v>1.1107499999999999</v>
      </c>
      <c r="O3400" s="7">
        <f t="shared" si="224"/>
        <v>68.353846153846149</v>
      </c>
      <c r="P3400" t="s">
        <v>8271</v>
      </c>
      <c r="Q3400" t="s">
        <v>8317</v>
      </c>
      <c r="R3400" t="s">
        <v>8318</v>
      </c>
      <c r="S3400" s="19">
        <f t="shared" si="225"/>
        <v>41941.552037037036</v>
      </c>
      <c r="T3400" s="19">
        <f t="shared" si="226"/>
        <v>41964.508333333331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9">
        <f t="shared" si="223"/>
        <v>1.0375000000000001</v>
      </c>
      <c r="O3401" s="7">
        <f t="shared" si="224"/>
        <v>27.065217391304348</v>
      </c>
      <c r="P3401" t="s">
        <v>8271</v>
      </c>
      <c r="Q3401" t="s">
        <v>8317</v>
      </c>
      <c r="R3401" t="s">
        <v>8318</v>
      </c>
      <c r="S3401" s="19">
        <f t="shared" si="225"/>
        <v>42026.720428240747</v>
      </c>
      <c r="T3401" s="19">
        <f t="shared" si="226"/>
        <v>42056.720428240747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9">
        <f t="shared" ref="N3402:N3465" si="227">E3402/D3402</f>
        <v>1.0041</v>
      </c>
      <c r="O3402" s="7">
        <f t="shared" si="224"/>
        <v>118.12941176470588</v>
      </c>
      <c r="P3402" t="s">
        <v>8271</v>
      </c>
      <c r="Q3402" t="s">
        <v>8317</v>
      </c>
      <c r="R3402" t="s">
        <v>8318</v>
      </c>
      <c r="S3402" s="19">
        <f t="shared" si="225"/>
        <v>41834.753865740742</v>
      </c>
      <c r="T3402" s="19">
        <f t="shared" si="226"/>
        <v>41879.753865740742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9">
        <f t="shared" si="227"/>
        <v>1.0186206896551724</v>
      </c>
      <c r="O3403" s="7">
        <f t="shared" si="224"/>
        <v>44.757575757575758</v>
      </c>
      <c r="P3403" t="s">
        <v>8271</v>
      </c>
      <c r="Q3403" t="s">
        <v>8317</v>
      </c>
      <c r="R3403" t="s">
        <v>8318</v>
      </c>
      <c r="S3403" s="19">
        <f t="shared" si="225"/>
        <v>42193.523912037039</v>
      </c>
      <c r="T3403" s="19">
        <f t="shared" si="226"/>
        <v>42223.523912037039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9">
        <f t="shared" si="227"/>
        <v>1.0976666666666666</v>
      </c>
      <c r="O3404" s="7">
        <f t="shared" si="224"/>
        <v>99.787878787878782</v>
      </c>
      <c r="P3404" t="s">
        <v>8271</v>
      </c>
      <c r="Q3404" t="s">
        <v>8317</v>
      </c>
      <c r="R3404" t="s">
        <v>8318</v>
      </c>
      <c r="S3404" s="19">
        <f t="shared" si="225"/>
        <v>42290.418553240743</v>
      </c>
      <c r="T3404" s="19">
        <f t="shared" si="226"/>
        <v>42319.904861111114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9">
        <f t="shared" si="227"/>
        <v>1</v>
      </c>
      <c r="O3405" s="7">
        <f t="shared" si="224"/>
        <v>117.64705882352941</v>
      </c>
      <c r="P3405" t="s">
        <v>8271</v>
      </c>
      <c r="Q3405" t="s">
        <v>8317</v>
      </c>
      <c r="R3405" t="s">
        <v>8318</v>
      </c>
      <c r="S3405" s="19">
        <f t="shared" si="225"/>
        <v>42150.262083333335</v>
      </c>
      <c r="T3405" s="19">
        <f t="shared" si="226"/>
        <v>42180.262083333335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9">
        <f t="shared" si="227"/>
        <v>1.22</v>
      </c>
      <c r="O3406" s="7">
        <f t="shared" si="224"/>
        <v>203.33333333333334</v>
      </c>
      <c r="P3406" t="s">
        <v>8271</v>
      </c>
      <c r="Q3406" t="s">
        <v>8317</v>
      </c>
      <c r="R3406" t="s">
        <v>8318</v>
      </c>
      <c r="S3406" s="19">
        <f t="shared" si="225"/>
        <v>42152.303495370375</v>
      </c>
      <c r="T3406" s="19">
        <f t="shared" si="226"/>
        <v>42172.303495370375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9">
        <f t="shared" si="227"/>
        <v>1.3757142857142857</v>
      </c>
      <c r="O3407" s="7">
        <f t="shared" si="224"/>
        <v>28.323529411764707</v>
      </c>
      <c r="P3407" t="s">
        <v>8271</v>
      </c>
      <c r="Q3407" t="s">
        <v>8317</v>
      </c>
      <c r="R3407" t="s">
        <v>8318</v>
      </c>
      <c r="S3407" s="19">
        <f t="shared" si="225"/>
        <v>42409.817199074081</v>
      </c>
      <c r="T3407" s="19">
        <f t="shared" si="226"/>
        <v>42430.799305555556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9">
        <f t="shared" si="227"/>
        <v>1.0031000000000001</v>
      </c>
      <c r="O3408" s="7">
        <f t="shared" si="224"/>
        <v>110.23076923076923</v>
      </c>
      <c r="P3408" t="s">
        <v>8271</v>
      </c>
      <c r="Q3408" t="s">
        <v>8317</v>
      </c>
      <c r="R3408" t="s">
        <v>8318</v>
      </c>
      <c r="S3408" s="19">
        <f t="shared" si="225"/>
        <v>41791.29277777778</v>
      </c>
      <c r="T3408" s="19">
        <f t="shared" si="226"/>
        <v>41836.29277777778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9">
        <f t="shared" si="227"/>
        <v>1.071</v>
      </c>
      <c r="O3409" s="7">
        <f t="shared" si="224"/>
        <v>31.970149253731343</v>
      </c>
      <c r="P3409" t="s">
        <v>8271</v>
      </c>
      <c r="Q3409" t="s">
        <v>8317</v>
      </c>
      <c r="R3409" t="s">
        <v>8318</v>
      </c>
      <c r="S3409" s="19">
        <f t="shared" si="225"/>
        <v>41796.222326388888</v>
      </c>
      <c r="T3409" s="19">
        <f t="shared" si="226"/>
        <v>41826.222326388888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9">
        <f t="shared" si="227"/>
        <v>2.11</v>
      </c>
      <c r="O3410" s="7">
        <f t="shared" si="224"/>
        <v>58.611111111111114</v>
      </c>
      <c r="P3410" t="s">
        <v>8271</v>
      </c>
      <c r="Q3410" t="s">
        <v>8317</v>
      </c>
      <c r="R3410" t="s">
        <v>8318</v>
      </c>
      <c r="S3410" s="19">
        <f t="shared" si="225"/>
        <v>41808.791944444449</v>
      </c>
      <c r="T3410" s="19">
        <f t="shared" si="226"/>
        <v>41838.791944444449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9">
        <f t="shared" si="227"/>
        <v>1.236</v>
      </c>
      <c r="O3411" s="7">
        <f t="shared" si="224"/>
        <v>29.428571428571427</v>
      </c>
      <c r="P3411" t="s">
        <v>8271</v>
      </c>
      <c r="Q3411" t="s">
        <v>8317</v>
      </c>
      <c r="R3411" t="s">
        <v>8318</v>
      </c>
      <c r="S3411" s="19">
        <f t="shared" si="225"/>
        <v>42544.614328703705</v>
      </c>
      <c r="T3411" s="19">
        <f t="shared" si="226"/>
        <v>42582.673611111109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9">
        <f t="shared" si="227"/>
        <v>1.085</v>
      </c>
      <c r="O3412" s="7">
        <f t="shared" si="224"/>
        <v>81.375</v>
      </c>
      <c r="P3412" t="s">
        <v>8271</v>
      </c>
      <c r="Q3412" t="s">
        <v>8317</v>
      </c>
      <c r="R3412" t="s">
        <v>8318</v>
      </c>
      <c r="S3412" s="19">
        <f t="shared" si="225"/>
        <v>42499.841550925928</v>
      </c>
      <c r="T3412" s="19">
        <f t="shared" si="226"/>
        <v>42527.091666666674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9">
        <f t="shared" si="227"/>
        <v>1.0356666666666667</v>
      </c>
      <c r="O3413" s="7">
        <f t="shared" si="224"/>
        <v>199.16666666666666</v>
      </c>
      <c r="P3413" t="s">
        <v>8271</v>
      </c>
      <c r="Q3413" t="s">
        <v>8317</v>
      </c>
      <c r="R3413" t="s">
        <v>8318</v>
      </c>
      <c r="S3413" s="19">
        <f t="shared" si="225"/>
        <v>42264.822824074072</v>
      </c>
      <c r="T3413" s="19">
        <f t="shared" si="226"/>
        <v>42284.822824074072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9">
        <f t="shared" si="227"/>
        <v>1</v>
      </c>
      <c r="O3414" s="7">
        <f t="shared" si="224"/>
        <v>115.38461538461539</v>
      </c>
      <c r="P3414" t="s">
        <v>8271</v>
      </c>
      <c r="Q3414" t="s">
        <v>8317</v>
      </c>
      <c r="R3414" t="s">
        <v>8318</v>
      </c>
      <c r="S3414" s="19">
        <f t="shared" si="225"/>
        <v>41879.759050925932</v>
      </c>
      <c r="T3414" s="19">
        <f t="shared" si="226"/>
        <v>41909.759050925932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9">
        <f t="shared" si="227"/>
        <v>1.3</v>
      </c>
      <c r="O3415" s="7">
        <f t="shared" si="224"/>
        <v>46.428571428571431</v>
      </c>
      <c r="P3415" t="s">
        <v>8271</v>
      </c>
      <c r="Q3415" t="s">
        <v>8317</v>
      </c>
      <c r="R3415" t="s">
        <v>8318</v>
      </c>
      <c r="S3415" s="19">
        <f t="shared" si="225"/>
        <v>42053.533078703709</v>
      </c>
      <c r="T3415" s="19">
        <f t="shared" si="226"/>
        <v>42063.007638888892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9">
        <f t="shared" si="227"/>
        <v>1.0349999999999999</v>
      </c>
      <c r="O3416" s="7">
        <f t="shared" si="224"/>
        <v>70.568181818181813</v>
      </c>
      <c r="P3416" t="s">
        <v>8271</v>
      </c>
      <c r="Q3416" t="s">
        <v>8317</v>
      </c>
      <c r="R3416" t="s">
        <v>8318</v>
      </c>
      <c r="S3416" s="19">
        <f t="shared" si="225"/>
        <v>42675.632465277784</v>
      </c>
      <c r="T3416" s="19">
        <f t="shared" si="226"/>
        <v>42705.132638888892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9">
        <f t="shared" si="227"/>
        <v>1</v>
      </c>
      <c r="O3417" s="7">
        <f t="shared" si="224"/>
        <v>22.222222222222221</v>
      </c>
      <c r="P3417" t="s">
        <v>8271</v>
      </c>
      <c r="Q3417" t="s">
        <v>8317</v>
      </c>
      <c r="R3417" t="s">
        <v>8318</v>
      </c>
      <c r="S3417" s="19">
        <f t="shared" si="225"/>
        <v>42466.944166666668</v>
      </c>
      <c r="T3417" s="19">
        <f t="shared" si="226"/>
        <v>42477.779166666674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9">
        <f t="shared" si="227"/>
        <v>1.196</v>
      </c>
      <c r="O3418" s="7">
        <f t="shared" si="224"/>
        <v>159.46666666666667</v>
      </c>
      <c r="P3418" t="s">
        <v>8271</v>
      </c>
      <c r="Q3418" t="s">
        <v>8317</v>
      </c>
      <c r="R3418" t="s">
        <v>8318</v>
      </c>
      <c r="S3418" s="19">
        <f t="shared" si="225"/>
        <v>42089.212557870371</v>
      </c>
      <c r="T3418" s="19">
        <f t="shared" si="226"/>
        <v>42117.570833333331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9">
        <f t="shared" si="227"/>
        <v>1.0000058823529412</v>
      </c>
      <c r="O3419" s="7">
        <f t="shared" si="224"/>
        <v>37.777999999999999</v>
      </c>
      <c r="P3419" t="s">
        <v>8271</v>
      </c>
      <c r="Q3419" t="s">
        <v>8317</v>
      </c>
      <c r="R3419" t="s">
        <v>8318</v>
      </c>
      <c r="S3419" s="19">
        <f t="shared" si="225"/>
        <v>41894.713750000003</v>
      </c>
      <c r="T3419" s="19">
        <f t="shared" si="226"/>
        <v>41937.829861111109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9">
        <f t="shared" si="227"/>
        <v>1.00875</v>
      </c>
      <c r="O3420" s="7">
        <f t="shared" si="224"/>
        <v>72.053571428571431</v>
      </c>
      <c r="P3420" t="s">
        <v>8271</v>
      </c>
      <c r="Q3420" t="s">
        <v>8317</v>
      </c>
      <c r="R3420" t="s">
        <v>8318</v>
      </c>
      <c r="S3420" s="19">
        <f t="shared" si="225"/>
        <v>41752.634571759263</v>
      </c>
      <c r="T3420" s="19">
        <f t="shared" si="226"/>
        <v>41782.634571759263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9">
        <f t="shared" si="227"/>
        <v>1.0654545454545454</v>
      </c>
      <c r="O3421" s="7">
        <f t="shared" si="224"/>
        <v>63.695652173913047</v>
      </c>
      <c r="P3421" t="s">
        <v>8271</v>
      </c>
      <c r="Q3421" t="s">
        <v>8317</v>
      </c>
      <c r="R3421" t="s">
        <v>8318</v>
      </c>
      <c r="S3421" s="19">
        <f t="shared" si="225"/>
        <v>42448.62158564815</v>
      </c>
      <c r="T3421" s="19">
        <f t="shared" si="226"/>
        <v>42466.695833333331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9">
        <f t="shared" si="227"/>
        <v>1.38</v>
      </c>
      <c r="O3422" s="7">
        <f t="shared" si="224"/>
        <v>28.411764705882351</v>
      </c>
      <c r="P3422" t="s">
        <v>8271</v>
      </c>
      <c r="Q3422" t="s">
        <v>8317</v>
      </c>
      <c r="R3422" t="s">
        <v>8318</v>
      </c>
      <c r="S3422" s="19">
        <f t="shared" si="225"/>
        <v>42404.89030092593</v>
      </c>
      <c r="T3422" s="19">
        <f t="shared" si="226"/>
        <v>42413.8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9">
        <f t="shared" si="227"/>
        <v>1.0115000000000001</v>
      </c>
      <c r="O3423" s="7">
        <f t="shared" si="224"/>
        <v>103.21428571428571</v>
      </c>
      <c r="P3423" t="s">
        <v>8271</v>
      </c>
      <c r="Q3423" t="s">
        <v>8317</v>
      </c>
      <c r="R3423" t="s">
        <v>8318</v>
      </c>
      <c r="S3423" s="19">
        <f t="shared" si="225"/>
        <v>42037.591238425928</v>
      </c>
      <c r="T3423" s="19">
        <f t="shared" si="226"/>
        <v>42067.591238425928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9">
        <f t="shared" si="227"/>
        <v>1.091</v>
      </c>
      <c r="O3424" s="7">
        <f t="shared" si="224"/>
        <v>71.152173913043484</v>
      </c>
      <c r="P3424" t="s">
        <v>8271</v>
      </c>
      <c r="Q3424" t="s">
        <v>8317</v>
      </c>
      <c r="R3424" t="s">
        <v>8318</v>
      </c>
      <c r="S3424" s="19">
        <f t="shared" si="225"/>
        <v>42323.362222222226</v>
      </c>
      <c r="T3424" s="19">
        <f t="shared" si="226"/>
        <v>42351.8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9">
        <f t="shared" si="227"/>
        <v>1.4</v>
      </c>
      <c r="O3425" s="7">
        <f t="shared" si="224"/>
        <v>35</v>
      </c>
      <c r="P3425" t="s">
        <v>8271</v>
      </c>
      <c r="Q3425" t="s">
        <v>8317</v>
      </c>
      <c r="R3425" t="s">
        <v>8318</v>
      </c>
      <c r="S3425" s="19">
        <f t="shared" si="225"/>
        <v>42088.711354166669</v>
      </c>
      <c r="T3425" s="19">
        <f t="shared" si="226"/>
        <v>42118.711354166669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9">
        <f t="shared" si="227"/>
        <v>1.0358333333333334</v>
      </c>
      <c r="O3426" s="7">
        <f t="shared" si="224"/>
        <v>81.776315789473685</v>
      </c>
      <c r="P3426" t="s">
        <v>8271</v>
      </c>
      <c r="Q3426" t="s">
        <v>8317</v>
      </c>
      <c r="R3426" t="s">
        <v>8318</v>
      </c>
      <c r="S3426" s="19">
        <f t="shared" si="225"/>
        <v>42018.476898148147</v>
      </c>
      <c r="T3426" s="19">
        <f t="shared" si="226"/>
        <v>42040.090972222228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9">
        <f t="shared" si="227"/>
        <v>1.0297033333333332</v>
      </c>
      <c r="O3427" s="7">
        <f t="shared" si="224"/>
        <v>297.02980769230766</v>
      </c>
      <c r="P3427" t="s">
        <v>8271</v>
      </c>
      <c r="Q3427" t="s">
        <v>8317</v>
      </c>
      <c r="R3427" t="s">
        <v>8318</v>
      </c>
      <c r="S3427" s="19">
        <f t="shared" si="225"/>
        <v>41884.417314814818</v>
      </c>
      <c r="T3427" s="19">
        <f t="shared" si="226"/>
        <v>41916.417314814818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9">
        <f t="shared" si="227"/>
        <v>1.0813333333333333</v>
      </c>
      <c r="O3428" s="7">
        <f t="shared" si="224"/>
        <v>46.609195402298852</v>
      </c>
      <c r="P3428" t="s">
        <v>8271</v>
      </c>
      <c r="Q3428" t="s">
        <v>8317</v>
      </c>
      <c r="R3428" t="s">
        <v>8318</v>
      </c>
      <c r="S3428" s="19">
        <f t="shared" si="225"/>
        <v>41883.856747685189</v>
      </c>
      <c r="T3428" s="19">
        <f t="shared" si="226"/>
        <v>41902.883333333339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9">
        <f t="shared" si="227"/>
        <v>1</v>
      </c>
      <c r="O3429" s="7">
        <f t="shared" si="224"/>
        <v>51.724137931034484</v>
      </c>
      <c r="P3429" t="s">
        <v>8271</v>
      </c>
      <c r="Q3429" t="s">
        <v>8317</v>
      </c>
      <c r="R3429" t="s">
        <v>8318</v>
      </c>
      <c r="S3429" s="19">
        <f t="shared" si="225"/>
        <v>41792.445277777777</v>
      </c>
      <c r="T3429" s="19">
        <f t="shared" si="226"/>
        <v>41822.445277777777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9">
        <f t="shared" si="227"/>
        <v>1.0275000000000001</v>
      </c>
      <c r="O3430" s="7">
        <f t="shared" si="224"/>
        <v>40.294117647058826</v>
      </c>
      <c r="P3430" t="s">
        <v>8271</v>
      </c>
      <c r="Q3430" t="s">
        <v>8317</v>
      </c>
      <c r="R3430" t="s">
        <v>8318</v>
      </c>
      <c r="S3430" s="19">
        <f t="shared" si="225"/>
        <v>42038.520451388889</v>
      </c>
      <c r="T3430" s="19">
        <f t="shared" si="226"/>
        <v>42063.508333333331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9">
        <f t="shared" si="227"/>
        <v>1.3</v>
      </c>
      <c r="O3431" s="7">
        <f t="shared" si="224"/>
        <v>16.25</v>
      </c>
      <c r="P3431" t="s">
        <v>8271</v>
      </c>
      <c r="Q3431" t="s">
        <v>8317</v>
      </c>
      <c r="R3431" t="s">
        <v>8318</v>
      </c>
      <c r="S3431" s="19">
        <f t="shared" si="225"/>
        <v>42661.821539351855</v>
      </c>
      <c r="T3431" s="19">
        <f t="shared" si="226"/>
        <v>42675.821539351855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9">
        <f t="shared" si="227"/>
        <v>1.0854949999999999</v>
      </c>
      <c r="O3432" s="7">
        <f t="shared" si="224"/>
        <v>30.152638888888887</v>
      </c>
      <c r="P3432" t="s">
        <v>8271</v>
      </c>
      <c r="Q3432" t="s">
        <v>8317</v>
      </c>
      <c r="R3432" t="s">
        <v>8318</v>
      </c>
      <c r="S3432" s="19">
        <f t="shared" si="225"/>
        <v>41820.745613425926</v>
      </c>
      <c r="T3432" s="19">
        <f t="shared" si="226"/>
        <v>41850.745613425926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9">
        <f t="shared" si="227"/>
        <v>1</v>
      </c>
      <c r="O3433" s="7">
        <f t="shared" si="224"/>
        <v>95.238095238095241</v>
      </c>
      <c r="P3433" t="s">
        <v>8271</v>
      </c>
      <c r="Q3433" t="s">
        <v>8317</v>
      </c>
      <c r="R3433" t="s">
        <v>8318</v>
      </c>
      <c r="S3433" s="19">
        <f t="shared" si="225"/>
        <v>41839.530937500007</v>
      </c>
      <c r="T3433" s="19">
        <f t="shared" si="226"/>
        <v>41869.530937500007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9">
        <f t="shared" si="227"/>
        <v>1.0965</v>
      </c>
      <c r="O3434" s="7">
        <f t="shared" si="224"/>
        <v>52.214285714285715</v>
      </c>
      <c r="P3434" t="s">
        <v>8271</v>
      </c>
      <c r="Q3434" t="s">
        <v>8317</v>
      </c>
      <c r="R3434" t="s">
        <v>8318</v>
      </c>
      <c r="S3434" s="19">
        <f t="shared" si="225"/>
        <v>42380.38118055556</v>
      </c>
      <c r="T3434" s="19">
        <f t="shared" si="226"/>
        <v>42405.716666666674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9">
        <f t="shared" si="227"/>
        <v>1.0026315789473683</v>
      </c>
      <c r="O3435" s="7">
        <f t="shared" si="224"/>
        <v>134.1549295774648</v>
      </c>
      <c r="P3435" t="s">
        <v>8271</v>
      </c>
      <c r="Q3435" t="s">
        <v>8317</v>
      </c>
      <c r="R3435" t="s">
        <v>8318</v>
      </c>
      <c r="S3435" s="19">
        <f t="shared" si="225"/>
        <v>41775.863136574073</v>
      </c>
      <c r="T3435" s="19">
        <f t="shared" si="226"/>
        <v>41806.925000000003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9">
        <f t="shared" si="227"/>
        <v>1.0555000000000001</v>
      </c>
      <c r="O3436" s="7">
        <f t="shared" si="224"/>
        <v>62.827380952380949</v>
      </c>
      <c r="P3436" t="s">
        <v>8271</v>
      </c>
      <c r="Q3436" t="s">
        <v>8317</v>
      </c>
      <c r="R3436" t="s">
        <v>8318</v>
      </c>
      <c r="S3436" s="19">
        <f t="shared" si="225"/>
        <v>41800.180428240739</v>
      </c>
      <c r="T3436" s="19">
        <f t="shared" si="226"/>
        <v>41830.180428240739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9">
        <f t="shared" si="227"/>
        <v>1.1200000000000001</v>
      </c>
      <c r="O3437" s="7">
        <f t="shared" si="224"/>
        <v>58.94736842105263</v>
      </c>
      <c r="P3437" t="s">
        <v>8271</v>
      </c>
      <c r="Q3437" t="s">
        <v>8317</v>
      </c>
      <c r="R3437" t="s">
        <v>8318</v>
      </c>
      <c r="S3437" s="19">
        <f t="shared" si="225"/>
        <v>42572.416817129633</v>
      </c>
      <c r="T3437" s="19">
        <f t="shared" si="226"/>
        <v>42588.925000000003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9">
        <f t="shared" si="227"/>
        <v>1.0589999999999999</v>
      </c>
      <c r="O3438" s="7">
        <f t="shared" si="224"/>
        <v>143.1081081081081</v>
      </c>
      <c r="P3438" t="s">
        <v>8271</v>
      </c>
      <c r="Q3438" t="s">
        <v>8317</v>
      </c>
      <c r="R3438" t="s">
        <v>8318</v>
      </c>
      <c r="S3438" s="19">
        <f t="shared" si="225"/>
        <v>41851.341585648152</v>
      </c>
      <c r="T3438" s="19">
        <f t="shared" si="226"/>
        <v>41872.486111111109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9">
        <f t="shared" si="227"/>
        <v>1.01</v>
      </c>
      <c r="O3439" s="7">
        <f t="shared" si="224"/>
        <v>84.166666666666671</v>
      </c>
      <c r="P3439" t="s">
        <v>8271</v>
      </c>
      <c r="Q3439" t="s">
        <v>8317</v>
      </c>
      <c r="R3439" t="s">
        <v>8318</v>
      </c>
      <c r="S3439" s="19">
        <f t="shared" si="225"/>
        <v>42205.510879629634</v>
      </c>
      <c r="T3439" s="19">
        <f t="shared" si="226"/>
        <v>42235.510879629634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9">
        <f t="shared" si="227"/>
        <v>1.042</v>
      </c>
      <c r="O3440" s="7">
        <f t="shared" si="224"/>
        <v>186.07142857142858</v>
      </c>
      <c r="P3440" t="s">
        <v>8271</v>
      </c>
      <c r="Q3440" t="s">
        <v>8317</v>
      </c>
      <c r="R3440" t="s">
        <v>8318</v>
      </c>
      <c r="S3440" s="19">
        <f t="shared" si="225"/>
        <v>42100.727858796301</v>
      </c>
      <c r="T3440" s="19">
        <f t="shared" si="226"/>
        <v>42126.675000000003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9">
        <f t="shared" si="227"/>
        <v>1.3467833333333334</v>
      </c>
      <c r="O3441" s="7">
        <f t="shared" si="224"/>
        <v>89.785555555555561</v>
      </c>
      <c r="P3441" t="s">
        <v>8271</v>
      </c>
      <c r="Q3441" t="s">
        <v>8317</v>
      </c>
      <c r="R3441" t="s">
        <v>8318</v>
      </c>
      <c r="S3441" s="19">
        <f t="shared" si="225"/>
        <v>42374.711226851854</v>
      </c>
      <c r="T3441" s="19">
        <f t="shared" si="226"/>
        <v>42388.007638888892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9">
        <f t="shared" si="227"/>
        <v>1.052184</v>
      </c>
      <c r="O3442" s="7">
        <f t="shared" si="224"/>
        <v>64.157560975609755</v>
      </c>
      <c r="P3442" t="s">
        <v>8271</v>
      </c>
      <c r="Q3442" t="s">
        <v>8317</v>
      </c>
      <c r="R3442" t="s">
        <v>8318</v>
      </c>
      <c r="S3442" s="19">
        <f t="shared" si="225"/>
        <v>41808.923009259262</v>
      </c>
      <c r="T3442" s="19">
        <f t="shared" si="226"/>
        <v>41831.477083333339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9">
        <f t="shared" si="227"/>
        <v>1.026</v>
      </c>
      <c r="O3443" s="7">
        <f t="shared" si="224"/>
        <v>59.651162790697676</v>
      </c>
      <c r="P3443" t="s">
        <v>8271</v>
      </c>
      <c r="Q3443" t="s">
        <v>8317</v>
      </c>
      <c r="R3443" t="s">
        <v>8318</v>
      </c>
      <c r="S3443" s="19">
        <f t="shared" si="225"/>
        <v>42294.22964120371</v>
      </c>
      <c r="T3443" s="19">
        <f t="shared" si="226"/>
        <v>42321.645138888896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9">
        <f t="shared" si="227"/>
        <v>1</v>
      </c>
      <c r="O3444" s="7">
        <f t="shared" si="224"/>
        <v>31.25</v>
      </c>
      <c r="P3444" t="s">
        <v>8271</v>
      </c>
      <c r="Q3444" t="s">
        <v>8317</v>
      </c>
      <c r="R3444" t="s">
        <v>8318</v>
      </c>
      <c r="S3444" s="19">
        <f t="shared" si="225"/>
        <v>42124.641111111116</v>
      </c>
      <c r="T3444" s="19">
        <f t="shared" si="226"/>
        <v>42154.641111111116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9">
        <f t="shared" si="227"/>
        <v>1.855</v>
      </c>
      <c r="O3445" s="7">
        <f t="shared" si="224"/>
        <v>41.222222222222221</v>
      </c>
      <c r="P3445" t="s">
        <v>8271</v>
      </c>
      <c r="Q3445" t="s">
        <v>8317</v>
      </c>
      <c r="R3445" t="s">
        <v>8318</v>
      </c>
      <c r="S3445" s="19">
        <f t="shared" si="225"/>
        <v>41861.324837962966</v>
      </c>
      <c r="T3445" s="19">
        <f t="shared" si="226"/>
        <v>41891.324837962966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9">
        <f t="shared" si="227"/>
        <v>2.89</v>
      </c>
      <c r="O3446" s="7">
        <f t="shared" si="224"/>
        <v>43.35</v>
      </c>
      <c r="P3446" t="s">
        <v>8271</v>
      </c>
      <c r="Q3446" t="s">
        <v>8317</v>
      </c>
      <c r="R3446" t="s">
        <v>8318</v>
      </c>
      <c r="S3446" s="19">
        <f t="shared" si="225"/>
        <v>42521.091504629629</v>
      </c>
      <c r="T3446" s="19">
        <f t="shared" si="226"/>
        <v>42529.382638888892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9">
        <f t="shared" si="227"/>
        <v>1</v>
      </c>
      <c r="O3447" s="7">
        <f t="shared" si="224"/>
        <v>64.516129032258064</v>
      </c>
      <c r="P3447" t="s">
        <v>8271</v>
      </c>
      <c r="Q3447" t="s">
        <v>8317</v>
      </c>
      <c r="R3447" t="s">
        <v>8318</v>
      </c>
      <c r="S3447" s="19">
        <f t="shared" si="225"/>
        <v>42272.330509259264</v>
      </c>
      <c r="T3447" s="19">
        <f t="shared" si="226"/>
        <v>42300.330509259264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9">
        <f t="shared" si="227"/>
        <v>1.0820000000000001</v>
      </c>
      <c r="O3448" s="7">
        <f t="shared" si="224"/>
        <v>43.28</v>
      </c>
      <c r="P3448" t="s">
        <v>8271</v>
      </c>
      <c r="Q3448" t="s">
        <v>8317</v>
      </c>
      <c r="R3448" t="s">
        <v>8318</v>
      </c>
      <c r="S3448" s="19">
        <f t="shared" si="225"/>
        <v>42016.632465277784</v>
      </c>
      <c r="T3448" s="19">
        <f t="shared" si="226"/>
        <v>42040.313888888893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9">
        <f t="shared" si="227"/>
        <v>1.0780000000000001</v>
      </c>
      <c r="O3449" s="7">
        <f t="shared" si="224"/>
        <v>77</v>
      </c>
      <c r="P3449" t="s">
        <v>8271</v>
      </c>
      <c r="Q3449" t="s">
        <v>8317</v>
      </c>
      <c r="R3449" t="s">
        <v>8318</v>
      </c>
      <c r="S3449" s="19">
        <f t="shared" si="225"/>
        <v>42402.689027777786</v>
      </c>
      <c r="T3449" s="19">
        <f t="shared" si="226"/>
        <v>42447.647361111114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9">
        <f t="shared" si="227"/>
        <v>1.0976190476190477</v>
      </c>
      <c r="O3450" s="7">
        <f t="shared" si="224"/>
        <v>51.222222222222221</v>
      </c>
      <c r="P3450" t="s">
        <v>8271</v>
      </c>
      <c r="Q3450" t="s">
        <v>8317</v>
      </c>
      <c r="R3450" t="s">
        <v>8318</v>
      </c>
      <c r="S3450" s="19">
        <f t="shared" si="225"/>
        <v>41959.919085648151</v>
      </c>
      <c r="T3450" s="19">
        <f t="shared" si="226"/>
        <v>41989.919085648151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9">
        <f t="shared" si="227"/>
        <v>1.70625</v>
      </c>
      <c r="O3451" s="7">
        <f t="shared" si="224"/>
        <v>68.25</v>
      </c>
      <c r="P3451" t="s">
        <v>8271</v>
      </c>
      <c r="Q3451" t="s">
        <v>8317</v>
      </c>
      <c r="R3451" t="s">
        <v>8318</v>
      </c>
      <c r="S3451" s="19">
        <f t="shared" si="225"/>
        <v>42531.852523148147</v>
      </c>
      <c r="T3451" s="19">
        <f t="shared" si="226"/>
        <v>42559.966666666674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9">
        <f t="shared" si="227"/>
        <v>1.52</v>
      </c>
      <c r="O3452" s="7">
        <f t="shared" si="224"/>
        <v>19.487179487179485</v>
      </c>
      <c r="P3452" t="s">
        <v>8271</v>
      </c>
      <c r="Q3452" t="s">
        <v>8317</v>
      </c>
      <c r="R3452" t="s">
        <v>8318</v>
      </c>
      <c r="S3452" s="19">
        <f t="shared" si="225"/>
        <v>42036.504525462966</v>
      </c>
      <c r="T3452" s="19">
        <f t="shared" si="226"/>
        <v>42096.462858796294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9">
        <f t="shared" si="227"/>
        <v>1.0123076923076924</v>
      </c>
      <c r="O3453" s="7">
        <f t="shared" si="224"/>
        <v>41.125</v>
      </c>
      <c r="P3453" t="s">
        <v>8271</v>
      </c>
      <c r="Q3453" t="s">
        <v>8317</v>
      </c>
      <c r="R3453" t="s">
        <v>8318</v>
      </c>
      <c r="S3453" s="19">
        <f t="shared" si="225"/>
        <v>42088.523692129631</v>
      </c>
      <c r="T3453" s="19">
        <f t="shared" si="226"/>
        <v>42115.523692129631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9">
        <f t="shared" si="227"/>
        <v>1.532</v>
      </c>
      <c r="O3454" s="7">
        <f t="shared" si="224"/>
        <v>41.405405405405403</v>
      </c>
      <c r="P3454" t="s">
        <v>8271</v>
      </c>
      <c r="Q3454" t="s">
        <v>8317</v>
      </c>
      <c r="R3454" t="s">
        <v>8318</v>
      </c>
      <c r="S3454" s="19">
        <f t="shared" si="225"/>
        <v>41820.439189814817</v>
      </c>
      <c r="T3454" s="19">
        <f t="shared" si="226"/>
        <v>41842.965972222228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9">
        <f t="shared" si="227"/>
        <v>1.2833333333333334</v>
      </c>
      <c r="O3455" s="7">
        <f t="shared" si="224"/>
        <v>27.5</v>
      </c>
      <c r="P3455" t="s">
        <v>8271</v>
      </c>
      <c r="Q3455" t="s">
        <v>8317</v>
      </c>
      <c r="R3455" t="s">
        <v>8318</v>
      </c>
      <c r="S3455" s="19">
        <f t="shared" si="225"/>
        <v>42535.778657407413</v>
      </c>
      <c r="T3455" s="19">
        <f t="shared" si="226"/>
        <v>42595.778657407413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9">
        <f t="shared" si="227"/>
        <v>1.0071428571428571</v>
      </c>
      <c r="O3456" s="7">
        <f t="shared" si="224"/>
        <v>33.571428571428569</v>
      </c>
      <c r="P3456" t="s">
        <v>8271</v>
      </c>
      <c r="Q3456" t="s">
        <v>8317</v>
      </c>
      <c r="R3456" t="s">
        <v>8318</v>
      </c>
      <c r="S3456" s="19">
        <f t="shared" si="225"/>
        <v>41821.498599537037</v>
      </c>
      <c r="T3456" s="19">
        <f t="shared" si="226"/>
        <v>41851.498599537037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9">
        <f t="shared" si="227"/>
        <v>1.0065</v>
      </c>
      <c r="O3457" s="7">
        <f t="shared" si="224"/>
        <v>145.86956521739131</v>
      </c>
      <c r="P3457" t="s">
        <v>8271</v>
      </c>
      <c r="Q3457" t="s">
        <v>8317</v>
      </c>
      <c r="R3457" t="s">
        <v>8318</v>
      </c>
      <c r="S3457" s="19">
        <f t="shared" si="225"/>
        <v>42626.550312500003</v>
      </c>
      <c r="T3457" s="19">
        <f t="shared" si="226"/>
        <v>42656.550312500003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9">
        <f t="shared" si="227"/>
        <v>1.913</v>
      </c>
      <c r="O3458" s="7">
        <f t="shared" si="224"/>
        <v>358.6875</v>
      </c>
      <c r="P3458" t="s">
        <v>8271</v>
      </c>
      <c r="Q3458" t="s">
        <v>8317</v>
      </c>
      <c r="R3458" t="s">
        <v>8318</v>
      </c>
      <c r="S3458" s="19">
        <f t="shared" si="225"/>
        <v>41821.005636574075</v>
      </c>
      <c r="T3458" s="19">
        <f t="shared" si="226"/>
        <v>41852.090972222228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9">
        <f t="shared" si="227"/>
        <v>1.4019999999999999</v>
      </c>
      <c r="O3459" s="7">
        <f t="shared" ref="O3459:O3522" si="228">IF(L3459=0,0,E3459/L3459)</f>
        <v>50.981818181818184</v>
      </c>
      <c r="P3459" t="s">
        <v>8271</v>
      </c>
      <c r="Q3459" t="s">
        <v>8317</v>
      </c>
      <c r="R3459" t="s">
        <v>8318</v>
      </c>
      <c r="S3459" s="19">
        <f t="shared" ref="S3459:S3522" si="229">(J3459/86400)+25569+(-5/25)</f>
        <v>42016.506678240745</v>
      </c>
      <c r="T3459" s="19">
        <f t="shared" ref="T3459:T3522" si="230">(I3459/86400)+25569+(-5/25)</f>
        <v>42047.049305555556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9">
        <f t="shared" si="227"/>
        <v>1.2433537832310839</v>
      </c>
      <c r="O3460" s="7">
        <f t="shared" si="228"/>
        <v>45.037037037037038</v>
      </c>
      <c r="P3460" t="s">
        <v>8271</v>
      </c>
      <c r="Q3460" t="s">
        <v>8317</v>
      </c>
      <c r="R3460" t="s">
        <v>8318</v>
      </c>
      <c r="S3460" s="19">
        <f t="shared" si="229"/>
        <v>42011.002581018518</v>
      </c>
      <c r="T3460" s="19">
        <f t="shared" si="230"/>
        <v>42037.98541666667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9">
        <f t="shared" si="227"/>
        <v>1.262</v>
      </c>
      <c r="O3461" s="7">
        <f t="shared" si="228"/>
        <v>17.527777777777779</v>
      </c>
      <c r="P3461" t="s">
        <v>8271</v>
      </c>
      <c r="Q3461" t="s">
        <v>8317</v>
      </c>
      <c r="R3461" t="s">
        <v>8318</v>
      </c>
      <c r="S3461" s="19">
        <f t="shared" si="229"/>
        <v>42480.279861111114</v>
      </c>
      <c r="T3461" s="19">
        <f t="shared" si="230"/>
        <v>42510.279861111114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9">
        <f t="shared" si="227"/>
        <v>1.9</v>
      </c>
      <c r="O3462" s="7">
        <f t="shared" si="228"/>
        <v>50</v>
      </c>
      <c r="P3462" t="s">
        <v>8271</v>
      </c>
      <c r="Q3462" t="s">
        <v>8317</v>
      </c>
      <c r="R3462" t="s">
        <v>8318</v>
      </c>
      <c r="S3462" s="19">
        <f t="shared" si="229"/>
        <v>41852.327222222229</v>
      </c>
      <c r="T3462" s="19">
        <f t="shared" si="230"/>
        <v>41866.327222222229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9">
        <f t="shared" si="227"/>
        <v>1.39</v>
      </c>
      <c r="O3463" s="7">
        <f t="shared" si="228"/>
        <v>57.916666666666664</v>
      </c>
      <c r="P3463" t="s">
        <v>8271</v>
      </c>
      <c r="Q3463" t="s">
        <v>8317</v>
      </c>
      <c r="R3463" t="s">
        <v>8318</v>
      </c>
      <c r="S3463" s="19">
        <f t="shared" si="229"/>
        <v>42643.432858796295</v>
      </c>
      <c r="T3463" s="19">
        <f t="shared" si="230"/>
        <v>42671.925000000003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9">
        <f t="shared" si="227"/>
        <v>2.02</v>
      </c>
      <c r="O3464" s="7">
        <f t="shared" si="228"/>
        <v>29.705882352941178</v>
      </c>
      <c r="P3464" t="s">
        <v>8271</v>
      </c>
      <c r="Q3464" t="s">
        <v>8317</v>
      </c>
      <c r="R3464" t="s">
        <v>8318</v>
      </c>
      <c r="S3464" s="19">
        <f t="shared" si="229"/>
        <v>42179.698472222226</v>
      </c>
      <c r="T3464" s="19">
        <f t="shared" si="230"/>
        <v>42195.55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9">
        <f t="shared" si="227"/>
        <v>1.0338000000000001</v>
      </c>
      <c r="O3465" s="7">
        <f t="shared" si="228"/>
        <v>90.684210526315795</v>
      </c>
      <c r="P3465" t="s">
        <v>8271</v>
      </c>
      <c r="Q3465" t="s">
        <v>8317</v>
      </c>
      <c r="R3465" t="s">
        <v>8318</v>
      </c>
      <c r="S3465" s="19">
        <f t="shared" si="229"/>
        <v>42612.718807870377</v>
      </c>
      <c r="T3465" s="19">
        <f t="shared" si="230"/>
        <v>42653.965972222228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9">
        <f t="shared" ref="N3466:N3529" si="231">E3466/D3466</f>
        <v>1.023236</v>
      </c>
      <c r="O3466" s="7">
        <f t="shared" si="228"/>
        <v>55.012688172043013</v>
      </c>
      <c r="P3466" t="s">
        <v>8271</v>
      </c>
      <c r="Q3466" t="s">
        <v>8317</v>
      </c>
      <c r="R3466" t="s">
        <v>8318</v>
      </c>
      <c r="S3466" s="19">
        <f t="shared" si="229"/>
        <v>42574.93005787037</v>
      </c>
      <c r="T3466" s="19">
        <f t="shared" si="230"/>
        <v>42604.93005787037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9">
        <f t="shared" si="231"/>
        <v>1.03</v>
      </c>
      <c r="O3467" s="7">
        <f t="shared" si="228"/>
        <v>57.222222222222221</v>
      </c>
      <c r="P3467" t="s">
        <v>8271</v>
      </c>
      <c r="Q3467" t="s">
        <v>8317</v>
      </c>
      <c r="R3467" t="s">
        <v>8318</v>
      </c>
      <c r="S3467" s="19">
        <f t="shared" si="229"/>
        <v>42200.425833333335</v>
      </c>
      <c r="T3467" s="19">
        <f t="shared" si="230"/>
        <v>42225.466666666674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9">
        <f t="shared" si="231"/>
        <v>1.2714285714285714</v>
      </c>
      <c r="O3468" s="7">
        <f t="shared" si="228"/>
        <v>72.950819672131146</v>
      </c>
      <c r="P3468" t="s">
        <v>8271</v>
      </c>
      <c r="Q3468" t="s">
        <v>8317</v>
      </c>
      <c r="R3468" t="s">
        <v>8318</v>
      </c>
      <c r="S3468" s="19">
        <f t="shared" si="229"/>
        <v>42419.819097222222</v>
      </c>
      <c r="T3468" s="19">
        <f t="shared" si="230"/>
        <v>42479.777430555558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9">
        <f t="shared" si="231"/>
        <v>1.01</v>
      </c>
      <c r="O3469" s="7">
        <f t="shared" si="228"/>
        <v>64.468085106382972</v>
      </c>
      <c r="P3469" t="s">
        <v>8271</v>
      </c>
      <c r="Q3469" t="s">
        <v>8317</v>
      </c>
      <c r="R3469" t="s">
        <v>8318</v>
      </c>
      <c r="S3469" s="19">
        <f t="shared" si="229"/>
        <v>42053.471666666665</v>
      </c>
      <c r="T3469" s="19">
        <f t="shared" si="230"/>
        <v>42083.430000000008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9">
        <f t="shared" si="231"/>
        <v>1.2178</v>
      </c>
      <c r="O3470" s="7">
        <f t="shared" si="228"/>
        <v>716.35294117647061</v>
      </c>
      <c r="P3470" t="s">
        <v>8271</v>
      </c>
      <c r="Q3470" t="s">
        <v>8317</v>
      </c>
      <c r="R3470" t="s">
        <v>8318</v>
      </c>
      <c r="S3470" s="19">
        <f t="shared" si="229"/>
        <v>42605.565381944449</v>
      </c>
      <c r="T3470" s="19">
        <f t="shared" si="230"/>
        <v>42633.925000000003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9">
        <f t="shared" si="231"/>
        <v>1.1339285714285714</v>
      </c>
      <c r="O3471" s="7">
        <f t="shared" si="228"/>
        <v>50.396825396825399</v>
      </c>
      <c r="P3471" t="s">
        <v>8271</v>
      </c>
      <c r="Q3471" t="s">
        <v>8317</v>
      </c>
      <c r="R3471" t="s">
        <v>8318</v>
      </c>
      <c r="S3471" s="19">
        <f t="shared" si="229"/>
        <v>42458.441724537042</v>
      </c>
      <c r="T3471" s="19">
        <f t="shared" si="230"/>
        <v>42488.441724537042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9">
        <f t="shared" si="231"/>
        <v>1.5</v>
      </c>
      <c r="O3472" s="7">
        <f t="shared" si="228"/>
        <v>41.666666666666664</v>
      </c>
      <c r="P3472" t="s">
        <v>8271</v>
      </c>
      <c r="Q3472" t="s">
        <v>8317</v>
      </c>
      <c r="R3472" t="s">
        <v>8318</v>
      </c>
      <c r="S3472" s="19">
        <f t="shared" si="229"/>
        <v>42528.822013888886</v>
      </c>
      <c r="T3472" s="19">
        <f t="shared" si="230"/>
        <v>42566.701388888891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9">
        <f t="shared" si="231"/>
        <v>2.1459999999999999</v>
      </c>
      <c r="O3473" s="7">
        <f t="shared" si="228"/>
        <v>35.766666666666666</v>
      </c>
      <c r="P3473" t="s">
        <v>8271</v>
      </c>
      <c r="Q3473" t="s">
        <v>8317</v>
      </c>
      <c r="R3473" t="s">
        <v>8318</v>
      </c>
      <c r="S3473" s="19">
        <f t="shared" si="229"/>
        <v>41841.620486111118</v>
      </c>
      <c r="T3473" s="19">
        <f t="shared" si="230"/>
        <v>41882.633333333339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9">
        <f t="shared" si="231"/>
        <v>1.0205</v>
      </c>
      <c r="O3474" s="7">
        <f t="shared" si="228"/>
        <v>88.739130434782609</v>
      </c>
      <c r="P3474" t="s">
        <v>8271</v>
      </c>
      <c r="Q3474" t="s">
        <v>8317</v>
      </c>
      <c r="R3474" t="s">
        <v>8318</v>
      </c>
      <c r="S3474" s="19">
        <f t="shared" si="229"/>
        <v>41927.970497685186</v>
      </c>
      <c r="T3474" s="19">
        <f t="shared" si="230"/>
        <v>41949.049305555556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9">
        <f t="shared" si="231"/>
        <v>1</v>
      </c>
      <c r="O3475" s="7">
        <f t="shared" si="228"/>
        <v>148.4848484848485</v>
      </c>
      <c r="P3475" t="s">
        <v>8271</v>
      </c>
      <c r="Q3475" t="s">
        <v>8317</v>
      </c>
      <c r="R3475" t="s">
        <v>8318</v>
      </c>
      <c r="S3475" s="19">
        <f t="shared" si="229"/>
        <v>42062.634444444448</v>
      </c>
      <c r="T3475" s="19">
        <f t="shared" si="230"/>
        <v>42083.652083333334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9">
        <f t="shared" si="231"/>
        <v>1.01</v>
      </c>
      <c r="O3476" s="7">
        <f t="shared" si="228"/>
        <v>51.794871794871796</v>
      </c>
      <c r="P3476" t="s">
        <v>8271</v>
      </c>
      <c r="Q3476" t="s">
        <v>8317</v>
      </c>
      <c r="R3476" t="s">
        <v>8318</v>
      </c>
      <c r="S3476" s="19">
        <f t="shared" si="229"/>
        <v>42541.301516203705</v>
      </c>
      <c r="T3476" s="19">
        <f t="shared" si="230"/>
        <v>42571.301516203705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9">
        <f t="shared" si="231"/>
        <v>1.1333333333333333</v>
      </c>
      <c r="O3477" s="7">
        <f t="shared" si="228"/>
        <v>20</v>
      </c>
      <c r="P3477" t="s">
        <v>8271</v>
      </c>
      <c r="Q3477" t="s">
        <v>8317</v>
      </c>
      <c r="R3477" t="s">
        <v>8318</v>
      </c>
      <c r="S3477" s="19">
        <f t="shared" si="229"/>
        <v>41918.680833333332</v>
      </c>
      <c r="T3477" s="19">
        <f t="shared" si="230"/>
        <v>41945.8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9">
        <f t="shared" si="231"/>
        <v>1.04</v>
      </c>
      <c r="O3478" s="7">
        <f t="shared" si="228"/>
        <v>52</v>
      </c>
      <c r="P3478" t="s">
        <v>8271</v>
      </c>
      <c r="Q3478" t="s">
        <v>8317</v>
      </c>
      <c r="R3478" t="s">
        <v>8318</v>
      </c>
      <c r="S3478" s="19">
        <f t="shared" si="229"/>
        <v>41921.079976851855</v>
      </c>
      <c r="T3478" s="19">
        <f t="shared" si="230"/>
        <v>41938.925000000003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9">
        <f t="shared" si="231"/>
        <v>1.1533333333333333</v>
      </c>
      <c r="O3479" s="7">
        <f t="shared" si="228"/>
        <v>53.230769230769234</v>
      </c>
      <c r="P3479" t="s">
        <v>8271</v>
      </c>
      <c r="Q3479" t="s">
        <v>8317</v>
      </c>
      <c r="R3479" t="s">
        <v>8318</v>
      </c>
      <c r="S3479" s="19">
        <f t="shared" si="229"/>
        <v>42128.536608796298</v>
      </c>
      <c r="T3479" s="19">
        <f t="shared" si="230"/>
        <v>42140.925000000003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9">
        <f t="shared" si="231"/>
        <v>1.1285000000000001</v>
      </c>
      <c r="O3480" s="7">
        <f t="shared" si="228"/>
        <v>39.596491228070178</v>
      </c>
      <c r="P3480" t="s">
        <v>8271</v>
      </c>
      <c r="Q3480" t="s">
        <v>8317</v>
      </c>
      <c r="R3480" t="s">
        <v>8318</v>
      </c>
      <c r="S3480" s="19">
        <f t="shared" si="229"/>
        <v>42053.716921296298</v>
      </c>
      <c r="T3480" s="19">
        <f t="shared" si="230"/>
        <v>42079.675000000003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9">
        <f t="shared" si="231"/>
        <v>1.2786666666666666</v>
      </c>
      <c r="O3481" s="7">
        <f t="shared" si="228"/>
        <v>34.25</v>
      </c>
      <c r="P3481" t="s">
        <v>8271</v>
      </c>
      <c r="Q3481" t="s">
        <v>8317</v>
      </c>
      <c r="R3481" t="s">
        <v>8318</v>
      </c>
      <c r="S3481" s="19">
        <f t="shared" si="229"/>
        <v>41781.655092592599</v>
      </c>
      <c r="T3481" s="19">
        <f t="shared" si="230"/>
        <v>41811.655092592599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9">
        <f t="shared" si="231"/>
        <v>1.4266666666666667</v>
      </c>
      <c r="O3482" s="7">
        <f t="shared" si="228"/>
        <v>164.61538461538461</v>
      </c>
      <c r="P3482" t="s">
        <v>8271</v>
      </c>
      <c r="Q3482" t="s">
        <v>8317</v>
      </c>
      <c r="R3482" t="s">
        <v>8318</v>
      </c>
      <c r="S3482" s="19">
        <f t="shared" si="229"/>
        <v>42171.117442129631</v>
      </c>
      <c r="T3482" s="19">
        <f t="shared" si="230"/>
        <v>42195.675000000003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9">
        <f t="shared" si="231"/>
        <v>1.1879999999999999</v>
      </c>
      <c r="O3483" s="7">
        <f t="shared" si="228"/>
        <v>125.05263157894737</v>
      </c>
      <c r="P3483" t="s">
        <v>8271</v>
      </c>
      <c r="Q3483" t="s">
        <v>8317</v>
      </c>
      <c r="R3483" t="s">
        <v>8318</v>
      </c>
      <c r="S3483" s="19">
        <f t="shared" si="229"/>
        <v>41989.0475462963</v>
      </c>
      <c r="T3483" s="19">
        <f t="shared" si="230"/>
        <v>42006.0475462963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9">
        <f t="shared" si="231"/>
        <v>1.3833333333333333</v>
      </c>
      <c r="O3484" s="7">
        <f t="shared" si="228"/>
        <v>51.875</v>
      </c>
      <c r="P3484" t="s">
        <v>8271</v>
      </c>
      <c r="Q3484" t="s">
        <v>8317</v>
      </c>
      <c r="R3484" t="s">
        <v>8318</v>
      </c>
      <c r="S3484" s="19">
        <f t="shared" si="229"/>
        <v>41796.571597222224</v>
      </c>
      <c r="T3484" s="19">
        <f t="shared" si="230"/>
        <v>41826.571597222224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9">
        <f t="shared" si="231"/>
        <v>1.599402985074627</v>
      </c>
      <c r="O3485" s="7">
        <f t="shared" si="228"/>
        <v>40.285714285714285</v>
      </c>
      <c r="P3485" t="s">
        <v>8271</v>
      </c>
      <c r="Q3485" t="s">
        <v>8317</v>
      </c>
      <c r="R3485" t="s">
        <v>8318</v>
      </c>
      <c r="S3485" s="19">
        <f t="shared" si="229"/>
        <v>41793.468761574077</v>
      </c>
      <c r="T3485" s="19">
        <f t="shared" si="230"/>
        <v>41823.468761574077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9">
        <f t="shared" si="231"/>
        <v>1.1424000000000001</v>
      </c>
      <c r="O3486" s="7">
        <f t="shared" si="228"/>
        <v>64.909090909090907</v>
      </c>
      <c r="P3486" t="s">
        <v>8271</v>
      </c>
      <c r="Q3486" t="s">
        <v>8317</v>
      </c>
      <c r="R3486" t="s">
        <v>8318</v>
      </c>
      <c r="S3486" s="19">
        <f t="shared" si="229"/>
        <v>42506.56040509259</v>
      </c>
      <c r="T3486" s="19">
        <f t="shared" si="230"/>
        <v>42536.56040509259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9">
        <f t="shared" si="231"/>
        <v>1.0060606060606061</v>
      </c>
      <c r="O3487" s="7">
        <f t="shared" si="228"/>
        <v>55.333333333333336</v>
      </c>
      <c r="P3487" t="s">
        <v>8271</v>
      </c>
      <c r="Q3487" t="s">
        <v>8317</v>
      </c>
      <c r="R3487" t="s">
        <v>8318</v>
      </c>
      <c r="S3487" s="19">
        <f t="shared" si="229"/>
        <v>42372.493055555562</v>
      </c>
      <c r="T3487" s="19">
        <f t="shared" si="230"/>
        <v>42402.493055555562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9">
        <f t="shared" si="231"/>
        <v>1.552</v>
      </c>
      <c r="O3488" s="7">
        <f t="shared" si="228"/>
        <v>83.142857142857139</v>
      </c>
      <c r="P3488" t="s">
        <v>8271</v>
      </c>
      <c r="Q3488" t="s">
        <v>8317</v>
      </c>
      <c r="R3488" t="s">
        <v>8318</v>
      </c>
      <c r="S3488" s="19">
        <f t="shared" si="229"/>
        <v>42126.675011574072</v>
      </c>
      <c r="T3488" s="19">
        <f t="shared" si="230"/>
        <v>42158.090972222228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9">
        <f t="shared" si="231"/>
        <v>1.2775000000000001</v>
      </c>
      <c r="O3489" s="7">
        <f t="shared" si="228"/>
        <v>38.712121212121211</v>
      </c>
      <c r="P3489" t="s">
        <v>8271</v>
      </c>
      <c r="Q3489" t="s">
        <v>8317</v>
      </c>
      <c r="R3489" t="s">
        <v>8318</v>
      </c>
      <c r="S3489" s="19">
        <f t="shared" si="229"/>
        <v>42149.740416666667</v>
      </c>
      <c r="T3489" s="19">
        <f t="shared" si="230"/>
        <v>42179.740416666667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9">
        <f t="shared" si="231"/>
        <v>1.212</v>
      </c>
      <c r="O3490" s="7">
        <f t="shared" si="228"/>
        <v>125.37931034482759</v>
      </c>
      <c r="P3490" t="s">
        <v>8271</v>
      </c>
      <c r="Q3490" t="s">
        <v>8317</v>
      </c>
      <c r="R3490" t="s">
        <v>8318</v>
      </c>
      <c r="S3490" s="19">
        <f t="shared" si="229"/>
        <v>42087.568055555559</v>
      </c>
      <c r="T3490" s="19">
        <f t="shared" si="230"/>
        <v>42111.466666666674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9">
        <f t="shared" si="231"/>
        <v>1.127</v>
      </c>
      <c r="O3491" s="7">
        <f t="shared" si="228"/>
        <v>78.263888888888886</v>
      </c>
      <c r="P3491" t="s">
        <v>8271</v>
      </c>
      <c r="Q3491" t="s">
        <v>8317</v>
      </c>
      <c r="R3491" t="s">
        <v>8318</v>
      </c>
      <c r="S3491" s="19">
        <f t="shared" si="229"/>
        <v>41753.435775462967</v>
      </c>
      <c r="T3491" s="19">
        <f t="shared" si="230"/>
        <v>41783.675000000003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9">
        <f t="shared" si="231"/>
        <v>1.2749999999999999</v>
      </c>
      <c r="O3492" s="7">
        <f t="shared" si="228"/>
        <v>47.222222222222221</v>
      </c>
      <c r="P3492" t="s">
        <v>8271</v>
      </c>
      <c r="Q3492" t="s">
        <v>8317</v>
      </c>
      <c r="R3492" t="s">
        <v>8318</v>
      </c>
      <c r="S3492" s="19">
        <f t="shared" si="229"/>
        <v>42443.602361111116</v>
      </c>
      <c r="T3492" s="19">
        <f t="shared" si="230"/>
        <v>42473.602361111116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9">
        <f t="shared" si="231"/>
        <v>1.5820000000000001</v>
      </c>
      <c r="O3493" s="7">
        <f t="shared" si="228"/>
        <v>79.099999999999994</v>
      </c>
      <c r="P3493" t="s">
        <v>8271</v>
      </c>
      <c r="Q3493" t="s">
        <v>8317</v>
      </c>
      <c r="R3493" t="s">
        <v>8318</v>
      </c>
      <c r="S3493" s="19">
        <f t="shared" si="229"/>
        <v>42121.049814814818</v>
      </c>
      <c r="T3493" s="19">
        <f t="shared" si="230"/>
        <v>42142.049814814818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9">
        <f t="shared" si="231"/>
        <v>1.0526894736842105</v>
      </c>
      <c r="O3494" s="7">
        <f t="shared" si="228"/>
        <v>114.29199999999999</v>
      </c>
      <c r="P3494" t="s">
        <v>8271</v>
      </c>
      <c r="Q3494" t="s">
        <v>8317</v>
      </c>
      <c r="R3494" t="s">
        <v>8318</v>
      </c>
      <c r="S3494" s="19">
        <f t="shared" si="229"/>
        <v>42267.809224537035</v>
      </c>
      <c r="T3494" s="19">
        <f t="shared" si="230"/>
        <v>42302.809224537035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9">
        <f t="shared" si="231"/>
        <v>1</v>
      </c>
      <c r="O3495" s="7">
        <f t="shared" si="228"/>
        <v>51.724137931034484</v>
      </c>
      <c r="P3495" t="s">
        <v>8271</v>
      </c>
      <c r="Q3495" t="s">
        <v>8317</v>
      </c>
      <c r="R3495" t="s">
        <v>8318</v>
      </c>
      <c r="S3495" s="19">
        <f t="shared" si="229"/>
        <v>41848.66615740741</v>
      </c>
      <c r="T3495" s="19">
        <f t="shared" si="230"/>
        <v>41868.015972222223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9">
        <f t="shared" si="231"/>
        <v>1</v>
      </c>
      <c r="O3496" s="7">
        <f t="shared" si="228"/>
        <v>30.76923076923077</v>
      </c>
      <c r="P3496" t="s">
        <v>8271</v>
      </c>
      <c r="Q3496" t="s">
        <v>8317</v>
      </c>
      <c r="R3496" t="s">
        <v>8318</v>
      </c>
      <c r="S3496" s="19">
        <f t="shared" si="229"/>
        <v>42689.01498842593</v>
      </c>
      <c r="T3496" s="19">
        <f t="shared" si="230"/>
        <v>42700.05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9">
        <f t="shared" si="231"/>
        <v>1.0686</v>
      </c>
      <c r="O3497" s="7">
        <f t="shared" si="228"/>
        <v>74.208333333333329</v>
      </c>
      <c r="P3497" t="s">
        <v>8271</v>
      </c>
      <c r="Q3497" t="s">
        <v>8317</v>
      </c>
      <c r="R3497" t="s">
        <v>8318</v>
      </c>
      <c r="S3497" s="19">
        <f t="shared" si="229"/>
        <v>41915.562835648147</v>
      </c>
      <c r="T3497" s="19">
        <f t="shared" si="230"/>
        <v>41944.520833333336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9">
        <f t="shared" si="231"/>
        <v>1.244</v>
      </c>
      <c r="O3498" s="7">
        <f t="shared" si="228"/>
        <v>47.846153846153847</v>
      </c>
      <c r="P3498" t="s">
        <v>8271</v>
      </c>
      <c r="Q3498" t="s">
        <v>8317</v>
      </c>
      <c r="R3498" t="s">
        <v>8318</v>
      </c>
      <c r="S3498" s="19">
        <f t="shared" si="229"/>
        <v>42584.646828703706</v>
      </c>
      <c r="T3498" s="19">
        <f t="shared" si="230"/>
        <v>42624.646828703706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9">
        <f t="shared" si="231"/>
        <v>1.0870406189555126</v>
      </c>
      <c r="O3499" s="7">
        <f t="shared" si="228"/>
        <v>34.408163265306122</v>
      </c>
      <c r="P3499" t="s">
        <v>8271</v>
      </c>
      <c r="Q3499" t="s">
        <v>8317</v>
      </c>
      <c r="R3499" t="s">
        <v>8318</v>
      </c>
      <c r="S3499" s="19">
        <f t="shared" si="229"/>
        <v>42511.541944444449</v>
      </c>
      <c r="T3499" s="19">
        <f t="shared" si="230"/>
        <v>42523.716666666674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9">
        <f t="shared" si="231"/>
        <v>1.0242424242424242</v>
      </c>
      <c r="O3500" s="7">
        <f t="shared" si="228"/>
        <v>40.238095238095241</v>
      </c>
      <c r="P3500" t="s">
        <v>8271</v>
      </c>
      <c r="Q3500" t="s">
        <v>8317</v>
      </c>
      <c r="R3500" t="s">
        <v>8318</v>
      </c>
      <c r="S3500" s="19">
        <f t="shared" si="229"/>
        <v>42458.958611111113</v>
      </c>
      <c r="T3500" s="19">
        <f t="shared" si="230"/>
        <v>42518.705555555556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9">
        <f t="shared" si="231"/>
        <v>1.0549999999999999</v>
      </c>
      <c r="O3501" s="7">
        <f t="shared" si="228"/>
        <v>60.285714285714285</v>
      </c>
      <c r="P3501" t="s">
        <v>8271</v>
      </c>
      <c r="Q3501" t="s">
        <v>8317</v>
      </c>
      <c r="R3501" t="s">
        <v>8318</v>
      </c>
      <c r="S3501" s="19">
        <f t="shared" si="229"/>
        <v>42131.836168981485</v>
      </c>
      <c r="T3501" s="19">
        <f t="shared" si="230"/>
        <v>42186.090972222228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9">
        <f t="shared" si="231"/>
        <v>1.0629999999999999</v>
      </c>
      <c r="O3502" s="7">
        <f t="shared" si="228"/>
        <v>25.30952380952381</v>
      </c>
      <c r="P3502" t="s">
        <v>8271</v>
      </c>
      <c r="Q3502" t="s">
        <v>8317</v>
      </c>
      <c r="R3502" t="s">
        <v>8318</v>
      </c>
      <c r="S3502" s="19">
        <f t="shared" si="229"/>
        <v>42419.7194212963</v>
      </c>
      <c r="T3502" s="19">
        <f t="shared" si="230"/>
        <v>42436.007638888892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9">
        <f t="shared" si="231"/>
        <v>1.0066666666666666</v>
      </c>
      <c r="O3503" s="7">
        <f t="shared" si="228"/>
        <v>35.952380952380949</v>
      </c>
      <c r="P3503" t="s">
        <v>8271</v>
      </c>
      <c r="Q3503" t="s">
        <v>8317</v>
      </c>
      <c r="R3503" t="s">
        <v>8318</v>
      </c>
      <c r="S3503" s="19">
        <f t="shared" si="229"/>
        <v>42233.563831018517</v>
      </c>
      <c r="T3503" s="19">
        <f t="shared" si="230"/>
        <v>42258.563831018517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9">
        <f t="shared" si="231"/>
        <v>1.054</v>
      </c>
      <c r="O3504" s="7">
        <f t="shared" si="228"/>
        <v>136</v>
      </c>
      <c r="P3504" t="s">
        <v>8271</v>
      </c>
      <c r="Q3504" t="s">
        <v>8317</v>
      </c>
      <c r="R3504" t="s">
        <v>8318</v>
      </c>
      <c r="S3504" s="19">
        <f t="shared" si="229"/>
        <v>42430.639398148152</v>
      </c>
      <c r="T3504" s="19">
        <f t="shared" si="230"/>
        <v>42444.965972222228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9">
        <f t="shared" si="231"/>
        <v>1.0755999999999999</v>
      </c>
      <c r="O3505" s="7">
        <f t="shared" si="228"/>
        <v>70.763157894736835</v>
      </c>
      <c r="P3505" t="s">
        <v>8271</v>
      </c>
      <c r="Q3505" t="s">
        <v>8317</v>
      </c>
      <c r="R3505" t="s">
        <v>8318</v>
      </c>
      <c r="S3505" s="19">
        <f t="shared" si="229"/>
        <v>42545.278333333335</v>
      </c>
      <c r="T3505" s="19">
        <f t="shared" si="230"/>
        <v>42575.278333333335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9">
        <f t="shared" si="231"/>
        <v>1</v>
      </c>
      <c r="O3506" s="7">
        <f t="shared" si="228"/>
        <v>125</v>
      </c>
      <c r="P3506" t="s">
        <v>8271</v>
      </c>
      <c r="Q3506" t="s">
        <v>8317</v>
      </c>
      <c r="R3506" t="s">
        <v>8318</v>
      </c>
      <c r="S3506" s="19">
        <f t="shared" si="229"/>
        <v>42297.548738425932</v>
      </c>
      <c r="T3506" s="19">
        <f t="shared" si="230"/>
        <v>42327.590405092596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9">
        <f t="shared" si="231"/>
        <v>1.0376000000000001</v>
      </c>
      <c r="O3507" s="7">
        <f t="shared" si="228"/>
        <v>66.512820512820511</v>
      </c>
      <c r="P3507" t="s">
        <v>8271</v>
      </c>
      <c r="Q3507" t="s">
        <v>8317</v>
      </c>
      <c r="R3507" t="s">
        <v>8318</v>
      </c>
      <c r="S3507" s="19">
        <f t="shared" si="229"/>
        <v>41760.735706018524</v>
      </c>
      <c r="T3507" s="19">
        <f t="shared" si="230"/>
        <v>41771.966666666667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9">
        <f t="shared" si="231"/>
        <v>1.0149999999999999</v>
      </c>
      <c r="O3508" s="7">
        <f t="shared" si="228"/>
        <v>105</v>
      </c>
      <c r="P3508" t="s">
        <v>8271</v>
      </c>
      <c r="Q3508" t="s">
        <v>8317</v>
      </c>
      <c r="R3508" t="s">
        <v>8318</v>
      </c>
      <c r="S3508" s="19">
        <f t="shared" si="229"/>
        <v>41829.534259259264</v>
      </c>
      <c r="T3508" s="19">
        <f t="shared" si="230"/>
        <v>41874.534259259264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9">
        <f t="shared" si="231"/>
        <v>1.044</v>
      </c>
      <c r="O3509" s="7">
        <f t="shared" si="228"/>
        <v>145</v>
      </c>
      <c r="P3509" t="s">
        <v>8271</v>
      </c>
      <c r="Q3509" t="s">
        <v>8317</v>
      </c>
      <c r="R3509" t="s">
        <v>8318</v>
      </c>
      <c r="S3509" s="19">
        <f t="shared" si="229"/>
        <v>42491.722881944443</v>
      </c>
      <c r="T3509" s="19">
        <f t="shared" si="230"/>
        <v>42521.722881944443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9">
        <f t="shared" si="231"/>
        <v>1.8</v>
      </c>
      <c r="O3510" s="7">
        <f t="shared" si="228"/>
        <v>12</v>
      </c>
      <c r="P3510" t="s">
        <v>8271</v>
      </c>
      <c r="Q3510" t="s">
        <v>8317</v>
      </c>
      <c r="R3510" t="s">
        <v>8318</v>
      </c>
      <c r="S3510" s="19">
        <f t="shared" si="229"/>
        <v>42477.529780092591</v>
      </c>
      <c r="T3510" s="19">
        <f t="shared" si="230"/>
        <v>42500.675000000003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9">
        <f t="shared" si="231"/>
        <v>1.0633333333333332</v>
      </c>
      <c r="O3511" s="7">
        <f t="shared" si="228"/>
        <v>96.666666666666671</v>
      </c>
      <c r="P3511" t="s">
        <v>8271</v>
      </c>
      <c r="Q3511" t="s">
        <v>8317</v>
      </c>
      <c r="R3511" t="s">
        <v>8318</v>
      </c>
      <c r="S3511" s="19">
        <f t="shared" si="229"/>
        <v>41950.659560185188</v>
      </c>
      <c r="T3511" s="19">
        <f t="shared" si="230"/>
        <v>41964.004861111112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9">
        <f t="shared" si="231"/>
        <v>1.0055555555555555</v>
      </c>
      <c r="O3512" s="7">
        <f t="shared" si="228"/>
        <v>60.333333333333336</v>
      </c>
      <c r="P3512" t="s">
        <v>8271</v>
      </c>
      <c r="Q3512" t="s">
        <v>8317</v>
      </c>
      <c r="R3512" t="s">
        <v>8318</v>
      </c>
      <c r="S3512" s="19">
        <f t="shared" si="229"/>
        <v>41802.420902777783</v>
      </c>
      <c r="T3512" s="19">
        <f t="shared" si="230"/>
        <v>41822.420902777783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9">
        <f t="shared" si="231"/>
        <v>1.012</v>
      </c>
      <c r="O3513" s="7">
        <f t="shared" si="228"/>
        <v>79.89473684210526</v>
      </c>
      <c r="P3513" t="s">
        <v>8271</v>
      </c>
      <c r="Q3513" t="s">
        <v>8317</v>
      </c>
      <c r="R3513" t="s">
        <v>8318</v>
      </c>
      <c r="S3513" s="19">
        <f t="shared" si="229"/>
        <v>41927.673784722225</v>
      </c>
      <c r="T3513" s="19">
        <f t="shared" si="230"/>
        <v>41950.570833333339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9">
        <f t="shared" si="231"/>
        <v>1</v>
      </c>
      <c r="O3514" s="7">
        <f t="shared" si="228"/>
        <v>58.823529411764703</v>
      </c>
      <c r="P3514" t="s">
        <v>8271</v>
      </c>
      <c r="Q3514" t="s">
        <v>8317</v>
      </c>
      <c r="R3514" t="s">
        <v>8318</v>
      </c>
      <c r="S3514" s="19">
        <f t="shared" si="229"/>
        <v>42057.336944444447</v>
      </c>
      <c r="T3514" s="19">
        <f t="shared" si="230"/>
        <v>42117.295277777783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9">
        <f t="shared" si="231"/>
        <v>1.1839285714285714</v>
      </c>
      <c r="O3515" s="7">
        <f t="shared" si="228"/>
        <v>75.340909090909093</v>
      </c>
      <c r="P3515" t="s">
        <v>8271</v>
      </c>
      <c r="Q3515" t="s">
        <v>8317</v>
      </c>
      <c r="R3515" t="s">
        <v>8318</v>
      </c>
      <c r="S3515" s="19">
        <f t="shared" si="229"/>
        <v>41780.896203703705</v>
      </c>
      <c r="T3515" s="19">
        <f t="shared" si="230"/>
        <v>41794.007638888892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9">
        <f t="shared" si="231"/>
        <v>1.1000000000000001</v>
      </c>
      <c r="O3516" s="7">
        <f t="shared" si="228"/>
        <v>55</v>
      </c>
      <c r="P3516" t="s">
        <v>8271</v>
      </c>
      <c r="Q3516" t="s">
        <v>8317</v>
      </c>
      <c r="R3516" t="s">
        <v>8318</v>
      </c>
      <c r="S3516" s="19">
        <f t="shared" si="229"/>
        <v>42020.646666666667</v>
      </c>
      <c r="T3516" s="19">
        <f t="shared" si="230"/>
        <v>42037.007638888892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9">
        <f t="shared" si="231"/>
        <v>1.0266666666666666</v>
      </c>
      <c r="O3517" s="7">
        <f t="shared" si="228"/>
        <v>66.956521739130437</v>
      </c>
      <c r="P3517" t="s">
        <v>8271</v>
      </c>
      <c r="Q3517" t="s">
        <v>8317</v>
      </c>
      <c r="R3517" t="s">
        <v>8318</v>
      </c>
      <c r="S3517" s="19">
        <f t="shared" si="229"/>
        <v>42125.572812500002</v>
      </c>
      <c r="T3517" s="19">
        <f t="shared" si="230"/>
        <v>42155.572812500002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9">
        <f t="shared" si="231"/>
        <v>1</v>
      </c>
      <c r="O3518" s="7">
        <f t="shared" si="228"/>
        <v>227.27272727272728</v>
      </c>
      <c r="P3518" t="s">
        <v>8271</v>
      </c>
      <c r="Q3518" t="s">
        <v>8317</v>
      </c>
      <c r="R3518" t="s">
        <v>8318</v>
      </c>
      <c r="S3518" s="19">
        <f t="shared" si="229"/>
        <v>41855.810069444444</v>
      </c>
      <c r="T3518" s="19">
        <f t="shared" si="230"/>
        <v>41889.925000000003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9">
        <f t="shared" si="231"/>
        <v>1</v>
      </c>
      <c r="O3519" s="7">
        <f t="shared" si="228"/>
        <v>307.69230769230768</v>
      </c>
      <c r="P3519" t="s">
        <v>8271</v>
      </c>
      <c r="Q3519" t="s">
        <v>8317</v>
      </c>
      <c r="R3519" t="s">
        <v>8318</v>
      </c>
      <c r="S3519" s="19">
        <f t="shared" si="229"/>
        <v>41794.617523148147</v>
      </c>
      <c r="T3519" s="19">
        <f t="shared" si="230"/>
        <v>41824.258333333339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9">
        <f t="shared" si="231"/>
        <v>1.10046</v>
      </c>
      <c r="O3520" s="7">
        <f t="shared" si="228"/>
        <v>50.020909090909093</v>
      </c>
      <c r="P3520" t="s">
        <v>8271</v>
      </c>
      <c r="Q3520" t="s">
        <v>8317</v>
      </c>
      <c r="R3520" t="s">
        <v>8318</v>
      </c>
      <c r="S3520" s="19">
        <f t="shared" si="229"/>
        <v>41893.583553240744</v>
      </c>
      <c r="T3520" s="19">
        <f t="shared" si="230"/>
        <v>41914.397916666669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9">
        <f t="shared" si="231"/>
        <v>1.0135000000000001</v>
      </c>
      <c r="O3521" s="7">
        <f t="shared" si="228"/>
        <v>72.392857142857139</v>
      </c>
      <c r="P3521" t="s">
        <v>8271</v>
      </c>
      <c r="Q3521" t="s">
        <v>8317</v>
      </c>
      <c r="R3521" t="s">
        <v>8318</v>
      </c>
      <c r="S3521" s="19">
        <f t="shared" si="229"/>
        <v>42037.398958333331</v>
      </c>
      <c r="T3521" s="19">
        <f t="shared" si="230"/>
        <v>42067.398958333331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9">
        <f t="shared" si="231"/>
        <v>1.0075000000000001</v>
      </c>
      <c r="O3522" s="7">
        <f t="shared" si="228"/>
        <v>95.952380952380949</v>
      </c>
      <c r="P3522" t="s">
        <v>8271</v>
      </c>
      <c r="Q3522" t="s">
        <v>8317</v>
      </c>
      <c r="R3522" t="s">
        <v>8318</v>
      </c>
      <c r="S3522" s="19">
        <f t="shared" si="229"/>
        <v>42227.624212962968</v>
      </c>
      <c r="T3522" s="19">
        <f t="shared" si="230"/>
        <v>42253.374305555553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9">
        <f t="shared" si="231"/>
        <v>1.6942857142857144</v>
      </c>
      <c r="O3523" s="7">
        <f t="shared" ref="O3523:O3586" si="232">IF(L3523=0,0,E3523/L3523)</f>
        <v>45.615384615384613</v>
      </c>
      <c r="P3523" t="s">
        <v>8271</v>
      </c>
      <c r="Q3523" t="s">
        <v>8317</v>
      </c>
      <c r="R3523" t="s">
        <v>8318</v>
      </c>
      <c r="S3523" s="19">
        <f t="shared" ref="S3523:S3586" si="233">(J3523/86400)+25569+(-5/25)</f>
        <v>41881.161342592597</v>
      </c>
      <c r="T3523" s="19">
        <f t="shared" ref="T3523:T3586" si="234">(I3523/86400)+25569+(-5/25)</f>
        <v>41911.161342592597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9">
        <f t="shared" si="231"/>
        <v>1</v>
      </c>
      <c r="O3524" s="7">
        <f t="shared" si="232"/>
        <v>41.029411764705884</v>
      </c>
      <c r="P3524" t="s">
        <v>8271</v>
      </c>
      <c r="Q3524" t="s">
        <v>8317</v>
      </c>
      <c r="R3524" t="s">
        <v>8318</v>
      </c>
      <c r="S3524" s="19">
        <f t="shared" si="233"/>
        <v>42234.589884259258</v>
      </c>
      <c r="T3524" s="19">
        <f t="shared" si="234"/>
        <v>42262.22083333334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9">
        <f t="shared" si="231"/>
        <v>1.1365000000000001</v>
      </c>
      <c r="O3525" s="7">
        <f t="shared" si="232"/>
        <v>56.825000000000003</v>
      </c>
      <c r="P3525" t="s">
        <v>8271</v>
      </c>
      <c r="Q3525" t="s">
        <v>8317</v>
      </c>
      <c r="R3525" t="s">
        <v>8318</v>
      </c>
      <c r="S3525" s="19">
        <f t="shared" si="233"/>
        <v>42581.197546296302</v>
      </c>
      <c r="T3525" s="19">
        <f t="shared" si="234"/>
        <v>42638.758333333331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9">
        <f t="shared" si="231"/>
        <v>1.0156000000000001</v>
      </c>
      <c r="O3526" s="7">
        <f t="shared" si="232"/>
        <v>137.24324324324326</v>
      </c>
      <c r="P3526" t="s">
        <v>8271</v>
      </c>
      <c r="Q3526" t="s">
        <v>8317</v>
      </c>
      <c r="R3526" t="s">
        <v>8318</v>
      </c>
      <c r="S3526" s="19">
        <f t="shared" si="233"/>
        <v>41880.563576388893</v>
      </c>
      <c r="T3526" s="19">
        <f t="shared" si="234"/>
        <v>41894.966666666667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9">
        <f t="shared" si="231"/>
        <v>1.06</v>
      </c>
      <c r="O3527" s="7">
        <f t="shared" si="232"/>
        <v>75.714285714285708</v>
      </c>
      <c r="P3527" t="s">
        <v>8271</v>
      </c>
      <c r="Q3527" t="s">
        <v>8317</v>
      </c>
      <c r="R3527" t="s">
        <v>8318</v>
      </c>
      <c r="S3527" s="19">
        <f t="shared" si="233"/>
        <v>42214.495671296303</v>
      </c>
      <c r="T3527" s="19">
        <f t="shared" si="234"/>
        <v>42225.466666666674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9">
        <f t="shared" si="231"/>
        <v>1.02</v>
      </c>
      <c r="O3528" s="7">
        <f t="shared" si="232"/>
        <v>99</v>
      </c>
      <c r="P3528" t="s">
        <v>8271</v>
      </c>
      <c r="Q3528" t="s">
        <v>8317</v>
      </c>
      <c r="R3528" t="s">
        <v>8318</v>
      </c>
      <c r="S3528" s="19">
        <f t="shared" si="233"/>
        <v>42460.135312500002</v>
      </c>
      <c r="T3528" s="19">
        <f t="shared" si="234"/>
        <v>42488.049305555556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9">
        <f t="shared" si="231"/>
        <v>1.1691666666666667</v>
      </c>
      <c r="O3529" s="7">
        <f t="shared" si="232"/>
        <v>81.569767441860463</v>
      </c>
      <c r="P3529" t="s">
        <v>8271</v>
      </c>
      <c r="Q3529" t="s">
        <v>8317</v>
      </c>
      <c r="R3529" t="s">
        <v>8318</v>
      </c>
      <c r="S3529" s="19">
        <f t="shared" si="233"/>
        <v>42166.823206018526</v>
      </c>
      <c r="T3529" s="19">
        <f t="shared" si="234"/>
        <v>42195.965972222228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9">
        <f t="shared" ref="N3530:N3593" si="235">E3530/D3530</f>
        <v>1.0115151515151515</v>
      </c>
      <c r="O3530" s="7">
        <f t="shared" si="232"/>
        <v>45.108108108108105</v>
      </c>
      <c r="P3530" t="s">
        <v>8271</v>
      </c>
      <c r="Q3530" t="s">
        <v>8317</v>
      </c>
      <c r="R3530" t="s">
        <v>8318</v>
      </c>
      <c r="S3530" s="19">
        <f t="shared" si="233"/>
        <v>42733.301365740743</v>
      </c>
      <c r="T3530" s="19">
        <f t="shared" si="234"/>
        <v>42753.301365740743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9">
        <f t="shared" si="235"/>
        <v>1.32</v>
      </c>
      <c r="O3531" s="7">
        <f t="shared" si="232"/>
        <v>36.666666666666664</v>
      </c>
      <c r="P3531" t="s">
        <v>8271</v>
      </c>
      <c r="Q3531" t="s">
        <v>8317</v>
      </c>
      <c r="R3531" t="s">
        <v>8318</v>
      </c>
      <c r="S3531" s="19">
        <f t="shared" si="233"/>
        <v>42177.561782407414</v>
      </c>
      <c r="T3531" s="19">
        <f t="shared" si="234"/>
        <v>42197.841666666674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9">
        <f t="shared" si="235"/>
        <v>1</v>
      </c>
      <c r="O3532" s="7">
        <f t="shared" si="232"/>
        <v>125</v>
      </c>
      <c r="P3532" t="s">
        <v>8271</v>
      </c>
      <c r="Q3532" t="s">
        <v>8317</v>
      </c>
      <c r="R3532" t="s">
        <v>8318</v>
      </c>
      <c r="S3532" s="19">
        <f t="shared" si="233"/>
        <v>42442.423344907409</v>
      </c>
      <c r="T3532" s="19">
        <f t="shared" si="234"/>
        <v>42470.633333333331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9">
        <f t="shared" si="235"/>
        <v>1.28</v>
      </c>
      <c r="O3533" s="7">
        <f t="shared" si="232"/>
        <v>49.230769230769234</v>
      </c>
      <c r="P3533" t="s">
        <v>8271</v>
      </c>
      <c r="Q3533" t="s">
        <v>8317</v>
      </c>
      <c r="R3533" t="s">
        <v>8318</v>
      </c>
      <c r="S3533" s="19">
        <f t="shared" si="233"/>
        <v>42521.454328703709</v>
      </c>
      <c r="T3533" s="19">
        <f t="shared" si="234"/>
        <v>42551.454328703709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9">
        <f t="shared" si="235"/>
        <v>1.1895833333333334</v>
      </c>
      <c r="O3534" s="7">
        <f t="shared" si="232"/>
        <v>42.296296296296298</v>
      </c>
      <c r="P3534" t="s">
        <v>8271</v>
      </c>
      <c r="Q3534" t="s">
        <v>8317</v>
      </c>
      <c r="R3534" t="s">
        <v>8318</v>
      </c>
      <c r="S3534" s="19">
        <f t="shared" si="233"/>
        <v>41884.39984953704</v>
      </c>
      <c r="T3534" s="19">
        <f t="shared" si="234"/>
        <v>41899.965972222228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9">
        <f t="shared" si="235"/>
        <v>1.262</v>
      </c>
      <c r="O3535" s="7">
        <f t="shared" si="232"/>
        <v>78.875</v>
      </c>
      <c r="P3535" t="s">
        <v>8271</v>
      </c>
      <c r="Q3535" t="s">
        <v>8317</v>
      </c>
      <c r="R3535" t="s">
        <v>8318</v>
      </c>
      <c r="S3535" s="19">
        <f t="shared" si="233"/>
        <v>42289.561192129637</v>
      </c>
      <c r="T3535" s="19">
        <f t="shared" si="234"/>
        <v>42319.602858796301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9">
        <f t="shared" si="235"/>
        <v>1.5620000000000001</v>
      </c>
      <c r="O3536" s="7">
        <f t="shared" si="232"/>
        <v>38.284313725490193</v>
      </c>
      <c r="P3536" t="s">
        <v>8271</v>
      </c>
      <c r="Q3536" t="s">
        <v>8317</v>
      </c>
      <c r="R3536" t="s">
        <v>8318</v>
      </c>
      <c r="S3536" s="19">
        <f t="shared" si="233"/>
        <v>42243.425266203703</v>
      </c>
      <c r="T3536" s="19">
        <f t="shared" si="234"/>
        <v>42278.425266203703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9">
        <f t="shared" si="235"/>
        <v>1.0315000000000001</v>
      </c>
      <c r="O3537" s="7">
        <f t="shared" si="232"/>
        <v>44.847826086956523</v>
      </c>
      <c r="P3537" t="s">
        <v>8271</v>
      </c>
      <c r="Q3537" t="s">
        <v>8317</v>
      </c>
      <c r="R3537" t="s">
        <v>8318</v>
      </c>
      <c r="S3537" s="19">
        <f t="shared" si="233"/>
        <v>42248.440162037041</v>
      </c>
      <c r="T3537" s="19">
        <f t="shared" si="234"/>
        <v>42279.55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9">
        <f t="shared" si="235"/>
        <v>1.5333333333333334</v>
      </c>
      <c r="O3538" s="7">
        <f t="shared" si="232"/>
        <v>13.529411764705882</v>
      </c>
      <c r="P3538" t="s">
        <v>8271</v>
      </c>
      <c r="Q3538" t="s">
        <v>8317</v>
      </c>
      <c r="R3538" t="s">
        <v>8318</v>
      </c>
      <c r="S3538" s="19">
        <f t="shared" si="233"/>
        <v>42328.527141203711</v>
      </c>
      <c r="T3538" s="19">
        <f t="shared" si="234"/>
        <v>42358.299305555556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9">
        <f t="shared" si="235"/>
        <v>1.8044444444444445</v>
      </c>
      <c r="O3539" s="7">
        <f t="shared" si="232"/>
        <v>43.5</v>
      </c>
      <c r="P3539" t="s">
        <v>8271</v>
      </c>
      <c r="Q3539" t="s">
        <v>8317</v>
      </c>
      <c r="R3539" t="s">
        <v>8318</v>
      </c>
      <c r="S3539" s="19">
        <f t="shared" si="233"/>
        <v>41923.154351851859</v>
      </c>
      <c r="T3539" s="19">
        <f t="shared" si="234"/>
        <v>41960.132638888892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9">
        <f t="shared" si="235"/>
        <v>1.2845</v>
      </c>
      <c r="O3540" s="7">
        <f t="shared" si="232"/>
        <v>30.951807228915662</v>
      </c>
      <c r="P3540" t="s">
        <v>8271</v>
      </c>
      <c r="Q3540" t="s">
        <v>8317</v>
      </c>
      <c r="R3540" t="s">
        <v>8318</v>
      </c>
      <c r="S3540" s="19">
        <f t="shared" si="233"/>
        <v>42571.220601851855</v>
      </c>
      <c r="T3540" s="19">
        <f t="shared" si="234"/>
        <v>42599.220601851855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9">
        <f t="shared" si="235"/>
        <v>1.1966666666666668</v>
      </c>
      <c r="O3541" s="7">
        <f t="shared" si="232"/>
        <v>55.230769230769234</v>
      </c>
      <c r="P3541" t="s">
        <v>8271</v>
      </c>
      <c r="Q3541" t="s">
        <v>8317</v>
      </c>
      <c r="R3541" t="s">
        <v>8318</v>
      </c>
      <c r="S3541" s="19">
        <f t="shared" si="233"/>
        <v>42600.55604166667</v>
      </c>
      <c r="T3541" s="19">
        <f t="shared" si="234"/>
        <v>42621.55604166667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9">
        <f t="shared" si="235"/>
        <v>1.23</v>
      </c>
      <c r="O3542" s="7">
        <f t="shared" si="232"/>
        <v>46.125</v>
      </c>
      <c r="P3542" t="s">
        <v>8271</v>
      </c>
      <c r="Q3542" t="s">
        <v>8317</v>
      </c>
      <c r="R3542" t="s">
        <v>8318</v>
      </c>
      <c r="S3542" s="19">
        <f t="shared" si="233"/>
        <v>42516.80336805556</v>
      </c>
      <c r="T3542" s="19">
        <f t="shared" si="234"/>
        <v>42546.80336805556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9">
        <f t="shared" si="235"/>
        <v>1.05</v>
      </c>
      <c r="O3543" s="7">
        <f t="shared" si="232"/>
        <v>39.375</v>
      </c>
      <c r="P3543" t="s">
        <v>8271</v>
      </c>
      <c r="Q3543" t="s">
        <v>8317</v>
      </c>
      <c r="R3543" t="s">
        <v>8318</v>
      </c>
      <c r="S3543" s="19">
        <f t="shared" si="233"/>
        <v>42222.530034722222</v>
      </c>
      <c r="T3543" s="19">
        <f t="shared" si="234"/>
        <v>42247.530034722222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9">
        <f t="shared" si="235"/>
        <v>1.0223636363636364</v>
      </c>
      <c r="O3544" s="7">
        <f t="shared" si="232"/>
        <v>66.152941176470591</v>
      </c>
      <c r="P3544" t="s">
        <v>8271</v>
      </c>
      <c r="Q3544" t="s">
        <v>8317</v>
      </c>
      <c r="R3544" t="s">
        <v>8318</v>
      </c>
      <c r="S3544" s="19">
        <f t="shared" si="233"/>
        <v>41829.39979166667</v>
      </c>
      <c r="T3544" s="19">
        <f t="shared" si="234"/>
        <v>41889.39979166667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9">
        <f t="shared" si="235"/>
        <v>1.0466666666666666</v>
      </c>
      <c r="O3545" s="7">
        <f t="shared" si="232"/>
        <v>54.137931034482762</v>
      </c>
      <c r="P3545" t="s">
        <v>8271</v>
      </c>
      <c r="Q3545" t="s">
        <v>8317</v>
      </c>
      <c r="R3545" t="s">
        <v>8318</v>
      </c>
      <c r="S3545" s="19">
        <f t="shared" si="233"/>
        <v>42150.555312500001</v>
      </c>
      <c r="T3545" s="19">
        <f t="shared" si="234"/>
        <v>42180.555312500001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9">
        <f t="shared" si="235"/>
        <v>1</v>
      </c>
      <c r="O3546" s="7">
        <f t="shared" si="232"/>
        <v>104.16666666666667</v>
      </c>
      <c r="P3546" t="s">
        <v>8271</v>
      </c>
      <c r="Q3546" t="s">
        <v>8317</v>
      </c>
      <c r="R3546" t="s">
        <v>8318</v>
      </c>
      <c r="S3546" s="19">
        <f t="shared" si="233"/>
        <v>42040.631678240745</v>
      </c>
      <c r="T3546" s="19">
        <f t="shared" si="234"/>
        <v>42070.631678240745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9">
        <f t="shared" si="235"/>
        <v>1.004</v>
      </c>
      <c r="O3547" s="7">
        <f t="shared" si="232"/>
        <v>31.375</v>
      </c>
      <c r="P3547" t="s">
        <v>8271</v>
      </c>
      <c r="Q3547" t="s">
        <v>8317</v>
      </c>
      <c r="R3547" t="s">
        <v>8318</v>
      </c>
      <c r="S3547" s="19">
        <f t="shared" si="233"/>
        <v>42075.607395833336</v>
      </c>
      <c r="T3547" s="19">
        <f t="shared" si="234"/>
        <v>42105.607395833336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9">
        <f t="shared" si="235"/>
        <v>1.0227272727272727</v>
      </c>
      <c r="O3548" s="7">
        <f t="shared" si="232"/>
        <v>59.210526315789473</v>
      </c>
      <c r="P3548" t="s">
        <v>8271</v>
      </c>
      <c r="Q3548" t="s">
        <v>8317</v>
      </c>
      <c r="R3548" t="s">
        <v>8318</v>
      </c>
      <c r="S3548" s="19">
        <f t="shared" si="233"/>
        <v>42073.460694444446</v>
      </c>
      <c r="T3548" s="19">
        <f t="shared" si="234"/>
        <v>42094.965972222228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9">
        <f t="shared" si="235"/>
        <v>1.1440928571428572</v>
      </c>
      <c r="O3549" s="7">
        <f t="shared" si="232"/>
        <v>119.17633928571429</v>
      </c>
      <c r="P3549" t="s">
        <v>8271</v>
      </c>
      <c r="Q3549" t="s">
        <v>8317</v>
      </c>
      <c r="R3549" t="s">
        <v>8318</v>
      </c>
      <c r="S3549" s="19">
        <f t="shared" si="233"/>
        <v>42479.87871527778</v>
      </c>
      <c r="T3549" s="19">
        <f t="shared" si="234"/>
        <v>42503.965972222228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9">
        <f t="shared" si="235"/>
        <v>1.019047619047619</v>
      </c>
      <c r="O3550" s="7">
        <f t="shared" si="232"/>
        <v>164.61538461538461</v>
      </c>
      <c r="P3550" t="s">
        <v>8271</v>
      </c>
      <c r="Q3550" t="s">
        <v>8317</v>
      </c>
      <c r="R3550" t="s">
        <v>8318</v>
      </c>
      <c r="S3550" s="19">
        <f t="shared" si="233"/>
        <v>42411.742291666669</v>
      </c>
      <c r="T3550" s="19">
        <f t="shared" si="234"/>
        <v>42433.841666666674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9">
        <f t="shared" si="235"/>
        <v>1.02</v>
      </c>
      <c r="O3551" s="7">
        <f t="shared" si="232"/>
        <v>24.285714285714285</v>
      </c>
      <c r="P3551" t="s">
        <v>8271</v>
      </c>
      <c r="Q3551" t="s">
        <v>8317</v>
      </c>
      <c r="R3551" t="s">
        <v>8318</v>
      </c>
      <c r="S3551" s="19">
        <f t="shared" si="233"/>
        <v>42223.19436342593</v>
      </c>
      <c r="T3551" s="19">
        <f t="shared" si="234"/>
        <v>42251.19436342593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9">
        <f t="shared" si="235"/>
        <v>1.048</v>
      </c>
      <c r="O3552" s="7">
        <f t="shared" si="232"/>
        <v>40.9375</v>
      </c>
      <c r="P3552" t="s">
        <v>8271</v>
      </c>
      <c r="Q3552" t="s">
        <v>8317</v>
      </c>
      <c r="R3552" t="s">
        <v>8318</v>
      </c>
      <c r="S3552" s="19">
        <f t="shared" si="233"/>
        <v>42462.693495370375</v>
      </c>
      <c r="T3552" s="19">
        <f t="shared" si="234"/>
        <v>42492.693495370375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9">
        <f t="shared" si="235"/>
        <v>1.0183333333333333</v>
      </c>
      <c r="O3553" s="7">
        <f t="shared" si="232"/>
        <v>61.1</v>
      </c>
      <c r="P3553" t="s">
        <v>8271</v>
      </c>
      <c r="Q3553" t="s">
        <v>8317</v>
      </c>
      <c r="R3553" t="s">
        <v>8318</v>
      </c>
      <c r="S3553" s="19">
        <f t="shared" si="233"/>
        <v>41753.31585648148</v>
      </c>
      <c r="T3553" s="19">
        <f t="shared" si="234"/>
        <v>41781.72152777778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9">
        <f t="shared" si="235"/>
        <v>1</v>
      </c>
      <c r="O3554" s="7">
        <f t="shared" si="232"/>
        <v>38.65</v>
      </c>
      <c r="P3554" t="s">
        <v>8271</v>
      </c>
      <c r="Q3554" t="s">
        <v>8317</v>
      </c>
      <c r="R3554" t="s">
        <v>8318</v>
      </c>
      <c r="S3554" s="19">
        <f t="shared" si="233"/>
        <v>41788.387083333335</v>
      </c>
      <c r="T3554" s="19">
        <f t="shared" si="234"/>
        <v>41818.387083333335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9">
        <f t="shared" si="235"/>
        <v>1.0627272727272727</v>
      </c>
      <c r="O3555" s="7">
        <f t="shared" si="232"/>
        <v>56.20192307692308</v>
      </c>
      <c r="P3555" t="s">
        <v>8271</v>
      </c>
      <c r="Q3555" t="s">
        <v>8317</v>
      </c>
      <c r="R3555" t="s">
        <v>8318</v>
      </c>
      <c r="S3555" s="19">
        <f t="shared" si="233"/>
        <v>42195.828703703708</v>
      </c>
      <c r="T3555" s="19">
        <f t="shared" si="234"/>
        <v>42227.8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9">
        <f t="shared" si="235"/>
        <v>1.1342219999999998</v>
      </c>
      <c r="O3556" s="7">
        <f t="shared" si="232"/>
        <v>107.00207547169811</v>
      </c>
      <c r="P3556" t="s">
        <v>8271</v>
      </c>
      <c r="Q3556" t="s">
        <v>8317</v>
      </c>
      <c r="R3556" t="s">
        <v>8318</v>
      </c>
      <c r="S3556" s="19">
        <f t="shared" si="233"/>
        <v>42015.850451388891</v>
      </c>
      <c r="T3556" s="19">
        <f t="shared" si="234"/>
        <v>42046.508333333331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9">
        <f t="shared" si="235"/>
        <v>1</v>
      </c>
      <c r="O3557" s="7">
        <f t="shared" si="232"/>
        <v>171.42857142857142</v>
      </c>
      <c r="P3557" t="s">
        <v>8271</v>
      </c>
      <c r="Q3557" t="s">
        <v>8317</v>
      </c>
      <c r="R3557" t="s">
        <v>8318</v>
      </c>
      <c r="S3557" s="19">
        <f t="shared" si="233"/>
        <v>42661.242060185192</v>
      </c>
      <c r="T3557" s="19">
        <f t="shared" si="234"/>
        <v>42691.283726851856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9">
        <f t="shared" si="235"/>
        <v>1.0045454545454546</v>
      </c>
      <c r="O3558" s="7">
        <f t="shared" si="232"/>
        <v>110.5</v>
      </c>
      <c r="P3558" t="s">
        <v>8271</v>
      </c>
      <c r="Q3558" t="s">
        <v>8317</v>
      </c>
      <c r="R3558" t="s">
        <v>8318</v>
      </c>
      <c r="S3558" s="19">
        <f t="shared" si="233"/>
        <v>41808.449583333335</v>
      </c>
      <c r="T3558" s="19">
        <f t="shared" si="234"/>
        <v>41868.449583333335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9">
        <f t="shared" si="235"/>
        <v>1.0003599999999999</v>
      </c>
      <c r="O3559" s="7">
        <f t="shared" si="232"/>
        <v>179.27598566308242</v>
      </c>
      <c r="P3559" t="s">
        <v>8271</v>
      </c>
      <c r="Q3559" t="s">
        <v>8317</v>
      </c>
      <c r="R3559" t="s">
        <v>8318</v>
      </c>
      <c r="S3559" s="19">
        <f t="shared" si="233"/>
        <v>41730.076747685191</v>
      </c>
      <c r="T3559" s="19">
        <f t="shared" si="234"/>
        <v>41764.076747685191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9">
        <f t="shared" si="235"/>
        <v>1.44</v>
      </c>
      <c r="O3560" s="7">
        <f t="shared" si="232"/>
        <v>22.90909090909091</v>
      </c>
      <c r="P3560" t="s">
        <v>8271</v>
      </c>
      <c r="Q3560" t="s">
        <v>8317</v>
      </c>
      <c r="R3560" t="s">
        <v>8318</v>
      </c>
      <c r="S3560" s="19">
        <f t="shared" si="233"/>
        <v>42139.616840277784</v>
      </c>
      <c r="T3560" s="19">
        <f t="shared" si="234"/>
        <v>42181.675000000003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9">
        <f t="shared" si="235"/>
        <v>1.0349999999999999</v>
      </c>
      <c r="O3561" s="7">
        <f t="shared" si="232"/>
        <v>43.125</v>
      </c>
      <c r="P3561" t="s">
        <v>8271</v>
      </c>
      <c r="Q3561" t="s">
        <v>8317</v>
      </c>
      <c r="R3561" t="s">
        <v>8318</v>
      </c>
      <c r="S3561" s="19">
        <f t="shared" si="233"/>
        <v>42193.896157407406</v>
      </c>
      <c r="T3561" s="19">
        <f t="shared" si="234"/>
        <v>42216.173611111109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9">
        <f t="shared" si="235"/>
        <v>1.0843750000000001</v>
      </c>
      <c r="O3562" s="7">
        <f t="shared" si="232"/>
        <v>46.891891891891895</v>
      </c>
      <c r="P3562" t="s">
        <v>8271</v>
      </c>
      <c r="Q3562" t="s">
        <v>8317</v>
      </c>
      <c r="R3562" t="s">
        <v>8318</v>
      </c>
      <c r="S3562" s="19">
        <f t="shared" si="233"/>
        <v>42115.689652777779</v>
      </c>
      <c r="T3562" s="19">
        <f t="shared" si="234"/>
        <v>42150.914583333331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9">
        <f t="shared" si="235"/>
        <v>1.024</v>
      </c>
      <c r="O3563" s="7">
        <f t="shared" si="232"/>
        <v>47.407407407407405</v>
      </c>
      <c r="P3563" t="s">
        <v>8271</v>
      </c>
      <c r="Q3563" t="s">
        <v>8317</v>
      </c>
      <c r="R3563" t="s">
        <v>8318</v>
      </c>
      <c r="S3563" s="19">
        <f t="shared" si="233"/>
        <v>42203.480300925934</v>
      </c>
      <c r="T3563" s="19">
        <f t="shared" si="234"/>
        <v>42221.575000000004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9">
        <f t="shared" si="235"/>
        <v>1.4888888888888889</v>
      </c>
      <c r="O3564" s="7">
        <f t="shared" si="232"/>
        <v>15.129032258064516</v>
      </c>
      <c r="P3564" t="s">
        <v>8271</v>
      </c>
      <c r="Q3564" t="s">
        <v>8317</v>
      </c>
      <c r="R3564" t="s">
        <v>8318</v>
      </c>
      <c r="S3564" s="19">
        <f t="shared" si="233"/>
        <v>42433.561886574076</v>
      </c>
      <c r="T3564" s="19">
        <f t="shared" si="234"/>
        <v>42442.716666666674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9">
        <f t="shared" si="235"/>
        <v>1.0549000000000002</v>
      </c>
      <c r="O3565" s="7">
        <f t="shared" si="232"/>
        <v>21.098000000000003</v>
      </c>
      <c r="P3565" t="s">
        <v>8271</v>
      </c>
      <c r="Q3565" t="s">
        <v>8317</v>
      </c>
      <c r="R3565" t="s">
        <v>8318</v>
      </c>
      <c r="S3565" s="19">
        <f t="shared" si="233"/>
        <v>42555.471944444449</v>
      </c>
      <c r="T3565" s="19">
        <f t="shared" si="234"/>
        <v>42583.591666666674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9">
        <f t="shared" si="235"/>
        <v>1.0049999999999999</v>
      </c>
      <c r="O3566" s="7">
        <f t="shared" si="232"/>
        <v>59.117647058823529</v>
      </c>
      <c r="P3566" t="s">
        <v>8271</v>
      </c>
      <c r="Q3566" t="s">
        <v>8317</v>
      </c>
      <c r="R3566" t="s">
        <v>8318</v>
      </c>
      <c r="S3566" s="19">
        <f t="shared" si="233"/>
        <v>42236.423252314817</v>
      </c>
      <c r="T3566" s="19">
        <f t="shared" si="234"/>
        <v>42282.466666666674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9">
        <f t="shared" si="235"/>
        <v>1.3055555555555556</v>
      </c>
      <c r="O3567" s="7">
        <f t="shared" si="232"/>
        <v>97.916666666666671</v>
      </c>
      <c r="P3567" t="s">
        <v>8271</v>
      </c>
      <c r="Q3567" t="s">
        <v>8317</v>
      </c>
      <c r="R3567" t="s">
        <v>8318</v>
      </c>
      <c r="S3567" s="19">
        <f t="shared" si="233"/>
        <v>41974.54314814815</v>
      </c>
      <c r="T3567" s="19">
        <f t="shared" si="234"/>
        <v>42004.54314814815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9">
        <f t="shared" si="235"/>
        <v>1.0475000000000001</v>
      </c>
      <c r="O3568" s="7">
        <f t="shared" si="232"/>
        <v>55.131578947368418</v>
      </c>
      <c r="P3568" t="s">
        <v>8271</v>
      </c>
      <c r="Q3568" t="s">
        <v>8317</v>
      </c>
      <c r="R3568" t="s">
        <v>8318</v>
      </c>
      <c r="S3568" s="19">
        <f t="shared" si="233"/>
        <v>41997.307905092595</v>
      </c>
      <c r="T3568" s="19">
        <f t="shared" si="234"/>
        <v>42027.307905092595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9">
        <f t="shared" si="235"/>
        <v>1.0880000000000001</v>
      </c>
      <c r="O3569" s="7">
        <f t="shared" si="232"/>
        <v>26.536585365853657</v>
      </c>
      <c r="P3569" t="s">
        <v>8271</v>
      </c>
      <c r="Q3569" t="s">
        <v>8317</v>
      </c>
      <c r="R3569" t="s">
        <v>8318</v>
      </c>
      <c r="S3569" s="19">
        <f t="shared" si="233"/>
        <v>42135.610694444447</v>
      </c>
      <c r="T3569" s="19">
        <f t="shared" si="234"/>
        <v>42165.610694444447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9">
        <f t="shared" si="235"/>
        <v>1.1100000000000001</v>
      </c>
      <c r="O3570" s="7">
        <f t="shared" si="232"/>
        <v>58.421052631578945</v>
      </c>
      <c r="P3570" t="s">
        <v>8271</v>
      </c>
      <c r="Q3570" t="s">
        <v>8317</v>
      </c>
      <c r="R3570" t="s">
        <v>8318</v>
      </c>
      <c r="S3570" s="19">
        <f t="shared" si="233"/>
        <v>41869.540671296301</v>
      </c>
      <c r="T3570" s="19">
        <f t="shared" si="234"/>
        <v>41899.540671296301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9">
        <f t="shared" si="235"/>
        <v>1.0047999999999999</v>
      </c>
      <c r="O3571" s="7">
        <f t="shared" si="232"/>
        <v>122.53658536585365</v>
      </c>
      <c r="P3571" t="s">
        <v>8271</v>
      </c>
      <c r="Q3571" t="s">
        <v>8317</v>
      </c>
      <c r="R3571" t="s">
        <v>8318</v>
      </c>
      <c r="S3571" s="19">
        <f t="shared" si="233"/>
        <v>41982.488611111112</v>
      </c>
      <c r="T3571" s="19">
        <f t="shared" si="234"/>
        <v>42012.488611111112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9">
        <f t="shared" si="235"/>
        <v>1.1435</v>
      </c>
      <c r="O3572" s="7">
        <f t="shared" si="232"/>
        <v>87.961538461538467</v>
      </c>
      <c r="P3572" t="s">
        <v>8271</v>
      </c>
      <c r="Q3572" t="s">
        <v>8317</v>
      </c>
      <c r="R3572" t="s">
        <v>8318</v>
      </c>
      <c r="S3572" s="19">
        <f t="shared" si="233"/>
        <v>41976.131979166668</v>
      </c>
      <c r="T3572" s="19">
        <f t="shared" si="234"/>
        <v>42004.091666666674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9">
        <f t="shared" si="235"/>
        <v>1.2206666666666666</v>
      </c>
      <c r="O3573" s="7">
        <f t="shared" si="232"/>
        <v>73.239999999999995</v>
      </c>
      <c r="P3573" t="s">
        <v>8271</v>
      </c>
      <c r="Q3573" t="s">
        <v>8317</v>
      </c>
      <c r="R3573" t="s">
        <v>8318</v>
      </c>
      <c r="S3573" s="19">
        <f t="shared" si="233"/>
        <v>41912.658946759264</v>
      </c>
      <c r="T3573" s="19">
        <f t="shared" si="234"/>
        <v>41942.658946759264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9">
        <f t="shared" si="235"/>
        <v>1</v>
      </c>
      <c r="O3574" s="7">
        <f t="shared" si="232"/>
        <v>55.555555555555557</v>
      </c>
      <c r="P3574" t="s">
        <v>8271</v>
      </c>
      <c r="Q3574" t="s">
        <v>8317</v>
      </c>
      <c r="R3574" t="s">
        <v>8318</v>
      </c>
      <c r="S3574" s="19">
        <f t="shared" si="233"/>
        <v>42146.370393518519</v>
      </c>
      <c r="T3574" s="19">
        <f t="shared" si="234"/>
        <v>42176.370393518519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9">
        <f t="shared" si="235"/>
        <v>1.028</v>
      </c>
      <c r="O3575" s="7">
        <f t="shared" si="232"/>
        <v>39.53846153846154</v>
      </c>
      <c r="P3575" t="s">
        <v>8271</v>
      </c>
      <c r="Q3575" t="s">
        <v>8317</v>
      </c>
      <c r="R3575" t="s">
        <v>8318</v>
      </c>
      <c r="S3575" s="19">
        <f t="shared" si="233"/>
        <v>41921.175532407411</v>
      </c>
      <c r="T3575" s="19">
        <f t="shared" si="234"/>
        <v>41951.217199074075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9">
        <f t="shared" si="235"/>
        <v>1.0612068965517241</v>
      </c>
      <c r="O3576" s="7">
        <f t="shared" si="232"/>
        <v>136.77777777777777</v>
      </c>
      <c r="P3576" t="s">
        <v>8271</v>
      </c>
      <c r="Q3576" t="s">
        <v>8317</v>
      </c>
      <c r="R3576" t="s">
        <v>8318</v>
      </c>
      <c r="S3576" s="19">
        <f t="shared" si="233"/>
        <v>41926.742685185192</v>
      </c>
      <c r="T3576" s="19">
        <f t="shared" si="234"/>
        <v>41956.784351851849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9">
        <f t="shared" si="235"/>
        <v>1.0133000000000001</v>
      </c>
      <c r="O3577" s="7">
        <f t="shared" si="232"/>
        <v>99.343137254901961</v>
      </c>
      <c r="P3577" t="s">
        <v>8271</v>
      </c>
      <c r="Q3577" t="s">
        <v>8317</v>
      </c>
      <c r="R3577" t="s">
        <v>8318</v>
      </c>
      <c r="S3577" s="19">
        <f t="shared" si="233"/>
        <v>42561.583877314813</v>
      </c>
      <c r="T3577" s="19">
        <f t="shared" si="234"/>
        <v>42592.965972222228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9">
        <f t="shared" si="235"/>
        <v>1</v>
      </c>
      <c r="O3578" s="7">
        <f t="shared" si="232"/>
        <v>20</v>
      </c>
      <c r="P3578" t="s">
        <v>8271</v>
      </c>
      <c r="Q3578" t="s">
        <v>8317</v>
      </c>
      <c r="R3578" t="s">
        <v>8318</v>
      </c>
      <c r="S3578" s="19">
        <f t="shared" si="233"/>
        <v>42649.349236111113</v>
      </c>
      <c r="T3578" s="19">
        <f t="shared" si="234"/>
        <v>42709.390902777785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9">
        <f t="shared" si="235"/>
        <v>1.3</v>
      </c>
      <c r="O3579" s="7">
        <f t="shared" si="232"/>
        <v>28.888888888888889</v>
      </c>
      <c r="P3579" t="s">
        <v>8271</v>
      </c>
      <c r="Q3579" t="s">
        <v>8317</v>
      </c>
      <c r="R3579" t="s">
        <v>8318</v>
      </c>
      <c r="S3579" s="19">
        <f t="shared" si="233"/>
        <v>42093.586840277785</v>
      </c>
      <c r="T3579" s="19">
        <f t="shared" si="234"/>
        <v>42120.069444444453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9">
        <f t="shared" si="235"/>
        <v>1.0001333333333333</v>
      </c>
      <c r="O3580" s="7">
        <f t="shared" si="232"/>
        <v>40.545945945945945</v>
      </c>
      <c r="P3580" t="s">
        <v>8271</v>
      </c>
      <c r="Q3580" t="s">
        <v>8317</v>
      </c>
      <c r="R3580" t="s">
        <v>8318</v>
      </c>
      <c r="S3580" s="19">
        <f t="shared" si="233"/>
        <v>42460.533530092594</v>
      </c>
      <c r="T3580" s="19">
        <f t="shared" si="234"/>
        <v>42490.533530092594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9">
        <f t="shared" si="235"/>
        <v>1</v>
      </c>
      <c r="O3581" s="7">
        <f t="shared" si="232"/>
        <v>35.714285714285715</v>
      </c>
      <c r="P3581" t="s">
        <v>8271</v>
      </c>
      <c r="Q3581" t="s">
        <v>8317</v>
      </c>
      <c r="R3581" t="s">
        <v>8318</v>
      </c>
      <c r="S3581" s="19">
        <f t="shared" si="233"/>
        <v>42430.56222222223</v>
      </c>
      <c r="T3581" s="19">
        <f t="shared" si="234"/>
        <v>42460.520555555559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9">
        <f t="shared" si="235"/>
        <v>1.1388888888888888</v>
      </c>
      <c r="O3582" s="7">
        <f t="shared" si="232"/>
        <v>37.962962962962962</v>
      </c>
      <c r="P3582" t="s">
        <v>8271</v>
      </c>
      <c r="Q3582" t="s">
        <v>8317</v>
      </c>
      <c r="R3582" t="s">
        <v>8318</v>
      </c>
      <c r="S3582" s="19">
        <f t="shared" si="233"/>
        <v>42025.976180555561</v>
      </c>
      <c r="T3582" s="19">
        <f t="shared" si="234"/>
        <v>42064.007638888892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9">
        <f t="shared" si="235"/>
        <v>1</v>
      </c>
      <c r="O3583" s="7">
        <f t="shared" si="232"/>
        <v>33.333333333333336</v>
      </c>
      <c r="P3583" t="s">
        <v>8271</v>
      </c>
      <c r="Q3583" t="s">
        <v>8317</v>
      </c>
      <c r="R3583" t="s">
        <v>8318</v>
      </c>
      <c r="S3583" s="19">
        <f t="shared" si="233"/>
        <v>41836.271180555559</v>
      </c>
      <c r="T3583" s="19">
        <f t="shared" si="234"/>
        <v>41850.271180555559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9">
        <f t="shared" si="235"/>
        <v>2.87</v>
      </c>
      <c r="O3584" s="7">
        <f t="shared" si="232"/>
        <v>58.571428571428569</v>
      </c>
      <c r="P3584" t="s">
        <v>8271</v>
      </c>
      <c r="Q3584" t="s">
        <v>8317</v>
      </c>
      <c r="R3584" t="s">
        <v>8318</v>
      </c>
      <c r="S3584" s="19">
        <f t="shared" si="233"/>
        <v>42450.895856481482</v>
      </c>
      <c r="T3584" s="19">
        <f t="shared" si="234"/>
        <v>42464.895856481482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9">
        <f t="shared" si="235"/>
        <v>1.085</v>
      </c>
      <c r="O3585" s="7">
        <f t="shared" si="232"/>
        <v>135.625</v>
      </c>
      <c r="P3585" t="s">
        <v>8271</v>
      </c>
      <c r="Q3585" t="s">
        <v>8317</v>
      </c>
      <c r="R3585" t="s">
        <v>8318</v>
      </c>
      <c r="S3585" s="19">
        <f t="shared" si="233"/>
        <v>42418.225983796299</v>
      </c>
      <c r="T3585" s="19">
        <f t="shared" si="234"/>
        <v>42478.184317129635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9">
        <f t="shared" si="235"/>
        <v>1.155</v>
      </c>
      <c r="O3586" s="7">
        <f t="shared" si="232"/>
        <v>30.9375</v>
      </c>
      <c r="P3586" t="s">
        <v>8271</v>
      </c>
      <c r="Q3586" t="s">
        <v>8317</v>
      </c>
      <c r="R3586" t="s">
        <v>8318</v>
      </c>
      <c r="S3586" s="19">
        <f t="shared" si="233"/>
        <v>42168.116481481484</v>
      </c>
      <c r="T3586" s="19">
        <f t="shared" si="234"/>
        <v>42198.116481481484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9">
        <f t="shared" si="235"/>
        <v>1.1911764705882353</v>
      </c>
      <c r="O3587" s="7">
        <f t="shared" ref="O3587:O3650" si="236">IF(L3587=0,0,E3587/L3587)</f>
        <v>176.08695652173913</v>
      </c>
      <c r="P3587" t="s">
        <v>8271</v>
      </c>
      <c r="Q3587" t="s">
        <v>8317</v>
      </c>
      <c r="R3587" t="s">
        <v>8318</v>
      </c>
      <c r="S3587" s="19">
        <f t="shared" ref="S3587:S3650" si="237">(J3587/86400)+25569+(-5/25)</f>
        <v>41964.516319444447</v>
      </c>
      <c r="T3587" s="19">
        <f t="shared" ref="T3587:T3650" si="238">(I3587/86400)+25569+(-5/25)</f>
        <v>41994.516319444447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9">
        <f t="shared" si="235"/>
        <v>1.0942666666666667</v>
      </c>
      <c r="O3588" s="7">
        <f t="shared" si="236"/>
        <v>151.9814814814815</v>
      </c>
      <c r="P3588" t="s">
        <v>8271</v>
      </c>
      <c r="Q3588" t="s">
        <v>8317</v>
      </c>
      <c r="R3588" t="s">
        <v>8318</v>
      </c>
      <c r="S3588" s="19">
        <f t="shared" si="237"/>
        <v>42576.497569444444</v>
      </c>
      <c r="T3588" s="19">
        <f t="shared" si="238"/>
        <v>42636.497569444444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9">
        <f t="shared" si="235"/>
        <v>1.266</v>
      </c>
      <c r="O3589" s="7">
        <f t="shared" si="236"/>
        <v>22.607142857142858</v>
      </c>
      <c r="P3589" t="s">
        <v>8271</v>
      </c>
      <c r="Q3589" t="s">
        <v>8317</v>
      </c>
      <c r="R3589" t="s">
        <v>8318</v>
      </c>
      <c r="S3589" s="19">
        <f t="shared" si="237"/>
        <v>42503.339976851858</v>
      </c>
      <c r="T3589" s="19">
        <f t="shared" si="238"/>
        <v>42548.591666666674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9">
        <f t="shared" si="235"/>
        <v>1.0049999999999999</v>
      </c>
      <c r="O3590" s="7">
        <f t="shared" si="236"/>
        <v>18.272727272727273</v>
      </c>
      <c r="P3590" t="s">
        <v>8271</v>
      </c>
      <c r="Q3590" t="s">
        <v>8317</v>
      </c>
      <c r="R3590" t="s">
        <v>8318</v>
      </c>
      <c r="S3590" s="19">
        <f t="shared" si="237"/>
        <v>42101.62881944445</v>
      </c>
      <c r="T3590" s="19">
        <f t="shared" si="238"/>
        <v>42123.758333333331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9">
        <f t="shared" si="235"/>
        <v>1.2749999999999999</v>
      </c>
      <c r="O3591" s="7">
        <f t="shared" si="236"/>
        <v>82.258064516129039</v>
      </c>
      <c r="P3591" t="s">
        <v>8271</v>
      </c>
      <c r="Q3591" t="s">
        <v>8317</v>
      </c>
      <c r="R3591" t="s">
        <v>8318</v>
      </c>
      <c r="S3591" s="19">
        <f t="shared" si="237"/>
        <v>42125.447534722225</v>
      </c>
      <c r="T3591" s="19">
        <f t="shared" si="238"/>
        <v>42150.447534722225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9">
        <f t="shared" si="235"/>
        <v>1.0005999999999999</v>
      </c>
      <c r="O3592" s="7">
        <f t="shared" si="236"/>
        <v>68.534246575342465</v>
      </c>
      <c r="P3592" t="s">
        <v>8271</v>
      </c>
      <c r="Q3592" t="s">
        <v>8317</v>
      </c>
      <c r="R3592" t="s">
        <v>8318</v>
      </c>
      <c r="S3592" s="19">
        <f t="shared" si="237"/>
        <v>41902.133726851855</v>
      </c>
      <c r="T3592" s="19">
        <f t="shared" si="238"/>
        <v>41932.133726851855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9">
        <f t="shared" si="235"/>
        <v>1.75</v>
      </c>
      <c r="O3593" s="7">
        <f t="shared" si="236"/>
        <v>68.055555555555557</v>
      </c>
      <c r="P3593" t="s">
        <v>8271</v>
      </c>
      <c r="Q3593" t="s">
        <v>8317</v>
      </c>
      <c r="R3593" t="s">
        <v>8318</v>
      </c>
      <c r="S3593" s="19">
        <f t="shared" si="237"/>
        <v>42003.748425925929</v>
      </c>
      <c r="T3593" s="19">
        <f t="shared" si="238"/>
        <v>42028.007638888892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9">
        <f t="shared" ref="N3594:N3657" si="239">E3594/D3594</f>
        <v>1.2725</v>
      </c>
      <c r="O3594" s="7">
        <f t="shared" si="236"/>
        <v>72.714285714285708</v>
      </c>
      <c r="P3594" t="s">
        <v>8271</v>
      </c>
      <c r="Q3594" t="s">
        <v>8317</v>
      </c>
      <c r="R3594" t="s">
        <v>8318</v>
      </c>
      <c r="S3594" s="19">
        <f t="shared" si="237"/>
        <v>41988.629942129628</v>
      </c>
      <c r="T3594" s="19">
        <f t="shared" si="238"/>
        <v>42046.007638888892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9">
        <f t="shared" si="239"/>
        <v>1.1063333333333334</v>
      </c>
      <c r="O3595" s="7">
        <f t="shared" si="236"/>
        <v>77.186046511627907</v>
      </c>
      <c r="P3595" t="s">
        <v>8271</v>
      </c>
      <c r="Q3595" t="s">
        <v>8317</v>
      </c>
      <c r="R3595" t="s">
        <v>8318</v>
      </c>
      <c r="S3595" s="19">
        <f t="shared" si="237"/>
        <v>41974.698599537041</v>
      </c>
      <c r="T3595" s="19">
        <f t="shared" si="238"/>
        <v>42009.651388888888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9">
        <f t="shared" si="239"/>
        <v>1.2593749999999999</v>
      </c>
      <c r="O3596" s="7">
        <f t="shared" si="236"/>
        <v>55.972222222222221</v>
      </c>
      <c r="P3596" t="s">
        <v>8271</v>
      </c>
      <c r="Q3596" t="s">
        <v>8317</v>
      </c>
      <c r="R3596" t="s">
        <v>8318</v>
      </c>
      <c r="S3596" s="19">
        <f t="shared" si="237"/>
        <v>42591.8669212963</v>
      </c>
      <c r="T3596" s="19">
        <f t="shared" si="238"/>
        <v>42616.8669212963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9">
        <f t="shared" si="239"/>
        <v>1.1850000000000001</v>
      </c>
      <c r="O3597" s="7">
        <f t="shared" si="236"/>
        <v>49.693548387096776</v>
      </c>
      <c r="P3597" t="s">
        <v>8271</v>
      </c>
      <c r="Q3597" t="s">
        <v>8317</v>
      </c>
      <c r="R3597" t="s">
        <v>8318</v>
      </c>
      <c r="S3597" s="19">
        <f t="shared" si="237"/>
        <v>42049.808368055557</v>
      </c>
      <c r="T3597" s="19">
        <f t="shared" si="238"/>
        <v>42076.090972222228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9">
        <f t="shared" si="239"/>
        <v>1.0772727272727274</v>
      </c>
      <c r="O3598" s="7">
        <f t="shared" si="236"/>
        <v>79</v>
      </c>
      <c r="P3598" t="s">
        <v>8271</v>
      </c>
      <c r="Q3598" t="s">
        <v>8317</v>
      </c>
      <c r="R3598" t="s">
        <v>8318</v>
      </c>
      <c r="S3598" s="19">
        <f t="shared" si="237"/>
        <v>41856.515069444446</v>
      </c>
      <c r="T3598" s="19">
        <f t="shared" si="238"/>
        <v>41877.515069444446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9">
        <f t="shared" si="239"/>
        <v>1.026</v>
      </c>
      <c r="O3599" s="7">
        <f t="shared" si="236"/>
        <v>77.727272727272734</v>
      </c>
      <c r="P3599" t="s">
        <v>8271</v>
      </c>
      <c r="Q3599" t="s">
        <v>8317</v>
      </c>
      <c r="R3599" t="s">
        <v>8318</v>
      </c>
      <c r="S3599" s="19">
        <f t="shared" si="237"/>
        <v>42417.38553240741</v>
      </c>
      <c r="T3599" s="19">
        <f t="shared" si="238"/>
        <v>42432.049305555556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9">
        <f t="shared" si="239"/>
        <v>1.101</v>
      </c>
      <c r="O3600" s="7">
        <f t="shared" si="236"/>
        <v>40.777777777777779</v>
      </c>
      <c r="P3600" t="s">
        <v>8271</v>
      </c>
      <c r="Q3600" t="s">
        <v>8317</v>
      </c>
      <c r="R3600" t="s">
        <v>8318</v>
      </c>
      <c r="S3600" s="19">
        <f t="shared" si="237"/>
        <v>41866.598865740743</v>
      </c>
      <c r="T3600" s="19">
        <f t="shared" si="238"/>
        <v>41885.007638888892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9">
        <f t="shared" si="239"/>
        <v>2.02</v>
      </c>
      <c r="O3601" s="7">
        <f t="shared" si="236"/>
        <v>59.411764705882355</v>
      </c>
      <c r="P3601" t="s">
        <v>8271</v>
      </c>
      <c r="Q3601" t="s">
        <v>8317</v>
      </c>
      <c r="R3601" t="s">
        <v>8318</v>
      </c>
      <c r="S3601" s="19">
        <f t="shared" si="237"/>
        <v>42220.594872685193</v>
      </c>
      <c r="T3601" s="19">
        <f t="shared" si="238"/>
        <v>42245.8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9">
        <f t="shared" si="239"/>
        <v>1.3</v>
      </c>
      <c r="O3602" s="7">
        <f t="shared" si="236"/>
        <v>3.25</v>
      </c>
      <c r="P3602" t="s">
        <v>8271</v>
      </c>
      <c r="Q3602" t="s">
        <v>8317</v>
      </c>
      <c r="R3602" t="s">
        <v>8318</v>
      </c>
      <c r="S3602" s="19">
        <f t="shared" si="237"/>
        <v>42628.649120370377</v>
      </c>
      <c r="T3602" s="19">
        <f t="shared" si="238"/>
        <v>42656.649120370377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9">
        <f t="shared" si="239"/>
        <v>1.0435000000000001</v>
      </c>
      <c r="O3603" s="7">
        <f t="shared" si="236"/>
        <v>39.377358490566039</v>
      </c>
      <c r="P3603" t="s">
        <v>8271</v>
      </c>
      <c r="Q3603" t="s">
        <v>8317</v>
      </c>
      <c r="R3603" t="s">
        <v>8318</v>
      </c>
      <c r="S3603" s="19">
        <f t="shared" si="237"/>
        <v>41990.798634259263</v>
      </c>
      <c r="T3603" s="19">
        <f t="shared" si="238"/>
        <v>42020.798634259263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9">
        <f t="shared" si="239"/>
        <v>1.0004999999999999</v>
      </c>
      <c r="O3604" s="7">
        <f t="shared" si="236"/>
        <v>81.673469387755105</v>
      </c>
      <c r="P3604" t="s">
        <v>8271</v>
      </c>
      <c r="Q3604" t="s">
        <v>8317</v>
      </c>
      <c r="R3604" t="s">
        <v>8318</v>
      </c>
      <c r="S3604" s="19">
        <f t="shared" si="237"/>
        <v>42447.694432870368</v>
      </c>
      <c r="T3604" s="19">
        <f t="shared" si="238"/>
        <v>42507.694432870368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9">
        <f t="shared" si="239"/>
        <v>1.7066666666666668</v>
      </c>
      <c r="O3605" s="7">
        <f t="shared" si="236"/>
        <v>44.912280701754383</v>
      </c>
      <c r="P3605" t="s">
        <v>8271</v>
      </c>
      <c r="Q3605" t="s">
        <v>8317</v>
      </c>
      <c r="R3605" t="s">
        <v>8318</v>
      </c>
      <c r="S3605" s="19">
        <f t="shared" si="237"/>
        <v>42283.664351851854</v>
      </c>
      <c r="T3605" s="19">
        <f t="shared" si="238"/>
        <v>42313.706018518526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9">
        <f t="shared" si="239"/>
        <v>1.1283333333333334</v>
      </c>
      <c r="O3606" s="7">
        <f t="shared" si="236"/>
        <v>49.05797101449275</v>
      </c>
      <c r="P3606" t="s">
        <v>8271</v>
      </c>
      <c r="Q3606" t="s">
        <v>8317</v>
      </c>
      <c r="R3606" t="s">
        <v>8318</v>
      </c>
      <c r="S3606" s="19">
        <f t="shared" si="237"/>
        <v>42482.815694444449</v>
      </c>
      <c r="T3606" s="19">
        <f t="shared" si="238"/>
        <v>42489.090972222228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9">
        <f t="shared" si="239"/>
        <v>1.84</v>
      </c>
      <c r="O3607" s="7">
        <f t="shared" si="236"/>
        <v>30.666666666666668</v>
      </c>
      <c r="P3607" t="s">
        <v>8271</v>
      </c>
      <c r="Q3607" t="s">
        <v>8317</v>
      </c>
      <c r="R3607" t="s">
        <v>8318</v>
      </c>
      <c r="S3607" s="19">
        <f t="shared" si="237"/>
        <v>42383.593124999999</v>
      </c>
      <c r="T3607" s="19">
        <f t="shared" si="238"/>
        <v>42413.593124999999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9">
        <f t="shared" si="239"/>
        <v>1.3026666666666666</v>
      </c>
      <c r="O3608" s="7">
        <f t="shared" si="236"/>
        <v>61.0625</v>
      </c>
      <c r="P3608" t="s">
        <v>8271</v>
      </c>
      <c r="Q3608" t="s">
        <v>8317</v>
      </c>
      <c r="R3608" t="s">
        <v>8318</v>
      </c>
      <c r="S3608" s="19">
        <f t="shared" si="237"/>
        <v>42566.404826388891</v>
      </c>
      <c r="T3608" s="19">
        <f t="shared" si="238"/>
        <v>42596.404826388891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9">
        <f t="shared" si="239"/>
        <v>1.0545454545454545</v>
      </c>
      <c r="O3609" s="7">
        <f t="shared" si="236"/>
        <v>29</v>
      </c>
      <c r="P3609" t="s">
        <v>8271</v>
      </c>
      <c r="Q3609" t="s">
        <v>8317</v>
      </c>
      <c r="R3609" t="s">
        <v>8318</v>
      </c>
      <c r="S3609" s="19">
        <f t="shared" si="237"/>
        <v>42338.763912037044</v>
      </c>
      <c r="T3609" s="19">
        <f t="shared" si="238"/>
        <v>42352.800000000003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9">
        <f t="shared" si="239"/>
        <v>1</v>
      </c>
      <c r="O3610" s="7">
        <f t="shared" si="236"/>
        <v>29.62962962962963</v>
      </c>
      <c r="P3610" t="s">
        <v>8271</v>
      </c>
      <c r="Q3610" t="s">
        <v>8317</v>
      </c>
      <c r="R3610" t="s">
        <v>8318</v>
      </c>
      <c r="S3610" s="19">
        <f t="shared" si="237"/>
        <v>42506.509375000001</v>
      </c>
      <c r="T3610" s="19">
        <f t="shared" si="238"/>
        <v>42538.383333333331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9">
        <f t="shared" si="239"/>
        <v>1.5331632653061225</v>
      </c>
      <c r="O3611" s="7">
        <f t="shared" si="236"/>
        <v>143.0952380952381</v>
      </c>
      <c r="P3611" t="s">
        <v>8271</v>
      </c>
      <c r="Q3611" t="s">
        <v>8317</v>
      </c>
      <c r="R3611" t="s">
        <v>8318</v>
      </c>
      <c r="S3611" s="19">
        <f t="shared" si="237"/>
        <v>42429.791724537041</v>
      </c>
      <c r="T3611" s="19">
        <f t="shared" si="238"/>
        <v>42459.750057870377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9">
        <f t="shared" si="239"/>
        <v>1.623</v>
      </c>
      <c r="O3612" s="7">
        <f t="shared" si="236"/>
        <v>52.354838709677416</v>
      </c>
      <c r="P3612" t="s">
        <v>8271</v>
      </c>
      <c r="Q3612" t="s">
        <v>8317</v>
      </c>
      <c r="R3612" t="s">
        <v>8318</v>
      </c>
      <c r="S3612" s="19">
        <f t="shared" si="237"/>
        <v>42203.232129629629</v>
      </c>
      <c r="T3612" s="19">
        <f t="shared" si="238"/>
        <v>42233.232129629629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9">
        <f t="shared" si="239"/>
        <v>1.36</v>
      </c>
      <c r="O3613" s="7">
        <f t="shared" si="236"/>
        <v>66.666666666666671</v>
      </c>
      <c r="P3613" t="s">
        <v>8271</v>
      </c>
      <c r="Q3613" t="s">
        <v>8317</v>
      </c>
      <c r="R3613" t="s">
        <v>8318</v>
      </c>
      <c r="S3613" s="19">
        <f t="shared" si="237"/>
        <v>42072.170381944452</v>
      </c>
      <c r="T3613" s="19">
        <f t="shared" si="238"/>
        <v>42102.170381944452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9">
        <f t="shared" si="239"/>
        <v>1.444</v>
      </c>
      <c r="O3614" s="7">
        <f t="shared" si="236"/>
        <v>126.66666666666667</v>
      </c>
      <c r="P3614" t="s">
        <v>8271</v>
      </c>
      <c r="Q3614" t="s">
        <v>8317</v>
      </c>
      <c r="R3614" t="s">
        <v>8318</v>
      </c>
      <c r="S3614" s="19">
        <f t="shared" si="237"/>
        <v>41789.526979166665</v>
      </c>
      <c r="T3614" s="19">
        <f t="shared" si="238"/>
        <v>41799.526979166665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9">
        <f t="shared" si="239"/>
        <v>1</v>
      </c>
      <c r="O3615" s="7">
        <f t="shared" si="236"/>
        <v>62.5</v>
      </c>
      <c r="P3615" t="s">
        <v>8271</v>
      </c>
      <c r="Q3615" t="s">
        <v>8317</v>
      </c>
      <c r="R3615" t="s">
        <v>8318</v>
      </c>
      <c r="S3615" s="19">
        <f t="shared" si="237"/>
        <v>41788.389976851853</v>
      </c>
      <c r="T3615" s="19">
        <f t="shared" si="238"/>
        <v>41818.389976851853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9">
        <f t="shared" si="239"/>
        <v>1.008</v>
      </c>
      <c r="O3616" s="7">
        <f t="shared" si="236"/>
        <v>35.492957746478872</v>
      </c>
      <c r="P3616" t="s">
        <v>8271</v>
      </c>
      <c r="Q3616" t="s">
        <v>8317</v>
      </c>
      <c r="R3616" t="s">
        <v>8318</v>
      </c>
      <c r="S3616" s="19">
        <f t="shared" si="237"/>
        <v>42143.841851851859</v>
      </c>
      <c r="T3616" s="19">
        <f t="shared" si="238"/>
        <v>42173.841851851859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9">
        <f t="shared" si="239"/>
        <v>1.0680000000000001</v>
      </c>
      <c r="O3617" s="7">
        <f t="shared" si="236"/>
        <v>37.083333333333336</v>
      </c>
      <c r="P3617" t="s">
        <v>8271</v>
      </c>
      <c r="Q3617" t="s">
        <v>8317</v>
      </c>
      <c r="R3617" t="s">
        <v>8318</v>
      </c>
      <c r="S3617" s="19">
        <f t="shared" si="237"/>
        <v>42318.39370370371</v>
      </c>
      <c r="T3617" s="19">
        <f t="shared" si="238"/>
        <v>42348.39370370371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9">
        <f t="shared" si="239"/>
        <v>1.248</v>
      </c>
      <c r="O3618" s="7">
        <f t="shared" si="236"/>
        <v>69.333333333333329</v>
      </c>
      <c r="P3618" t="s">
        <v>8271</v>
      </c>
      <c r="Q3618" t="s">
        <v>8317</v>
      </c>
      <c r="R3618" t="s">
        <v>8318</v>
      </c>
      <c r="S3618" s="19">
        <f t="shared" si="237"/>
        <v>42052.749814814815</v>
      </c>
      <c r="T3618" s="19">
        <f t="shared" si="238"/>
        <v>42082.708148148151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9">
        <f t="shared" si="239"/>
        <v>1.1891891891891893</v>
      </c>
      <c r="O3619" s="7">
        <f t="shared" si="236"/>
        <v>17.254901960784313</v>
      </c>
      <c r="P3619" t="s">
        <v>8271</v>
      </c>
      <c r="Q3619" t="s">
        <v>8317</v>
      </c>
      <c r="R3619" t="s">
        <v>8318</v>
      </c>
      <c r="S3619" s="19">
        <f t="shared" si="237"/>
        <v>42779.410289351858</v>
      </c>
      <c r="T3619" s="19">
        <f t="shared" si="238"/>
        <v>42793.8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9">
        <f t="shared" si="239"/>
        <v>1.01</v>
      </c>
      <c r="O3620" s="7">
        <f t="shared" si="236"/>
        <v>36.071428571428569</v>
      </c>
      <c r="P3620" t="s">
        <v>8271</v>
      </c>
      <c r="Q3620" t="s">
        <v>8317</v>
      </c>
      <c r="R3620" t="s">
        <v>8318</v>
      </c>
      <c r="S3620" s="19">
        <f t="shared" si="237"/>
        <v>42128.427893518521</v>
      </c>
      <c r="T3620" s="19">
        <f t="shared" si="238"/>
        <v>42158.427893518521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9">
        <f t="shared" si="239"/>
        <v>1.1299999999999999</v>
      </c>
      <c r="O3621" s="7">
        <f t="shared" si="236"/>
        <v>66.470588235294116</v>
      </c>
      <c r="P3621" t="s">
        <v>8271</v>
      </c>
      <c r="Q3621" t="s">
        <v>8317</v>
      </c>
      <c r="R3621" t="s">
        <v>8318</v>
      </c>
      <c r="S3621" s="19">
        <f t="shared" si="237"/>
        <v>42660.932245370372</v>
      </c>
      <c r="T3621" s="19">
        <f t="shared" si="238"/>
        <v>42693.716666666674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9">
        <f t="shared" si="239"/>
        <v>1.0519047619047619</v>
      </c>
      <c r="O3622" s="7">
        <f t="shared" si="236"/>
        <v>56.065989847715734</v>
      </c>
      <c r="P3622" t="s">
        <v>8271</v>
      </c>
      <c r="Q3622" t="s">
        <v>8317</v>
      </c>
      <c r="R3622" t="s">
        <v>8318</v>
      </c>
      <c r="S3622" s="19">
        <f t="shared" si="237"/>
        <v>42037.738206018519</v>
      </c>
      <c r="T3622" s="19">
        <f t="shared" si="238"/>
        <v>42067.966666666674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9">
        <f t="shared" si="239"/>
        <v>1.0973333333333333</v>
      </c>
      <c r="O3623" s="7">
        <f t="shared" si="236"/>
        <v>47.028571428571432</v>
      </c>
      <c r="P3623" t="s">
        <v>8271</v>
      </c>
      <c r="Q3623" t="s">
        <v>8317</v>
      </c>
      <c r="R3623" t="s">
        <v>8318</v>
      </c>
      <c r="S3623" s="19">
        <f t="shared" si="237"/>
        <v>42619.735694444447</v>
      </c>
      <c r="T3623" s="19">
        <f t="shared" si="238"/>
        <v>42643.675000000003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9">
        <f t="shared" si="239"/>
        <v>1.00099</v>
      </c>
      <c r="O3624" s="7">
        <f t="shared" si="236"/>
        <v>47.666190476190479</v>
      </c>
      <c r="P3624" t="s">
        <v>8271</v>
      </c>
      <c r="Q3624" t="s">
        <v>8317</v>
      </c>
      <c r="R3624" t="s">
        <v>8318</v>
      </c>
      <c r="S3624" s="19">
        <f t="shared" si="237"/>
        <v>41877.021886574075</v>
      </c>
      <c r="T3624" s="19">
        <f t="shared" si="238"/>
        <v>41909.940972222226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9">
        <f t="shared" si="239"/>
        <v>1.2</v>
      </c>
      <c r="O3625" s="7">
        <f t="shared" si="236"/>
        <v>88.235294117647058</v>
      </c>
      <c r="P3625" t="s">
        <v>8271</v>
      </c>
      <c r="Q3625" t="s">
        <v>8317</v>
      </c>
      <c r="R3625" t="s">
        <v>8318</v>
      </c>
      <c r="S3625" s="19">
        <f t="shared" si="237"/>
        <v>41828.536921296298</v>
      </c>
      <c r="T3625" s="19">
        <f t="shared" si="238"/>
        <v>41846.091666666667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9">
        <f t="shared" si="239"/>
        <v>1.0493333333333332</v>
      </c>
      <c r="O3626" s="7">
        <f t="shared" si="236"/>
        <v>80.717948717948715</v>
      </c>
      <c r="P3626" t="s">
        <v>8271</v>
      </c>
      <c r="Q3626" t="s">
        <v>8317</v>
      </c>
      <c r="R3626" t="s">
        <v>8318</v>
      </c>
      <c r="S3626" s="19">
        <f t="shared" si="237"/>
        <v>42545.574189814819</v>
      </c>
      <c r="T3626" s="19">
        <f t="shared" si="238"/>
        <v>42605.574189814819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9">
        <f t="shared" si="239"/>
        <v>1.0266666666666666</v>
      </c>
      <c r="O3627" s="7">
        <f t="shared" si="236"/>
        <v>39.487179487179489</v>
      </c>
      <c r="P3627" t="s">
        <v>8271</v>
      </c>
      <c r="Q3627" t="s">
        <v>8317</v>
      </c>
      <c r="R3627" t="s">
        <v>8318</v>
      </c>
      <c r="S3627" s="19">
        <f t="shared" si="237"/>
        <v>42157.452511574076</v>
      </c>
      <c r="T3627" s="19">
        <f t="shared" si="238"/>
        <v>42187.452511574076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9">
        <f t="shared" si="239"/>
        <v>1.0182500000000001</v>
      </c>
      <c r="O3628" s="7">
        <f t="shared" si="236"/>
        <v>84.854166666666671</v>
      </c>
      <c r="P3628" t="s">
        <v>8271</v>
      </c>
      <c r="Q3628" t="s">
        <v>8317</v>
      </c>
      <c r="R3628" t="s">
        <v>8318</v>
      </c>
      <c r="S3628" s="19">
        <f t="shared" si="237"/>
        <v>41846.467326388891</v>
      </c>
      <c r="T3628" s="19">
        <f t="shared" si="238"/>
        <v>41867.467326388891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9">
        <f t="shared" si="239"/>
        <v>1</v>
      </c>
      <c r="O3629" s="7">
        <f t="shared" si="236"/>
        <v>68.965517241379317</v>
      </c>
      <c r="P3629" t="s">
        <v>8271</v>
      </c>
      <c r="Q3629" t="s">
        <v>8317</v>
      </c>
      <c r="R3629" t="s">
        <v>8318</v>
      </c>
      <c r="S3629" s="19">
        <f t="shared" si="237"/>
        <v>42460.541747685187</v>
      </c>
      <c r="T3629" s="19">
        <f t="shared" si="238"/>
        <v>42510.965972222228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9">
        <f t="shared" si="239"/>
        <v>0</v>
      </c>
      <c r="O3630" s="7">
        <f t="shared" si="236"/>
        <v>0</v>
      </c>
      <c r="P3630" t="s">
        <v>8305</v>
      </c>
      <c r="Q3630" t="s">
        <v>8317</v>
      </c>
      <c r="R3630" t="s">
        <v>8359</v>
      </c>
      <c r="S3630" s="19">
        <f t="shared" si="237"/>
        <v>42291.633287037039</v>
      </c>
      <c r="T3630" s="19">
        <f t="shared" si="238"/>
        <v>42351.67495370371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9">
        <f t="shared" si="239"/>
        <v>1.9999999999999999E-6</v>
      </c>
      <c r="O3631" s="7">
        <f t="shared" si="236"/>
        <v>1</v>
      </c>
      <c r="P3631" t="s">
        <v>8305</v>
      </c>
      <c r="Q3631" t="s">
        <v>8317</v>
      </c>
      <c r="R3631" t="s">
        <v>8359</v>
      </c>
      <c r="S3631" s="19">
        <f t="shared" si="237"/>
        <v>42436.894490740742</v>
      </c>
      <c r="T3631" s="19">
        <f t="shared" si="238"/>
        <v>42495.508333333331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9">
        <f t="shared" si="239"/>
        <v>3.3333333333333332E-4</v>
      </c>
      <c r="O3632" s="7">
        <f t="shared" si="236"/>
        <v>1</v>
      </c>
      <c r="P3632" t="s">
        <v>8305</v>
      </c>
      <c r="Q3632" t="s">
        <v>8317</v>
      </c>
      <c r="R3632" t="s">
        <v>8359</v>
      </c>
      <c r="S3632" s="19">
        <f t="shared" si="237"/>
        <v>41942.647106481483</v>
      </c>
      <c r="T3632" s="19">
        <f t="shared" si="238"/>
        <v>41972.688773148155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9">
        <f t="shared" si="239"/>
        <v>0.51023391812865493</v>
      </c>
      <c r="O3633" s="7">
        <f t="shared" si="236"/>
        <v>147.88135593220338</v>
      </c>
      <c r="P3633" t="s">
        <v>8305</v>
      </c>
      <c r="Q3633" t="s">
        <v>8317</v>
      </c>
      <c r="R3633" t="s">
        <v>8359</v>
      </c>
      <c r="S3633" s="19">
        <f t="shared" si="237"/>
        <v>41880.553437499999</v>
      </c>
      <c r="T3633" s="19">
        <f t="shared" si="238"/>
        <v>41904.965972222228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9">
        <f t="shared" si="239"/>
        <v>0.2</v>
      </c>
      <c r="O3634" s="7">
        <f t="shared" si="236"/>
        <v>100</v>
      </c>
      <c r="P3634" t="s">
        <v>8305</v>
      </c>
      <c r="Q3634" t="s">
        <v>8317</v>
      </c>
      <c r="R3634" t="s">
        <v>8359</v>
      </c>
      <c r="S3634" s="19">
        <f t="shared" si="237"/>
        <v>41946.736909722225</v>
      </c>
      <c r="T3634" s="19">
        <f t="shared" si="238"/>
        <v>41966.736909722225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9">
        <f t="shared" si="239"/>
        <v>0.35239999999999999</v>
      </c>
      <c r="O3635" s="7">
        <f t="shared" si="236"/>
        <v>56.838709677419352</v>
      </c>
      <c r="P3635" t="s">
        <v>8305</v>
      </c>
      <c r="Q3635" t="s">
        <v>8317</v>
      </c>
      <c r="R3635" t="s">
        <v>8359</v>
      </c>
      <c r="S3635" s="19">
        <f t="shared" si="237"/>
        <v>42649.423460648148</v>
      </c>
      <c r="T3635" s="19">
        <f t="shared" si="238"/>
        <v>42692.841666666674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9">
        <f t="shared" si="239"/>
        <v>4.2466666666666666E-2</v>
      </c>
      <c r="O3636" s="7">
        <f t="shared" si="236"/>
        <v>176.94444444444446</v>
      </c>
      <c r="P3636" t="s">
        <v>8305</v>
      </c>
      <c r="Q3636" t="s">
        <v>8317</v>
      </c>
      <c r="R3636" t="s">
        <v>8359</v>
      </c>
      <c r="S3636" s="19">
        <f t="shared" si="237"/>
        <v>42700.966365740744</v>
      </c>
      <c r="T3636" s="19">
        <f t="shared" si="238"/>
        <v>42748.965972222228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9">
        <f t="shared" si="239"/>
        <v>0.36457142857142855</v>
      </c>
      <c r="O3637" s="7">
        <f t="shared" si="236"/>
        <v>127.6</v>
      </c>
      <c r="P3637" t="s">
        <v>8305</v>
      </c>
      <c r="Q3637" t="s">
        <v>8317</v>
      </c>
      <c r="R3637" t="s">
        <v>8359</v>
      </c>
      <c r="S3637" s="19">
        <f t="shared" si="237"/>
        <v>42450.682824074072</v>
      </c>
      <c r="T3637" s="19">
        <f t="shared" si="238"/>
        <v>42480.682824074072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9">
        <f t="shared" si="239"/>
        <v>0</v>
      </c>
      <c r="O3638" s="7">
        <f t="shared" si="236"/>
        <v>0</v>
      </c>
      <c r="P3638" t="s">
        <v>8305</v>
      </c>
      <c r="Q3638" t="s">
        <v>8317</v>
      </c>
      <c r="R3638" t="s">
        <v>8359</v>
      </c>
      <c r="S3638" s="19">
        <f t="shared" si="237"/>
        <v>42226.494780092595</v>
      </c>
      <c r="T3638" s="19">
        <f t="shared" si="238"/>
        <v>42261.494780092595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9">
        <f t="shared" si="239"/>
        <v>0.30866666666666664</v>
      </c>
      <c r="O3639" s="7">
        <f t="shared" si="236"/>
        <v>66.142857142857139</v>
      </c>
      <c r="P3639" t="s">
        <v>8305</v>
      </c>
      <c r="Q3639" t="s">
        <v>8317</v>
      </c>
      <c r="R3639" t="s">
        <v>8359</v>
      </c>
      <c r="S3639" s="19">
        <f t="shared" si="237"/>
        <v>41975.500636574077</v>
      </c>
      <c r="T3639" s="19">
        <f t="shared" si="238"/>
        <v>42005.500636574077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9">
        <f t="shared" si="239"/>
        <v>6.545454545454546E-2</v>
      </c>
      <c r="O3640" s="7">
        <f t="shared" si="236"/>
        <v>108</v>
      </c>
      <c r="P3640" t="s">
        <v>8305</v>
      </c>
      <c r="Q3640" t="s">
        <v>8317</v>
      </c>
      <c r="R3640" t="s">
        <v>8359</v>
      </c>
      <c r="S3640" s="19">
        <f t="shared" si="237"/>
        <v>42053.472824074081</v>
      </c>
      <c r="T3640" s="19">
        <f t="shared" si="238"/>
        <v>42113.431157407409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9">
        <f t="shared" si="239"/>
        <v>4.0000000000000003E-5</v>
      </c>
      <c r="O3641" s="7">
        <f t="shared" si="236"/>
        <v>1</v>
      </c>
      <c r="P3641" t="s">
        <v>8305</v>
      </c>
      <c r="Q3641" t="s">
        <v>8317</v>
      </c>
      <c r="R3641" t="s">
        <v>8359</v>
      </c>
      <c r="S3641" s="19">
        <f t="shared" si="237"/>
        <v>42590.477152777778</v>
      </c>
      <c r="T3641" s="19">
        <f t="shared" si="238"/>
        <v>42650.432638888888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9">
        <f t="shared" si="239"/>
        <v>5.5E-2</v>
      </c>
      <c r="O3642" s="7">
        <f t="shared" si="236"/>
        <v>18.333333333333332</v>
      </c>
      <c r="P3642" t="s">
        <v>8305</v>
      </c>
      <c r="Q3642" t="s">
        <v>8317</v>
      </c>
      <c r="R3642" t="s">
        <v>8359</v>
      </c>
      <c r="S3642" s="19">
        <f t="shared" si="237"/>
        <v>42104.581597222226</v>
      </c>
      <c r="T3642" s="19">
        <f t="shared" si="238"/>
        <v>42134.581597222226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9">
        <f t="shared" si="239"/>
        <v>0</v>
      </c>
      <c r="O3643" s="7">
        <f t="shared" si="236"/>
        <v>0</v>
      </c>
      <c r="P3643" t="s">
        <v>8305</v>
      </c>
      <c r="Q3643" t="s">
        <v>8317</v>
      </c>
      <c r="R3643" t="s">
        <v>8359</v>
      </c>
      <c r="S3643" s="19">
        <f t="shared" si="237"/>
        <v>41899.427071759259</v>
      </c>
      <c r="T3643" s="19">
        <f t="shared" si="238"/>
        <v>41917.008333333339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9">
        <f t="shared" si="239"/>
        <v>2.1428571428571429E-2</v>
      </c>
      <c r="O3644" s="7">
        <f t="shared" si="236"/>
        <v>7.5</v>
      </c>
      <c r="P3644" t="s">
        <v>8305</v>
      </c>
      <c r="Q3644" t="s">
        <v>8317</v>
      </c>
      <c r="R3644" t="s">
        <v>8359</v>
      </c>
      <c r="S3644" s="19">
        <f t="shared" si="237"/>
        <v>42297.616284722229</v>
      </c>
      <c r="T3644" s="19">
        <f t="shared" si="238"/>
        <v>42338.508333333331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9">
        <f t="shared" si="239"/>
        <v>0</v>
      </c>
      <c r="O3645" s="7">
        <f t="shared" si="236"/>
        <v>0</v>
      </c>
      <c r="P3645" t="s">
        <v>8305</v>
      </c>
      <c r="Q3645" t="s">
        <v>8317</v>
      </c>
      <c r="R3645" t="s">
        <v>8359</v>
      </c>
      <c r="S3645" s="19">
        <f t="shared" si="237"/>
        <v>42284.943969907414</v>
      </c>
      <c r="T3645" s="19">
        <f t="shared" si="238"/>
        <v>42324.985636574078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9">
        <f t="shared" si="239"/>
        <v>0.16420000000000001</v>
      </c>
      <c r="O3646" s="7">
        <f t="shared" si="236"/>
        <v>68.416666666666671</v>
      </c>
      <c r="P3646" t="s">
        <v>8305</v>
      </c>
      <c r="Q3646" t="s">
        <v>8317</v>
      </c>
      <c r="R3646" t="s">
        <v>8359</v>
      </c>
      <c r="S3646" s="19">
        <f t="shared" si="237"/>
        <v>42409.041747685187</v>
      </c>
      <c r="T3646" s="19">
        <f t="shared" si="238"/>
        <v>42437.007638888892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9">
        <f t="shared" si="239"/>
        <v>1E-3</v>
      </c>
      <c r="O3647" s="7">
        <f t="shared" si="236"/>
        <v>1</v>
      </c>
      <c r="P3647" t="s">
        <v>8305</v>
      </c>
      <c r="Q3647" t="s">
        <v>8317</v>
      </c>
      <c r="R3647" t="s">
        <v>8359</v>
      </c>
      <c r="S3647" s="19">
        <f t="shared" si="237"/>
        <v>42665.77034722222</v>
      </c>
      <c r="T3647" s="19">
        <f t="shared" si="238"/>
        <v>42695.812013888892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9">
        <f t="shared" si="239"/>
        <v>4.8099999999999997E-2</v>
      </c>
      <c r="O3648" s="7">
        <f t="shared" si="236"/>
        <v>60.125</v>
      </c>
      <c r="P3648" t="s">
        <v>8305</v>
      </c>
      <c r="Q3648" t="s">
        <v>8317</v>
      </c>
      <c r="R3648" t="s">
        <v>8359</v>
      </c>
      <c r="S3648" s="19">
        <f t="shared" si="237"/>
        <v>42140.221319444448</v>
      </c>
      <c r="T3648" s="19">
        <f t="shared" si="238"/>
        <v>42171.779166666674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9">
        <f t="shared" si="239"/>
        <v>0.06</v>
      </c>
      <c r="O3649" s="7">
        <f t="shared" si="236"/>
        <v>15</v>
      </c>
      <c r="P3649" t="s">
        <v>8305</v>
      </c>
      <c r="Q3649" t="s">
        <v>8317</v>
      </c>
      <c r="R3649" t="s">
        <v>8359</v>
      </c>
      <c r="S3649" s="19">
        <f t="shared" si="237"/>
        <v>42598.549155092594</v>
      </c>
      <c r="T3649" s="19">
        <f t="shared" si="238"/>
        <v>42643.549155092594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9">
        <f t="shared" si="239"/>
        <v>1.003825</v>
      </c>
      <c r="O3650" s="7">
        <f t="shared" si="236"/>
        <v>550.04109589041093</v>
      </c>
      <c r="P3650" t="s">
        <v>8271</v>
      </c>
      <c r="Q3650" t="s">
        <v>8317</v>
      </c>
      <c r="R3650" t="s">
        <v>8318</v>
      </c>
      <c r="S3650" s="19">
        <f t="shared" si="237"/>
        <v>41887.092187500006</v>
      </c>
      <c r="T3650" s="19">
        <f t="shared" si="238"/>
        <v>41917.092187500006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9">
        <f t="shared" si="239"/>
        <v>1.04</v>
      </c>
      <c r="O3651" s="7">
        <f t="shared" ref="O3651:O3714" si="240">IF(L3651=0,0,E3651/L3651)</f>
        <v>97.5</v>
      </c>
      <c r="P3651" t="s">
        <v>8271</v>
      </c>
      <c r="Q3651" t="s">
        <v>8317</v>
      </c>
      <c r="R3651" t="s">
        <v>8318</v>
      </c>
      <c r="S3651" s="19">
        <f t="shared" ref="S3651:S3714" si="241">(J3651/86400)+25569+(-5/25)</f>
        <v>41780.51289351852</v>
      </c>
      <c r="T3651" s="19">
        <f t="shared" ref="T3651:T3714" si="242">(I3651/86400)+25569+(-5/25)</f>
        <v>41806.51289351852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9">
        <f t="shared" si="239"/>
        <v>1</v>
      </c>
      <c r="O3652" s="7">
        <f t="shared" si="240"/>
        <v>29.411764705882351</v>
      </c>
      <c r="P3652" t="s">
        <v>8271</v>
      </c>
      <c r="Q3652" t="s">
        <v>8317</v>
      </c>
      <c r="R3652" t="s">
        <v>8318</v>
      </c>
      <c r="S3652" s="19">
        <f t="shared" si="241"/>
        <v>42381.27898148149</v>
      </c>
      <c r="T3652" s="19">
        <f t="shared" si="242"/>
        <v>42402.27898148149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9">
        <f t="shared" si="239"/>
        <v>1.04</v>
      </c>
      <c r="O3653" s="7">
        <f t="shared" si="240"/>
        <v>57.777777777777779</v>
      </c>
      <c r="P3653" t="s">
        <v>8271</v>
      </c>
      <c r="Q3653" t="s">
        <v>8317</v>
      </c>
      <c r="R3653" t="s">
        <v>8318</v>
      </c>
      <c r="S3653" s="19">
        <f t="shared" si="241"/>
        <v>41828.446319444447</v>
      </c>
      <c r="T3653" s="19">
        <f t="shared" si="242"/>
        <v>41861.465972222228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9">
        <f t="shared" si="239"/>
        <v>2.5066666666666668</v>
      </c>
      <c r="O3654" s="7">
        <f t="shared" si="240"/>
        <v>44.235294117647058</v>
      </c>
      <c r="P3654" t="s">
        <v>8271</v>
      </c>
      <c r="Q3654" t="s">
        <v>8317</v>
      </c>
      <c r="R3654" t="s">
        <v>8318</v>
      </c>
      <c r="S3654" s="19">
        <f t="shared" si="241"/>
        <v>42596.444699074076</v>
      </c>
      <c r="T3654" s="19">
        <f t="shared" si="242"/>
        <v>42606.965972222228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9">
        <f t="shared" si="239"/>
        <v>1.0049999999999999</v>
      </c>
      <c r="O3655" s="7">
        <f t="shared" si="240"/>
        <v>60.909090909090907</v>
      </c>
      <c r="P3655" t="s">
        <v>8271</v>
      </c>
      <c r="Q3655" t="s">
        <v>8317</v>
      </c>
      <c r="R3655" t="s">
        <v>8318</v>
      </c>
      <c r="S3655" s="19">
        <f t="shared" si="241"/>
        <v>42191.163506944446</v>
      </c>
      <c r="T3655" s="19">
        <f t="shared" si="242"/>
        <v>42221.163506944446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9">
        <f t="shared" si="239"/>
        <v>1.744</v>
      </c>
      <c r="O3656" s="7">
        <f t="shared" si="240"/>
        <v>68.84210526315789</v>
      </c>
      <c r="P3656" t="s">
        <v>8271</v>
      </c>
      <c r="Q3656" t="s">
        <v>8317</v>
      </c>
      <c r="R3656" t="s">
        <v>8318</v>
      </c>
      <c r="S3656" s="19">
        <f t="shared" si="241"/>
        <v>42440.216504629629</v>
      </c>
      <c r="T3656" s="19">
        <f t="shared" si="242"/>
        <v>42463.508333333331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9">
        <f t="shared" si="239"/>
        <v>1.1626000000000001</v>
      </c>
      <c r="O3657" s="7">
        <f t="shared" si="240"/>
        <v>73.582278481012665</v>
      </c>
      <c r="P3657" t="s">
        <v>8271</v>
      </c>
      <c r="Q3657" t="s">
        <v>8317</v>
      </c>
      <c r="R3657" t="s">
        <v>8318</v>
      </c>
      <c r="S3657" s="19">
        <f t="shared" si="241"/>
        <v>42173.603217592594</v>
      </c>
      <c r="T3657" s="19">
        <f t="shared" si="242"/>
        <v>42203.090972222228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9">
        <f t="shared" ref="N3658:N3721" si="243">E3658/D3658</f>
        <v>1.0582</v>
      </c>
      <c r="O3658" s="7">
        <f t="shared" si="240"/>
        <v>115.02173913043478</v>
      </c>
      <c r="P3658" t="s">
        <v>8271</v>
      </c>
      <c r="Q3658" t="s">
        <v>8317</v>
      </c>
      <c r="R3658" t="s">
        <v>8318</v>
      </c>
      <c r="S3658" s="19">
        <f t="shared" si="241"/>
        <v>42737.710138888891</v>
      </c>
      <c r="T3658" s="19">
        <f t="shared" si="242"/>
        <v>42767.757638888892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9">
        <f t="shared" si="243"/>
        <v>1.1074999999999999</v>
      </c>
      <c r="O3659" s="7">
        <f t="shared" si="240"/>
        <v>110.75</v>
      </c>
      <c r="P3659" t="s">
        <v>8271</v>
      </c>
      <c r="Q3659" t="s">
        <v>8317</v>
      </c>
      <c r="R3659" t="s">
        <v>8318</v>
      </c>
      <c r="S3659" s="19">
        <f t="shared" si="241"/>
        <v>42499.429849537039</v>
      </c>
      <c r="T3659" s="19">
        <f t="shared" si="242"/>
        <v>42522.70416666667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9">
        <f t="shared" si="243"/>
        <v>1.0066666666666666</v>
      </c>
      <c r="O3660" s="7">
        <f t="shared" si="240"/>
        <v>75.5</v>
      </c>
      <c r="P3660" t="s">
        <v>8271</v>
      </c>
      <c r="Q3660" t="s">
        <v>8317</v>
      </c>
      <c r="R3660" t="s">
        <v>8318</v>
      </c>
      <c r="S3660" s="19">
        <f t="shared" si="241"/>
        <v>41775.658564814818</v>
      </c>
      <c r="T3660" s="19">
        <f t="shared" si="242"/>
        <v>41821.965972222228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9">
        <f t="shared" si="243"/>
        <v>1.0203333333333333</v>
      </c>
      <c r="O3661" s="7">
        <f t="shared" si="240"/>
        <v>235.46153846153845</v>
      </c>
      <c r="P3661" t="s">
        <v>8271</v>
      </c>
      <c r="Q3661" t="s">
        <v>8317</v>
      </c>
      <c r="R3661" t="s">
        <v>8318</v>
      </c>
      <c r="S3661" s="19">
        <f t="shared" si="241"/>
        <v>42055.077199074076</v>
      </c>
      <c r="T3661" s="19">
        <f t="shared" si="242"/>
        <v>42082.410416666666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9">
        <f t="shared" si="243"/>
        <v>1</v>
      </c>
      <c r="O3662" s="7">
        <f t="shared" si="240"/>
        <v>11.363636363636363</v>
      </c>
      <c r="P3662" t="s">
        <v>8271</v>
      </c>
      <c r="Q3662" t="s">
        <v>8317</v>
      </c>
      <c r="R3662" t="s">
        <v>8318</v>
      </c>
      <c r="S3662" s="19">
        <f t="shared" si="241"/>
        <v>41971.681076388893</v>
      </c>
      <c r="T3662" s="19">
        <f t="shared" si="242"/>
        <v>41996.681076388893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9">
        <f t="shared" si="243"/>
        <v>1.1100000000000001</v>
      </c>
      <c r="O3663" s="7">
        <f t="shared" si="240"/>
        <v>92.5</v>
      </c>
      <c r="P3663" t="s">
        <v>8271</v>
      </c>
      <c r="Q3663" t="s">
        <v>8317</v>
      </c>
      <c r="R3663" t="s">
        <v>8318</v>
      </c>
      <c r="S3663" s="19">
        <f t="shared" si="241"/>
        <v>42447.69666666667</v>
      </c>
      <c r="T3663" s="19">
        <f t="shared" si="242"/>
        <v>42469.966666666674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9">
        <f t="shared" si="243"/>
        <v>1.0142500000000001</v>
      </c>
      <c r="O3664" s="7">
        <f t="shared" si="240"/>
        <v>202.85</v>
      </c>
      <c r="P3664" t="s">
        <v>8271</v>
      </c>
      <c r="Q3664" t="s">
        <v>8317</v>
      </c>
      <c r="R3664" t="s">
        <v>8318</v>
      </c>
      <c r="S3664" s="19">
        <f t="shared" si="241"/>
        <v>42064.02006944445</v>
      </c>
      <c r="T3664" s="19">
        <f t="shared" si="242"/>
        <v>42093.978402777779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9">
        <f t="shared" si="243"/>
        <v>1.04</v>
      </c>
      <c r="O3665" s="7">
        <f t="shared" si="240"/>
        <v>26</v>
      </c>
      <c r="P3665" t="s">
        <v>8271</v>
      </c>
      <c r="Q3665" t="s">
        <v>8317</v>
      </c>
      <c r="R3665" t="s">
        <v>8318</v>
      </c>
      <c r="S3665" s="19">
        <f t="shared" si="241"/>
        <v>42665.251736111109</v>
      </c>
      <c r="T3665" s="19">
        <f t="shared" si="242"/>
        <v>42725.293402777781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9">
        <f t="shared" si="243"/>
        <v>1.09375</v>
      </c>
      <c r="O3666" s="7">
        <f t="shared" si="240"/>
        <v>46.05263157894737</v>
      </c>
      <c r="P3666" t="s">
        <v>8271</v>
      </c>
      <c r="Q3666" t="s">
        <v>8317</v>
      </c>
      <c r="R3666" t="s">
        <v>8318</v>
      </c>
      <c r="S3666" s="19">
        <f t="shared" si="241"/>
        <v>42523.048715277779</v>
      </c>
      <c r="T3666" s="19">
        <f t="shared" si="242"/>
        <v>42537.048715277779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9">
        <f t="shared" si="243"/>
        <v>1.1516129032258065</v>
      </c>
      <c r="O3667" s="7">
        <f t="shared" si="240"/>
        <v>51</v>
      </c>
      <c r="P3667" t="s">
        <v>8271</v>
      </c>
      <c r="Q3667" t="s">
        <v>8317</v>
      </c>
      <c r="R3667" t="s">
        <v>8318</v>
      </c>
      <c r="S3667" s="19">
        <f t="shared" si="241"/>
        <v>42294.608124999999</v>
      </c>
      <c r="T3667" s="19">
        <f t="shared" si="242"/>
        <v>42305.629166666666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9">
        <f t="shared" si="243"/>
        <v>1</v>
      </c>
      <c r="O3668" s="7">
        <f t="shared" si="240"/>
        <v>31.578947368421051</v>
      </c>
      <c r="P3668" t="s">
        <v>8271</v>
      </c>
      <c r="Q3668" t="s">
        <v>8317</v>
      </c>
      <c r="R3668" t="s">
        <v>8318</v>
      </c>
      <c r="S3668" s="19">
        <f t="shared" si="241"/>
        <v>41822.704884259263</v>
      </c>
      <c r="T3668" s="19">
        <f t="shared" si="242"/>
        <v>41844.091666666667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9">
        <f t="shared" si="243"/>
        <v>1.0317033333333334</v>
      </c>
      <c r="O3669" s="7">
        <f t="shared" si="240"/>
        <v>53.363965517241382</v>
      </c>
      <c r="P3669" t="s">
        <v>8271</v>
      </c>
      <c r="Q3669" t="s">
        <v>8317</v>
      </c>
      <c r="R3669" t="s">
        <v>8318</v>
      </c>
      <c r="S3669" s="19">
        <f t="shared" si="241"/>
        <v>42173.770127314812</v>
      </c>
      <c r="T3669" s="19">
        <f t="shared" si="242"/>
        <v>42203.770127314812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9">
        <f t="shared" si="243"/>
        <v>1.0349999999999999</v>
      </c>
      <c r="O3670" s="7">
        <f t="shared" si="240"/>
        <v>36.964285714285715</v>
      </c>
      <c r="P3670" t="s">
        <v>8271</v>
      </c>
      <c r="Q3670" t="s">
        <v>8317</v>
      </c>
      <c r="R3670" t="s">
        <v>8318</v>
      </c>
      <c r="S3670" s="19">
        <f t="shared" si="241"/>
        <v>42185.356157407412</v>
      </c>
      <c r="T3670" s="19">
        <f t="shared" si="242"/>
        <v>42208.572916666672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9">
        <f t="shared" si="243"/>
        <v>1.3819999999999999</v>
      </c>
      <c r="O3671" s="7">
        <f t="shared" si="240"/>
        <v>81.294117647058826</v>
      </c>
      <c r="P3671" t="s">
        <v>8271</v>
      </c>
      <c r="Q3671" t="s">
        <v>8317</v>
      </c>
      <c r="R3671" t="s">
        <v>8318</v>
      </c>
      <c r="S3671" s="19">
        <f t="shared" si="241"/>
        <v>42136.47519675926</v>
      </c>
      <c r="T3671" s="19">
        <f t="shared" si="242"/>
        <v>42166.47519675926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9">
        <f t="shared" si="243"/>
        <v>1.0954545454545455</v>
      </c>
      <c r="O3672" s="7">
        <f t="shared" si="240"/>
        <v>20.083333333333332</v>
      </c>
      <c r="P3672" t="s">
        <v>8271</v>
      </c>
      <c r="Q3672" t="s">
        <v>8317</v>
      </c>
      <c r="R3672" t="s">
        <v>8318</v>
      </c>
      <c r="S3672" s="19">
        <f t="shared" si="241"/>
        <v>42142.314016203702</v>
      </c>
      <c r="T3672" s="19">
        <f t="shared" si="242"/>
        <v>42155.758333333331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9">
        <f t="shared" si="243"/>
        <v>1.0085714285714287</v>
      </c>
      <c r="O3673" s="7">
        <f t="shared" si="240"/>
        <v>88.25</v>
      </c>
      <c r="P3673" t="s">
        <v>8271</v>
      </c>
      <c r="Q3673" t="s">
        <v>8317</v>
      </c>
      <c r="R3673" t="s">
        <v>8318</v>
      </c>
      <c r="S3673" s="19">
        <f t="shared" si="241"/>
        <v>41820.428090277783</v>
      </c>
      <c r="T3673" s="19">
        <f t="shared" si="242"/>
        <v>41840.965972222228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9">
        <f t="shared" si="243"/>
        <v>1.0153333333333334</v>
      </c>
      <c r="O3674" s="7">
        <f t="shared" si="240"/>
        <v>53.438596491228068</v>
      </c>
      <c r="P3674" t="s">
        <v>8271</v>
      </c>
      <c r="Q3674" t="s">
        <v>8317</v>
      </c>
      <c r="R3674" t="s">
        <v>8318</v>
      </c>
      <c r="S3674" s="19">
        <f t="shared" si="241"/>
        <v>41878.746574074074</v>
      </c>
      <c r="T3674" s="19">
        <f t="shared" si="242"/>
        <v>41908.746574074074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9">
        <f t="shared" si="243"/>
        <v>1.13625</v>
      </c>
      <c r="O3675" s="7">
        <f t="shared" si="240"/>
        <v>39.868421052631582</v>
      </c>
      <c r="P3675" t="s">
        <v>8271</v>
      </c>
      <c r="Q3675" t="s">
        <v>8317</v>
      </c>
      <c r="R3675" t="s">
        <v>8318</v>
      </c>
      <c r="S3675" s="19">
        <f t="shared" si="241"/>
        <v>41914.09510416667</v>
      </c>
      <c r="T3675" s="19">
        <f t="shared" si="242"/>
        <v>41948.336111111115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9">
        <f t="shared" si="243"/>
        <v>1</v>
      </c>
      <c r="O3676" s="7">
        <f t="shared" si="240"/>
        <v>145.16129032258064</v>
      </c>
      <c r="P3676" t="s">
        <v>8271</v>
      </c>
      <c r="Q3676" t="s">
        <v>8317</v>
      </c>
      <c r="R3676" t="s">
        <v>8318</v>
      </c>
      <c r="S3676" s="19">
        <f t="shared" si="241"/>
        <v>42556.673020833332</v>
      </c>
      <c r="T3676" s="19">
        <f t="shared" si="242"/>
        <v>42616.673020833332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9">
        <f t="shared" si="243"/>
        <v>1.4</v>
      </c>
      <c r="O3677" s="7">
        <f t="shared" si="240"/>
        <v>23.333333333333332</v>
      </c>
      <c r="P3677" t="s">
        <v>8271</v>
      </c>
      <c r="Q3677" t="s">
        <v>8317</v>
      </c>
      <c r="R3677" t="s">
        <v>8318</v>
      </c>
      <c r="S3677" s="19">
        <f t="shared" si="241"/>
        <v>42493.397013888891</v>
      </c>
      <c r="T3677" s="19">
        <f t="shared" si="242"/>
        <v>42505.758333333331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9">
        <f t="shared" si="243"/>
        <v>1.2875000000000001</v>
      </c>
      <c r="O3678" s="7">
        <f t="shared" si="240"/>
        <v>64.375</v>
      </c>
      <c r="P3678" t="s">
        <v>8271</v>
      </c>
      <c r="Q3678" t="s">
        <v>8317</v>
      </c>
      <c r="R3678" t="s">
        <v>8318</v>
      </c>
      <c r="S3678" s="19">
        <f t="shared" si="241"/>
        <v>41876.615787037037</v>
      </c>
      <c r="T3678" s="19">
        <f t="shared" si="242"/>
        <v>41894.615787037037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9">
        <f t="shared" si="243"/>
        <v>1.0290416666666666</v>
      </c>
      <c r="O3679" s="7">
        <f t="shared" si="240"/>
        <v>62.052763819095475</v>
      </c>
      <c r="P3679" t="s">
        <v>8271</v>
      </c>
      <c r="Q3679" t="s">
        <v>8317</v>
      </c>
      <c r="R3679" t="s">
        <v>8318</v>
      </c>
      <c r="S3679" s="19">
        <f t="shared" si="241"/>
        <v>41802.374282407414</v>
      </c>
      <c r="T3679" s="19">
        <f t="shared" si="242"/>
        <v>41822.965972222228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9">
        <f t="shared" si="243"/>
        <v>1.0249999999999999</v>
      </c>
      <c r="O3680" s="7">
        <f t="shared" si="240"/>
        <v>66.129032258064512</v>
      </c>
      <c r="P3680" t="s">
        <v>8271</v>
      </c>
      <c r="Q3680" t="s">
        <v>8317</v>
      </c>
      <c r="R3680" t="s">
        <v>8318</v>
      </c>
      <c r="S3680" s="19">
        <f t="shared" si="241"/>
        <v>42120.331226851849</v>
      </c>
      <c r="T3680" s="19">
        <f t="shared" si="242"/>
        <v>42155.331226851849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9">
        <f t="shared" si="243"/>
        <v>1.101</v>
      </c>
      <c r="O3681" s="7">
        <f t="shared" si="240"/>
        <v>73.400000000000006</v>
      </c>
      <c r="P3681" t="s">
        <v>8271</v>
      </c>
      <c r="Q3681" t="s">
        <v>8317</v>
      </c>
      <c r="R3681" t="s">
        <v>8318</v>
      </c>
      <c r="S3681" s="19">
        <f t="shared" si="241"/>
        <v>41786.561354166668</v>
      </c>
      <c r="T3681" s="19">
        <f t="shared" si="242"/>
        <v>41821.007638888892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9">
        <f t="shared" si="243"/>
        <v>1.1276666666666666</v>
      </c>
      <c r="O3682" s="7">
        <f t="shared" si="240"/>
        <v>99.5</v>
      </c>
      <c r="P3682" t="s">
        <v>8271</v>
      </c>
      <c r="Q3682" t="s">
        <v>8317</v>
      </c>
      <c r="R3682" t="s">
        <v>8318</v>
      </c>
      <c r="S3682" s="19">
        <f t="shared" si="241"/>
        <v>42627.254097222227</v>
      </c>
      <c r="T3682" s="19">
        <f t="shared" si="242"/>
        <v>42648.254097222227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9">
        <f t="shared" si="243"/>
        <v>1.119</v>
      </c>
      <c r="O3683" s="7">
        <f t="shared" si="240"/>
        <v>62.166666666666664</v>
      </c>
      <c r="P3683" t="s">
        <v>8271</v>
      </c>
      <c r="Q3683" t="s">
        <v>8317</v>
      </c>
      <c r="R3683" t="s">
        <v>8318</v>
      </c>
      <c r="S3683" s="19">
        <f t="shared" si="241"/>
        <v>42374.451504629629</v>
      </c>
      <c r="T3683" s="19">
        <f t="shared" si="242"/>
        <v>42384.451504629629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9">
        <f t="shared" si="243"/>
        <v>1.3919999999999999</v>
      </c>
      <c r="O3684" s="7">
        <f t="shared" si="240"/>
        <v>62.328358208955223</v>
      </c>
      <c r="P3684" t="s">
        <v>8271</v>
      </c>
      <c r="Q3684" t="s">
        <v>8317</v>
      </c>
      <c r="R3684" t="s">
        <v>8318</v>
      </c>
      <c r="S3684" s="19">
        <f t="shared" si="241"/>
        <v>41772.485393518524</v>
      </c>
      <c r="T3684" s="19">
        <f t="shared" si="242"/>
        <v>41806.090972222228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9">
        <f t="shared" si="243"/>
        <v>1.1085714285714285</v>
      </c>
      <c r="O3685" s="7">
        <f t="shared" si="240"/>
        <v>58.787878787878789</v>
      </c>
      <c r="P3685" t="s">
        <v>8271</v>
      </c>
      <c r="Q3685" t="s">
        <v>8317</v>
      </c>
      <c r="R3685" t="s">
        <v>8318</v>
      </c>
      <c r="S3685" s="19">
        <f t="shared" si="241"/>
        <v>42632.916851851856</v>
      </c>
      <c r="T3685" s="19">
        <f t="shared" si="242"/>
        <v>42662.916851851856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9">
        <f t="shared" si="243"/>
        <v>1.3906666666666667</v>
      </c>
      <c r="O3686" s="7">
        <f t="shared" si="240"/>
        <v>45.347826086956523</v>
      </c>
      <c r="P3686" t="s">
        <v>8271</v>
      </c>
      <c r="Q3686" t="s">
        <v>8317</v>
      </c>
      <c r="R3686" t="s">
        <v>8318</v>
      </c>
      <c r="S3686" s="19">
        <f t="shared" si="241"/>
        <v>42218.980393518519</v>
      </c>
      <c r="T3686" s="19">
        <f t="shared" si="242"/>
        <v>42248.980393518519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9">
        <f t="shared" si="243"/>
        <v>1.0569999999999999</v>
      </c>
      <c r="O3687" s="7">
        <f t="shared" si="240"/>
        <v>41.944444444444443</v>
      </c>
      <c r="P3687" t="s">
        <v>8271</v>
      </c>
      <c r="Q3687" t="s">
        <v>8317</v>
      </c>
      <c r="R3687" t="s">
        <v>8318</v>
      </c>
      <c r="S3687" s="19">
        <f t="shared" si="241"/>
        <v>41753.393275462964</v>
      </c>
      <c r="T3687" s="19">
        <f t="shared" si="242"/>
        <v>41778.675000000003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9">
        <f t="shared" si="243"/>
        <v>1.0142857142857142</v>
      </c>
      <c r="O3688" s="7">
        <f t="shared" si="240"/>
        <v>59.166666666666664</v>
      </c>
      <c r="P3688" t="s">
        <v>8271</v>
      </c>
      <c r="Q3688" t="s">
        <v>8317</v>
      </c>
      <c r="R3688" t="s">
        <v>8318</v>
      </c>
      <c r="S3688" s="19">
        <f t="shared" si="241"/>
        <v>42230.462731481486</v>
      </c>
      <c r="T3688" s="19">
        <f t="shared" si="242"/>
        <v>42244.965972222228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9">
        <f t="shared" si="243"/>
        <v>1.0024500000000001</v>
      </c>
      <c r="O3689" s="7">
        <f t="shared" si="240"/>
        <v>200.49</v>
      </c>
      <c r="P3689" t="s">
        <v>8271</v>
      </c>
      <c r="Q3689" t="s">
        <v>8317</v>
      </c>
      <c r="R3689" t="s">
        <v>8318</v>
      </c>
      <c r="S3689" s="19">
        <f t="shared" si="241"/>
        <v>41787.018229166672</v>
      </c>
      <c r="T3689" s="19">
        <f t="shared" si="242"/>
        <v>41817.018229166672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9">
        <f t="shared" si="243"/>
        <v>1.0916666666666666</v>
      </c>
      <c r="O3690" s="7">
        <f t="shared" si="240"/>
        <v>83.974358974358978</v>
      </c>
      <c r="P3690" t="s">
        <v>8271</v>
      </c>
      <c r="Q3690" t="s">
        <v>8317</v>
      </c>
      <c r="R3690" t="s">
        <v>8318</v>
      </c>
      <c r="S3690" s="19">
        <f t="shared" si="241"/>
        <v>41829.587083333332</v>
      </c>
      <c r="T3690" s="19">
        <f t="shared" si="242"/>
        <v>41859.587083333332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9">
        <f t="shared" si="243"/>
        <v>1.1833333333333333</v>
      </c>
      <c r="O3691" s="7">
        <f t="shared" si="240"/>
        <v>57.258064516129032</v>
      </c>
      <c r="P3691" t="s">
        <v>8271</v>
      </c>
      <c r="Q3691" t="s">
        <v>8317</v>
      </c>
      <c r="R3691" t="s">
        <v>8318</v>
      </c>
      <c r="S3691" s="19">
        <f t="shared" si="241"/>
        <v>42147.626840277779</v>
      </c>
      <c r="T3691" s="19">
        <f t="shared" si="242"/>
        <v>42176.734027777784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9">
        <f t="shared" si="243"/>
        <v>1.2</v>
      </c>
      <c r="O3692" s="7">
        <f t="shared" si="240"/>
        <v>58.064516129032256</v>
      </c>
      <c r="P3692" t="s">
        <v>8271</v>
      </c>
      <c r="Q3692" t="s">
        <v>8317</v>
      </c>
      <c r="R3692" t="s">
        <v>8318</v>
      </c>
      <c r="S3692" s="19">
        <f t="shared" si="241"/>
        <v>41940.398182870369</v>
      </c>
      <c r="T3692" s="19">
        <f t="shared" si="242"/>
        <v>41970.439849537041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9">
        <f t="shared" si="243"/>
        <v>1.2796000000000001</v>
      </c>
      <c r="O3693" s="7">
        <f t="shared" si="240"/>
        <v>186.80291970802921</v>
      </c>
      <c r="P3693" t="s">
        <v>8271</v>
      </c>
      <c r="Q3693" t="s">
        <v>8317</v>
      </c>
      <c r="R3693" t="s">
        <v>8318</v>
      </c>
      <c r="S3693" s="19">
        <f t="shared" si="241"/>
        <v>42020.500567129631</v>
      </c>
      <c r="T3693" s="19">
        <f t="shared" si="242"/>
        <v>42065.007638888892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9">
        <f t="shared" si="243"/>
        <v>1.26</v>
      </c>
      <c r="O3694" s="7">
        <f t="shared" si="240"/>
        <v>74.117647058823536</v>
      </c>
      <c r="P3694" t="s">
        <v>8271</v>
      </c>
      <c r="Q3694" t="s">
        <v>8317</v>
      </c>
      <c r="R3694" t="s">
        <v>8318</v>
      </c>
      <c r="S3694" s="19">
        <f t="shared" si="241"/>
        <v>41891.765034722222</v>
      </c>
      <c r="T3694" s="19">
        <f t="shared" si="242"/>
        <v>41900.800000000003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9">
        <f t="shared" si="243"/>
        <v>1.2912912912912913</v>
      </c>
      <c r="O3695" s="7">
        <f t="shared" si="240"/>
        <v>30.714285714285715</v>
      </c>
      <c r="P3695" t="s">
        <v>8271</v>
      </c>
      <c r="Q3695" t="s">
        <v>8317</v>
      </c>
      <c r="R3695" t="s">
        <v>8318</v>
      </c>
      <c r="S3695" s="19">
        <f t="shared" si="241"/>
        <v>42308.991307870368</v>
      </c>
      <c r="T3695" s="19">
        <f t="shared" si="242"/>
        <v>42338.737500000003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9">
        <f t="shared" si="243"/>
        <v>1.0742857142857143</v>
      </c>
      <c r="O3696" s="7">
        <f t="shared" si="240"/>
        <v>62.666666666666664</v>
      </c>
      <c r="P3696" t="s">
        <v>8271</v>
      </c>
      <c r="Q3696" t="s">
        <v>8317</v>
      </c>
      <c r="R3696" t="s">
        <v>8318</v>
      </c>
      <c r="S3696" s="19">
        <f t="shared" si="241"/>
        <v>42489.933877314819</v>
      </c>
      <c r="T3696" s="19">
        <f t="shared" si="242"/>
        <v>42526.883333333331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9">
        <f t="shared" si="243"/>
        <v>1.00125</v>
      </c>
      <c r="O3697" s="7">
        <f t="shared" si="240"/>
        <v>121.36363636363636</v>
      </c>
      <c r="P3697" t="s">
        <v>8271</v>
      </c>
      <c r="Q3697" t="s">
        <v>8317</v>
      </c>
      <c r="R3697" t="s">
        <v>8318</v>
      </c>
      <c r="S3697" s="19">
        <f t="shared" si="241"/>
        <v>41995.670486111114</v>
      </c>
      <c r="T3697" s="19">
        <f t="shared" si="242"/>
        <v>42015.670486111114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9">
        <f t="shared" si="243"/>
        <v>1.55</v>
      </c>
      <c r="O3698" s="7">
        <f t="shared" si="240"/>
        <v>39.743589743589745</v>
      </c>
      <c r="P3698" t="s">
        <v>8271</v>
      </c>
      <c r="Q3698" t="s">
        <v>8317</v>
      </c>
      <c r="R3698" t="s">
        <v>8318</v>
      </c>
      <c r="S3698" s="19">
        <f t="shared" si="241"/>
        <v>41988.417083333334</v>
      </c>
      <c r="T3698" s="19">
        <f t="shared" si="242"/>
        <v>42048.417083333334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9">
        <f t="shared" si="243"/>
        <v>1.08</v>
      </c>
      <c r="O3699" s="7">
        <f t="shared" si="240"/>
        <v>72</v>
      </c>
      <c r="P3699" t="s">
        <v>8271</v>
      </c>
      <c r="Q3699" t="s">
        <v>8317</v>
      </c>
      <c r="R3699" t="s">
        <v>8318</v>
      </c>
      <c r="S3699" s="19">
        <f t="shared" si="241"/>
        <v>42479.265833333338</v>
      </c>
      <c r="T3699" s="19">
        <f t="shared" si="242"/>
        <v>42500.265833333338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9">
        <f t="shared" si="243"/>
        <v>1.1052</v>
      </c>
      <c r="O3700" s="7">
        <f t="shared" si="240"/>
        <v>40.632352941176471</v>
      </c>
      <c r="P3700" t="s">
        <v>8271</v>
      </c>
      <c r="Q3700" t="s">
        <v>8317</v>
      </c>
      <c r="R3700" t="s">
        <v>8318</v>
      </c>
      <c r="S3700" s="19">
        <f t="shared" si="241"/>
        <v>42401.606562500005</v>
      </c>
      <c r="T3700" s="19">
        <f t="shared" si="242"/>
        <v>42431.606562500005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9">
        <f t="shared" si="243"/>
        <v>1.008</v>
      </c>
      <c r="O3701" s="7">
        <f t="shared" si="240"/>
        <v>63</v>
      </c>
      <c r="P3701" t="s">
        <v>8271</v>
      </c>
      <c r="Q3701" t="s">
        <v>8317</v>
      </c>
      <c r="R3701" t="s">
        <v>8318</v>
      </c>
      <c r="S3701" s="19">
        <f t="shared" si="241"/>
        <v>41897.402037037042</v>
      </c>
      <c r="T3701" s="19">
        <f t="shared" si="242"/>
        <v>41927.402037037042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9">
        <f t="shared" si="243"/>
        <v>1.212</v>
      </c>
      <c r="O3702" s="7">
        <f t="shared" si="240"/>
        <v>33.666666666666664</v>
      </c>
      <c r="P3702" t="s">
        <v>8271</v>
      </c>
      <c r="Q3702" t="s">
        <v>8317</v>
      </c>
      <c r="R3702" t="s">
        <v>8318</v>
      </c>
      <c r="S3702" s="19">
        <f t="shared" si="241"/>
        <v>41882.385648148149</v>
      </c>
      <c r="T3702" s="19">
        <f t="shared" si="242"/>
        <v>41912.466666666667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9">
        <f t="shared" si="243"/>
        <v>1.0033333333333334</v>
      </c>
      <c r="O3703" s="7">
        <f t="shared" si="240"/>
        <v>38.589743589743591</v>
      </c>
      <c r="P3703" t="s">
        <v>8271</v>
      </c>
      <c r="Q3703" t="s">
        <v>8317</v>
      </c>
      <c r="R3703" t="s">
        <v>8318</v>
      </c>
      <c r="S3703" s="19">
        <f t="shared" si="241"/>
        <v>42129.341585648152</v>
      </c>
      <c r="T3703" s="19">
        <f t="shared" si="242"/>
        <v>42159.341585648152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9">
        <f t="shared" si="243"/>
        <v>1.0916666666666666</v>
      </c>
      <c r="O3704" s="7">
        <f t="shared" si="240"/>
        <v>155.95238095238096</v>
      </c>
      <c r="P3704" t="s">
        <v>8271</v>
      </c>
      <c r="Q3704" t="s">
        <v>8317</v>
      </c>
      <c r="R3704" t="s">
        <v>8318</v>
      </c>
      <c r="S3704" s="19">
        <f t="shared" si="241"/>
        <v>42524.338009259263</v>
      </c>
      <c r="T3704" s="19">
        <f t="shared" si="242"/>
        <v>42561.757638888892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9">
        <f t="shared" si="243"/>
        <v>1.2342857142857142</v>
      </c>
      <c r="O3705" s="7">
        <f t="shared" si="240"/>
        <v>43.2</v>
      </c>
      <c r="P3705" t="s">
        <v>8271</v>
      </c>
      <c r="Q3705" t="s">
        <v>8317</v>
      </c>
      <c r="R3705" t="s">
        <v>8318</v>
      </c>
      <c r="S3705" s="19">
        <f t="shared" si="241"/>
        <v>42556.304490740746</v>
      </c>
      <c r="T3705" s="19">
        <f t="shared" si="242"/>
        <v>42595.090972222228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9">
        <f t="shared" si="243"/>
        <v>1.3633666666666666</v>
      </c>
      <c r="O3706" s="7">
        <f t="shared" si="240"/>
        <v>15.148518518518518</v>
      </c>
      <c r="P3706" t="s">
        <v>8271</v>
      </c>
      <c r="Q3706" t="s">
        <v>8317</v>
      </c>
      <c r="R3706" t="s">
        <v>8318</v>
      </c>
      <c r="S3706" s="19">
        <f t="shared" si="241"/>
        <v>42461.489745370374</v>
      </c>
      <c r="T3706" s="19">
        <f t="shared" si="242"/>
        <v>42521.489745370374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9">
        <f t="shared" si="243"/>
        <v>1.0346657233816767</v>
      </c>
      <c r="O3707" s="7">
        <f t="shared" si="240"/>
        <v>83.571428571428569</v>
      </c>
      <c r="P3707" t="s">
        <v>8271</v>
      </c>
      <c r="Q3707" t="s">
        <v>8317</v>
      </c>
      <c r="R3707" t="s">
        <v>8318</v>
      </c>
      <c r="S3707" s="19">
        <f t="shared" si="241"/>
        <v>41792.342986111114</v>
      </c>
      <c r="T3707" s="19">
        <f t="shared" si="242"/>
        <v>41813.550000000003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9">
        <f t="shared" si="243"/>
        <v>1.2133333333333334</v>
      </c>
      <c r="O3708" s="7">
        <f t="shared" si="240"/>
        <v>140</v>
      </c>
      <c r="P3708" t="s">
        <v>8271</v>
      </c>
      <c r="Q3708" t="s">
        <v>8317</v>
      </c>
      <c r="R3708" t="s">
        <v>8318</v>
      </c>
      <c r="S3708" s="19">
        <f t="shared" si="241"/>
        <v>41879.713761574079</v>
      </c>
      <c r="T3708" s="19">
        <f t="shared" si="242"/>
        <v>41894.713761574079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9">
        <f t="shared" si="243"/>
        <v>1.86</v>
      </c>
      <c r="O3709" s="7">
        <f t="shared" si="240"/>
        <v>80.869565217391298</v>
      </c>
      <c r="P3709" t="s">
        <v>8271</v>
      </c>
      <c r="Q3709" t="s">
        <v>8317</v>
      </c>
      <c r="R3709" t="s">
        <v>8318</v>
      </c>
      <c r="S3709" s="19">
        <f t="shared" si="241"/>
        <v>42551.848356481481</v>
      </c>
      <c r="T3709" s="19">
        <f t="shared" si="242"/>
        <v>42573.026388888888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9">
        <f t="shared" si="243"/>
        <v>3</v>
      </c>
      <c r="O3710" s="7">
        <f t="shared" si="240"/>
        <v>53.846153846153847</v>
      </c>
      <c r="P3710" t="s">
        <v>8271</v>
      </c>
      <c r="Q3710" t="s">
        <v>8317</v>
      </c>
      <c r="R3710" t="s">
        <v>8318</v>
      </c>
      <c r="S3710" s="19">
        <f t="shared" si="241"/>
        <v>41809.942199074081</v>
      </c>
      <c r="T3710" s="19">
        <f t="shared" si="242"/>
        <v>41823.942199074081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9">
        <f t="shared" si="243"/>
        <v>1.0825</v>
      </c>
      <c r="O3711" s="7">
        <f t="shared" si="240"/>
        <v>30.928571428571427</v>
      </c>
      <c r="P3711" t="s">
        <v>8271</v>
      </c>
      <c r="Q3711" t="s">
        <v>8317</v>
      </c>
      <c r="R3711" t="s">
        <v>8318</v>
      </c>
      <c r="S3711" s="19">
        <f t="shared" si="241"/>
        <v>41785.507708333338</v>
      </c>
      <c r="T3711" s="19">
        <f t="shared" si="242"/>
        <v>41815.507708333338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9">
        <f t="shared" si="243"/>
        <v>1.4115384615384616</v>
      </c>
      <c r="O3712" s="7">
        <f t="shared" si="240"/>
        <v>67.962962962962962</v>
      </c>
      <c r="P3712" t="s">
        <v>8271</v>
      </c>
      <c r="Q3712" t="s">
        <v>8317</v>
      </c>
      <c r="R3712" t="s">
        <v>8318</v>
      </c>
      <c r="S3712" s="19">
        <f t="shared" si="241"/>
        <v>42072.376250000001</v>
      </c>
      <c r="T3712" s="19">
        <f t="shared" si="242"/>
        <v>42097.376250000001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9">
        <f t="shared" si="243"/>
        <v>1.1399999999999999</v>
      </c>
      <c r="O3713" s="7">
        <f t="shared" si="240"/>
        <v>27.142857142857142</v>
      </c>
      <c r="P3713" t="s">
        <v>8271</v>
      </c>
      <c r="Q3713" t="s">
        <v>8317</v>
      </c>
      <c r="R3713" t="s">
        <v>8318</v>
      </c>
      <c r="S3713" s="19">
        <f t="shared" si="241"/>
        <v>41779.524224537039</v>
      </c>
      <c r="T3713" s="19">
        <f t="shared" si="242"/>
        <v>41805.466666666667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9">
        <f t="shared" si="243"/>
        <v>1.5373333333333334</v>
      </c>
      <c r="O3714" s="7">
        <f t="shared" si="240"/>
        <v>110.86538461538461</v>
      </c>
      <c r="P3714" t="s">
        <v>8271</v>
      </c>
      <c r="Q3714" t="s">
        <v>8317</v>
      </c>
      <c r="R3714" t="s">
        <v>8318</v>
      </c>
      <c r="S3714" s="19">
        <f t="shared" si="241"/>
        <v>42133.972071759257</v>
      </c>
      <c r="T3714" s="19">
        <f t="shared" si="242"/>
        <v>42155.090972222228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9">
        <f t="shared" si="243"/>
        <v>1.0149999999999999</v>
      </c>
      <c r="O3715" s="7">
        <f t="shared" ref="O3715:O3778" si="244">IF(L3715=0,0,E3715/L3715)</f>
        <v>106.84210526315789</v>
      </c>
      <c r="P3715" t="s">
        <v>8271</v>
      </c>
      <c r="Q3715" t="s">
        <v>8317</v>
      </c>
      <c r="R3715" t="s">
        <v>8318</v>
      </c>
      <c r="S3715" s="19">
        <f t="shared" ref="S3715:S3778" si="245">(J3715/86400)+25569+(-5/25)</f>
        <v>42505.538032407407</v>
      </c>
      <c r="T3715" s="19">
        <f t="shared" ref="T3715:T3778" si="246">(I3715/86400)+25569+(-5/25)</f>
        <v>42525.538032407407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9">
        <f t="shared" si="243"/>
        <v>1.0235000000000001</v>
      </c>
      <c r="O3716" s="7">
        <f t="shared" si="244"/>
        <v>105.51546391752578</v>
      </c>
      <c r="P3716" t="s">
        <v>8271</v>
      </c>
      <c r="Q3716" t="s">
        <v>8317</v>
      </c>
      <c r="R3716" t="s">
        <v>8318</v>
      </c>
      <c r="S3716" s="19">
        <f t="shared" si="245"/>
        <v>42118.35633101852</v>
      </c>
      <c r="T3716" s="19">
        <f t="shared" si="246"/>
        <v>42149.965972222228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9">
        <f t="shared" si="243"/>
        <v>1.0257142857142858</v>
      </c>
      <c r="O3717" s="7">
        <f t="shared" si="244"/>
        <v>132.96296296296296</v>
      </c>
      <c r="P3717" t="s">
        <v>8271</v>
      </c>
      <c r="Q3717" t="s">
        <v>8317</v>
      </c>
      <c r="R3717" t="s">
        <v>8318</v>
      </c>
      <c r="S3717" s="19">
        <f t="shared" si="245"/>
        <v>42036.795590277776</v>
      </c>
      <c r="T3717" s="19">
        <f t="shared" si="246"/>
        <v>42094.336111111115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9">
        <f t="shared" si="243"/>
        <v>1.5575000000000001</v>
      </c>
      <c r="O3718" s="7">
        <f t="shared" si="244"/>
        <v>51.916666666666664</v>
      </c>
      <c r="P3718" t="s">
        <v>8271</v>
      </c>
      <c r="Q3718" t="s">
        <v>8317</v>
      </c>
      <c r="R3718" t="s">
        <v>8318</v>
      </c>
      <c r="S3718" s="19">
        <f t="shared" si="245"/>
        <v>42360.687835648147</v>
      </c>
      <c r="T3718" s="19">
        <f t="shared" si="246"/>
        <v>42390.687835648147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9">
        <f t="shared" si="243"/>
        <v>1.0075000000000001</v>
      </c>
      <c r="O3719" s="7">
        <f t="shared" si="244"/>
        <v>310</v>
      </c>
      <c r="P3719" t="s">
        <v>8271</v>
      </c>
      <c r="Q3719" t="s">
        <v>8317</v>
      </c>
      <c r="R3719" t="s">
        <v>8318</v>
      </c>
      <c r="S3719" s="19">
        <f t="shared" si="245"/>
        <v>42102.666307870371</v>
      </c>
      <c r="T3719" s="19">
        <f t="shared" si="246"/>
        <v>42133.666307870371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9">
        <f t="shared" si="243"/>
        <v>2.3940000000000001</v>
      </c>
      <c r="O3720" s="7">
        <f t="shared" si="244"/>
        <v>26.021739130434781</v>
      </c>
      <c r="P3720" t="s">
        <v>8271</v>
      </c>
      <c r="Q3720" t="s">
        <v>8317</v>
      </c>
      <c r="R3720" t="s">
        <v>8318</v>
      </c>
      <c r="S3720" s="19">
        <f t="shared" si="245"/>
        <v>42032.516145833331</v>
      </c>
      <c r="T3720" s="19">
        <f t="shared" si="246"/>
        <v>42062.516145833331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9">
        <f t="shared" si="243"/>
        <v>2.1</v>
      </c>
      <c r="O3721" s="7">
        <f t="shared" si="244"/>
        <v>105</v>
      </c>
      <c r="P3721" t="s">
        <v>8271</v>
      </c>
      <c r="Q3721" t="s">
        <v>8317</v>
      </c>
      <c r="R3721" t="s">
        <v>8318</v>
      </c>
      <c r="S3721" s="19">
        <f t="shared" si="245"/>
        <v>42147.52993055556</v>
      </c>
      <c r="T3721" s="19">
        <f t="shared" si="246"/>
        <v>42177.52993055556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9">
        <f t="shared" ref="N3722:N3785" si="247">E3722/D3722</f>
        <v>1.0451515151515152</v>
      </c>
      <c r="O3722" s="7">
        <f t="shared" si="244"/>
        <v>86.224999999999994</v>
      </c>
      <c r="P3722" t="s">
        <v>8271</v>
      </c>
      <c r="Q3722" t="s">
        <v>8317</v>
      </c>
      <c r="R3722" t="s">
        <v>8318</v>
      </c>
      <c r="S3722" s="19">
        <f t="shared" si="245"/>
        <v>42165.793125000004</v>
      </c>
      <c r="T3722" s="19">
        <f t="shared" si="246"/>
        <v>42187.793125000004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9">
        <f t="shared" si="247"/>
        <v>1.008</v>
      </c>
      <c r="O3723" s="7">
        <f t="shared" si="244"/>
        <v>114.54545454545455</v>
      </c>
      <c r="P3723" t="s">
        <v>8271</v>
      </c>
      <c r="Q3723" t="s">
        <v>8317</v>
      </c>
      <c r="R3723" t="s">
        <v>8318</v>
      </c>
      <c r="S3723" s="19">
        <f t="shared" si="245"/>
        <v>41927.736157407409</v>
      </c>
      <c r="T3723" s="19">
        <f t="shared" si="246"/>
        <v>41948.777824074074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9">
        <f t="shared" si="247"/>
        <v>1.1120000000000001</v>
      </c>
      <c r="O3724" s="7">
        <f t="shared" si="244"/>
        <v>47.657142857142858</v>
      </c>
      <c r="P3724" t="s">
        <v>8271</v>
      </c>
      <c r="Q3724" t="s">
        <v>8317</v>
      </c>
      <c r="R3724" t="s">
        <v>8318</v>
      </c>
      <c r="S3724" s="19">
        <f t="shared" si="245"/>
        <v>42381.47184027778</v>
      </c>
      <c r="T3724" s="19">
        <f t="shared" si="246"/>
        <v>42411.757638888892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9">
        <f t="shared" si="247"/>
        <v>1.0204444444444445</v>
      </c>
      <c r="O3725" s="7">
        <f t="shared" si="244"/>
        <v>72.888888888888886</v>
      </c>
      <c r="P3725" t="s">
        <v>8271</v>
      </c>
      <c r="Q3725" t="s">
        <v>8317</v>
      </c>
      <c r="R3725" t="s">
        <v>8318</v>
      </c>
      <c r="S3725" s="19">
        <f t="shared" si="245"/>
        <v>41943.553032407406</v>
      </c>
      <c r="T3725" s="19">
        <f t="shared" si="246"/>
        <v>41973.594699074078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9">
        <f t="shared" si="247"/>
        <v>1.0254767441860466</v>
      </c>
      <c r="O3726" s="7">
        <f t="shared" si="244"/>
        <v>49.545505617977533</v>
      </c>
      <c r="P3726" t="s">
        <v>8271</v>
      </c>
      <c r="Q3726" t="s">
        <v>8317</v>
      </c>
      <c r="R3726" t="s">
        <v>8318</v>
      </c>
      <c r="S3726" s="19">
        <f t="shared" si="245"/>
        <v>42465.291435185187</v>
      </c>
      <c r="T3726" s="19">
        <f t="shared" si="246"/>
        <v>42494.758333333331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9">
        <f t="shared" si="247"/>
        <v>1.27</v>
      </c>
      <c r="O3727" s="7">
        <f t="shared" si="244"/>
        <v>25.4</v>
      </c>
      <c r="P3727" t="s">
        <v>8271</v>
      </c>
      <c r="Q3727" t="s">
        <v>8317</v>
      </c>
      <c r="R3727" t="s">
        <v>8318</v>
      </c>
      <c r="S3727" s="19">
        <f t="shared" si="245"/>
        <v>42401.745219907411</v>
      </c>
      <c r="T3727" s="19">
        <f t="shared" si="246"/>
        <v>42418.695833333331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9">
        <f t="shared" si="247"/>
        <v>3.3870588235294119</v>
      </c>
      <c r="O3728" s="7">
        <f t="shared" si="244"/>
        <v>62.586956521739133</v>
      </c>
      <c r="P3728" t="s">
        <v>8271</v>
      </c>
      <c r="Q3728" t="s">
        <v>8317</v>
      </c>
      <c r="R3728" t="s">
        <v>8318</v>
      </c>
      <c r="S3728" s="19">
        <f t="shared" si="245"/>
        <v>42461.940868055557</v>
      </c>
      <c r="T3728" s="19">
        <f t="shared" si="246"/>
        <v>42489.675000000003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9">
        <f t="shared" si="247"/>
        <v>1.0075000000000001</v>
      </c>
      <c r="O3729" s="7">
        <f t="shared" si="244"/>
        <v>61.060606060606062</v>
      </c>
      <c r="P3729" t="s">
        <v>8271</v>
      </c>
      <c r="Q3729" t="s">
        <v>8317</v>
      </c>
      <c r="R3729" t="s">
        <v>8318</v>
      </c>
      <c r="S3729" s="19">
        <f t="shared" si="245"/>
        <v>42632.148310185192</v>
      </c>
      <c r="T3729" s="19">
        <f t="shared" si="246"/>
        <v>42663.004861111112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9">
        <f t="shared" si="247"/>
        <v>9.3100000000000002E-2</v>
      </c>
      <c r="O3730" s="7">
        <f t="shared" si="244"/>
        <v>60.064516129032256</v>
      </c>
      <c r="P3730" t="s">
        <v>8271</v>
      </c>
      <c r="Q3730" t="s">
        <v>8317</v>
      </c>
      <c r="R3730" t="s">
        <v>8318</v>
      </c>
      <c r="S3730" s="19">
        <f t="shared" si="245"/>
        <v>42204.971018518525</v>
      </c>
      <c r="T3730" s="19">
        <f t="shared" si="246"/>
        <v>42234.971018518525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9">
        <f t="shared" si="247"/>
        <v>7.2400000000000006E-2</v>
      </c>
      <c r="O3731" s="7">
        <f t="shared" si="244"/>
        <v>72.400000000000006</v>
      </c>
      <c r="P3731" t="s">
        <v>8271</v>
      </c>
      <c r="Q3731" t="s">
        <v>8317</v>
      </c>
      <c r="R3731" t="s">
        <v>8318</v>
      </c>
      <c r="S3731" s="19">
        <f t="shared" si="245"/>
        <v>42041.005000000005</v>
      </c>
      <c r="T3731" s="19">
        <f t="shared" si="246"/>
        <v>42085.963333333333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9">
        <f t="shared" si="247"/>
        <v>0.1</v>
      </c>
      <c r="O3732" s="7">
        <f t="shared" si="244"/>
        <v>100</v>
      </c>
      <c r="P3732" t="s">
        <v>8271</v>
      </c>
      <c r="Q3732" t="s">
        <v>8317</v>
      </c>
      <c r="R3732" t="s">
        <v>8318</v>
      </c>
      <c r="S3732" s="19">
        <f t="shared" si="245"/>
        <v>42203.477766203709</v>
      </c>
      <c r="T3732" s="19">
        <f t="shared" si="246"/>
        <v>42233.477766203709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9">
        <f t="shared" si="247"/>
        <v>0.11272727272727273</v>
      </c>
      <c r="O3733" s="7">
        <f t="shared" si="244"/>
        <v>51.666666666666664</v>
      </c>
      <c r="P3733" t="s">
        <v>8271</v>
      </c>
      <c r="Q3733" t="s">
        <v>8317</v>
      </c>
      <c r="R3733" t="s">
        <v>8318</v>
      </c>
      <c r="S3733" s="19">
        <f t="shared" si="245"/>
        <v>41983.552847222221</v>
      </c>
      <c r="T3733" s="19">
        <f t="shared" si="246"/>
        <v>42013.940972222226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9">
        <f t="shared" si="247"/>
        <v>0.15411764705882353</v>
      </c>
      <c r="O3734" s="7">
        <f t="shared" si="244"/>
        <v>32.75</v>
      </c>
      <c r="P3734" t="s">
        <v>8271</v>
      </c>
      <c r="Q3734" t="s">
        <v>8317</v>
      </c>
      <c r="R3734" t="s">
        <v>8318</v>
      </c>
      <c r="S3734" s="19">
        <f t="shared" si="245"/>
        <v>41968.477465277785</v>
      </c>
      <c r="T3734" s="19">
        <f t="shared" si="246"/>
        <v>42028.3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9">
        <f t="shared" si="247"/>
        <v>0</v>
      </c>
      <c r="O3735" s="7">
        <f t="shared" si="244"/>
        <v>0</v>
      </c>
      <c r="P3735" t="s">
        <v>8271</v>
      </c>
      <c r="Q3735" t="s">
        <v>8317</v>
      </c>
      <c r="R3735" t="s">
        <v>8318</v>
      </c>
      <c r="S3735" s="19">
        <f t="shared" si="245"/>
        <v>42102.82439814815</v>
      </c>
      <c r="T3735" s="19">
        <f t="shared" si="246"/>
        <v>42112.737500000003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9">
        <f t="shared" si="247"/>
        <v>0.28466666666666668</v>
      </c>
      <c r="O3736" s="7">
        <f t="shared" si="244"/>
        <v>61</v>
      </c>
      <c r="P3736" t="s">
        <v>8271</v>
      </c>
      <c r="Q3736" t="s">
        <v>8317</v>
      </c>
      <c r="R3736" t="s">
        <v>8318</v>
      </c>
      <c r="S3736" s="19">
        <f t="shared" si="245"/>
        <v>42089.701574074075</v>
      </c>
      <c r="T3736" s="19">
        <f t="shared" si="246"/>
        <v>42149.701574074075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9">
        <f t="shared" si="247"/>
        <v>0.13333333333333333</v>
      </c>
      <c r="O3737" s="7">
        <f t="shared" si="244"/>
        <v>10</v>
      </c>
      <c r="P3737" t="s">
        <v>8271</v>
      </c>
      <c r="Q3737" t="s">
        <v>8317</v>
      </c>
      <c r="R3737" t="s">
        <v>8318</v>
      </c>
      <c r="S3737" s="19">
        <f t="shared" si="245"/>
        <v>42122.493159722224</v>
      </c>
      <c r="T3737" s="19">
        <f t="shared" si="246"/>
        <v>42152.493159722224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9">
        <f t="shared" si="247"/>
        <v>6.6666666666666671E-3</v>
      </c>
      <c r="O3738" s="7">
        <f t="shared" si="244"/>
        <v>10</v>
      </c>
      <c r="P3738" t="s">
        <v>8271</v>
      </c>
      <c r="Q3738" t="s">
        <v>8317</v>
      </c>
      <c r="R3738" t="s">
        <v>8318</v>
      </c>
      <c r="S3738" s="19">
        <f t="shared" si="245"/>
        <v>42048.511724537035</v>
      </c>
      <c r="T3738" s="19">
        <f t="shared" si="246"/>
        <v>42086.55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9">
        <f t="shared" si="247"/>
        <v>0.21428571428571427</v>
      </c>
      <c r="O3739" s="7">
        <f t="shared" si="244"/>
        <v>37.5</v>
      </c>
      <c r="P3739" t="s">
        <v>8271</v>
      </c>
      <c r="Q3739" t="s">
        <v>8317</v>
      </c>
      <c r="R3739" t="s">
        <v>8318</v>
      </c>
      <c r="S3739" s="19">
        <f t="shared" si="245"/>
        <v>42297.491006944445</v>
      </c>
      <c r="T3739" s="19">
        <f t="shared" si="246"/>
        <v>42320.090972222228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9">
        <f t="shared" si="247"/>
        <v>0.18</v>
      </c>
      <c r="O3740" s="7">
        <f t="shared" si="244"/>
        <v>45</v>
      </c>
      <c r="P3740" t="s">
        <v>8271</v>
      </c>
      <c r="Q3740" t="s">
        <v>8317</v>
      </c>
      <c r="R3740" t="s">
        <v>8318</v>
      </c>
      <c r="S3740" s="19">
        <f t="shared" si="245"/>
        <v>41813.738715277781</v>
      </c>
      <c r="T3740" s="19">
        <f t="shared" si="246"/>
        <v>41835.716666666667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9">
        <f t="shared" si="247"/>
        <v>0.20125000000000001</v>
      </c>
      <c r="O3741" s="7">
        <f t="shared" si="244"/>
        <v>100.625</v>
      </c>
      <c r="P3741" t="s">
        <v>8271</v>
      </c>
      <c r="Q3741" t="s">
        <v>8317</v>
      </c>
      <c r="R3741" t="s">
        <v>8318</v>
      </c>
      <c r="S3741" s="19">
        <f t="shared" si="245"/>
        <v>42548.249861111115</v>
      </c>
      <c r="T3741" s="19">
        <f t="shared" si="246"/>
        <v>42568.249861111115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9">
        <f t="shared" si="247"/>
        <v>0.17899999999999999</v>
      </c>
      <c r="O3742" s="7">
        <f t="shared" si="244"/>
        <v>25.571428571428573</v>
      </c>
      <c r="P3742" t="s">
        <v>8271</v>
      </c>
      <c r="Q3742" t="s">
        <v>8317</v>
      </c>
      <c r="R3742" t="s">
        <v>8318</v>
      </c>
      <c r="S3742" s="19">
        <f t="shared" si="245"/>
        <v>41832.889756944445</v>
      </c>
      <c r="T3742" s="19">
        <f t="shared" si="246"/>
        <v>41862.879143518519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9">
        <f t="shared" si="247"/>
        <v>0</v>
      </c>
      <c r="O3743" s="7">
        <f t="shared" si="244"/>
        <v>0</v>
      </c>
      <c r="P3743" t="s">
        <v>8271</v>
      </c>
      <c r="Q3743" t="s">
        <v>8317</v>
      </c>
      <c r="R3743" t="s">
        <v>8318</v>
      </c>
      <c r="S3743" s="19">
        <f t="shared" si="245"/>
        <v>42325.720717592594</v>
      </c>
      <c r="T3743" s="19">
        <f t="shared" si="246"/>
        <v>42355.720717592594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9">
        <f t="shared" si="247"/>
        <v>0.02</v>
      </c>
      <c r="O3744" s="7">
        <f t="shared" si="244"/>
        <v>25</v>
      </c>
      <c r="P3744" t="s">
        <v>8271</v>
      </c>
      <c r="Q3744" t="s">
        <v>8317</v>
      </c>
      <c r="R3744" t="s">
        <v>8318</v>
      </c>
      <c r="S3744" s="19">
        <f t="shared" si="245"/>
        <v>41858.01462962963</v>
      </c>
      <c r="T3744" s="19">
        <f t="shared" si="246"/>
        <v>41888.01462962963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9">
        <f t="shared" si="247"/>
        <v>0</v>
      </c>
      <c r="O3745" s="7">
        <f t="shared" si="244"/>
        <v>0</v>
      </c>
      <c r="P3745" t="s">
        <v>8271</v>
      </c>
      <c r="Q3745" t="s">
        <v>8317</v>
      </c>
      <c r="R3745" t="s">
        <v>8318</v>
      </c>
      <c r="S3745" s="19">
        <f t="shared" si="245"/>
        <v>41793.510231481487</v>
      </c>
      <c r="T3745" s="19">
        <f t="shared" si="246"/>
        <v>41823.510231481487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9">
        <f t="shared" si="247"/>
        <v>0</v>
      </c>
      <c r="O3746" s="7">
        <f t="shared" si="244"/>
        <v>0</v>
      </c>
      <c r="P3746" t="s">
        <v>8271</v>
      </c>
      <c r="Q3746" t="s">
        <v>8317</v>
      </c>
      <c r="R3746" t="s">
        <v>8318</v>
      </c>
      <c r="S3746" s="19">
        <f t="shared" si="245"/>
        <v>41793.614259259266</v>
      </c>
      <c r="T3746" s="19">
        <f t="shared" si="246"/>
        <v>41824.965972222228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9">
        <f t="shared" si="247"/>
        <v>0.1</v>
      </c>
      <c r="O3747" s="7">
        <f t="shared" si="244"/>
        <v>10</v>
      </c>
      <c r="P3747" t="s">
        <v>8271</v>
      </c>
      <c r="Q3747" t="s">
        <v>8317</v>
      </c>
      <c r="R3747" t="s">
        <v>8318</v>
      </c>
      <c r="S3747" s="19">
        <f t="shared" si="245"/>
        <v>41831.497939814813</v>
      </c>
      <c r="T3747" s="19">
        <f t="shared" si="246"/>
        <v>41861.497939814813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9">
        <f t="shared" si="247"/>
        <v>2.3764705882352941E-2</v>
      </c>
      <c r="O3748" s="7">
        <f t="shared" si="244"/>
        <v>202</v>
      </c>
      <c r="P3748" t="s">
        <v>8271</v>
      </c>
      <c r="Q3748" t="s">
        <v>8317</v>
      </c>
      <c r="R3748" t="s">
        <v>8318</v>
      </c>
      <c r="S3748" s="19">
        <f t="shared" si="245"/>
        <v>42621.189340277779</v>
      </c>
      <c r="T3748" s="19">
        <f t="shared" si="246"/>
        <v>42651.189340277779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9">
        <f t="shared" si="247"/>
        <v>0.01</v>
      </c>
      <c r="O3749" s="7">
        <f t="shared" si="244"/>
        <v>25</v>
      </c>
      <c r="P3749" t="s">
        <v>8271</v>
      </c>
      <c r="Q3749" t="s">
        <v>8317</v>
      </c>
      <c r="R3749" t="s">
        <v>8318</v>
      </c>
      <c r="S3749" s="19">
        <f t="shared" si="245"/>
        <v>42164.099722222221</v>
      </c>
      <c r="T3749" s="19">
        <f t="shared" si="246"/>
        <v>42190.757638888892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9">
        <f t="shared" si="247"/>
        <v>1.0351999999999999</v>
      </c>
      <c r="O3750" s="7">
        <f t="shared" si="244"/>
        <v>99.538461538461533</v>
      </c>
      <c r="P3750" t="s">
        <v>8305</v>
      </c>
      <c r="Q3750" t="s">
        <v>8317</v>
      </c>
      <c r="R3750" t="s">
        <v>8359</v>
      </c>
      <c r="S3750" s="19">
        <f t="shared" si="245"/>
        <v>42395.506435185191</v>
      </c>
      <c r="T3750" s="19">
        <f t="shared" si="246"/>
        <v>42416.049305555556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9">
        <f t="shared" si="247"/>
        <v>1.05</v>
      </c>
      <c r="O3751" s="7">
        <f t="shared" si="244"/>
        <v>75</v>
      </c>
      <c r="P3751" t="s">
        <v>8305</v>
      </c>
      <c r="Q3751" t="s">
        <v>8317</v>
      </c>
      <c r="R3751" t="s">
        <v>8359</v>
      </c>
      <c r="S3751" s="19">
        <f t="shared" si="245"/>
        <v>42457.927175925928</v>
      </c>
      <c r="T3751" s="19">
        <f t="shared" si="246"/>
        <v>42488.965972222228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9">
        <f t="shared" si="247"/>
        <v>1.0044999999999999</v>
      </c>
      <c r="O3752" s="7">
        <f t="shared" si="244"/>
        <v>215.25</v>
      </c>
      <c r="P3752" t="s">
        <v>8305</v>
      </c>
      <c r="Q3752" t="s">
        <v>8317</v>
      </c>
      <c r="R3752" t="s">
        <v>8359</v>
      </c>
      <c r="S3752" s="19">
        <f t="shared" si="245"/>
        <v>42016.781574074077</v>
      </c>
      <c r="T3752" s="19">
        <f t="shared" si="246"/>
        <v>42045.132638888892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9">
        <f t="shared" si="247"/>
        <v>1.3260000000000001</v>
      </c>
      <c r="O3753" s="7">
        <f t="shared" si="244"/>
        <v>120.54545454545455</v>
      </c>
      <c r="P3753" t="s">
        <v>8305</v>
      </c>
      <c r="Q3753" t="s">
        <v>8317</v>
      </c>
      <c r="R3753" t="s">
        <v>8359</v>
      </c>
      <c r="S3753" s="19">
        <f t="shared" si="245"/>
        <v>42402.83556712963</v>
      </c>
      <c r="T3753" s="19">
        <f t="shared" si="246"/>
        <v>42462.793900462966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9">
        <f t="shared" si="247"/>
        <v>1.1299999999999999</v>
      </c>
      <c r="O3754" s="7">
        <f t="shared" si="244"/>
        <v>37.666666666666664</v>
      </c>
      <c r="P3754" t="s">
        <v>8305</v>
      </c>
      <c r="Q3754" t="s">
        <v>8317</v>
      </c>
      <c r="R3754" t="s">
        <v>8359</v>
      </c>
      <c r="S3754" s="19">
        <f t="shared" si="245"/>
        <v>42619.602488425924</v>
      </c>
      <c r="T3754" s="19">
        <f t="shared" si="246"/>
        <v>42659.675000000003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9">
        <f t="shared" si="247"/>
        <v>1.0334000000000001</v>
      </c>
      <c r="O3755" s="7">
        <f t="shared" si="244"/>
        <v>172.23333333333332</v>
      </c>
      <c r="P3755" t="s">
        <v>8305</v>
      </c>
      <c r="Q3755" t="s">
        <v>8317</v>
      </c>
      <c r="R3755" t="s">
        <v>8359</v>
      </c>
      <c r="S3755" s="19">
        <f t="shared" si="245"/>
        <v>42128.624074074076</v>
      </c>
      <c r="T3755" s="19">
        <f t="shared" si="246"/>
        <v>42157.8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9">
        <f t="shared" si="247"/>
        <v>1.2</v>
      </c>
      <c r="O3756" s="7">
        <f t="shared" si="244"/>
        <v>111.11111111111111</v>
      </c>
      <c r="P3756" t="s">
        <v>8305</v>
      </c>
      <c r="Q3756" t="s">
        <v>8317</v>
      </c>
      <c r="R3756" t="s">
        <v>8359</v>
      </c>
      <c r="S3756" s="19">
        <f t="shared" si="245"/>
        <v>41808.681215277778</v>
      </c>
      <c r="T3756" s="19">
        <f t="shared" si="246"/>
        <v>41846.007638888892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9">
        <f t="shared" si="247"/>
        <v>1.2963636363636364</v>
      </c>
      <c r="O3757" s="7">
        <f t="shared" si="244"/>
        <v>25.464285714285715</v>
      </c>
      <c r="P3757" t="s">
        <v>8305</v>
      </c>
      <c r="Q3757" t="s">
        <v>8317</v>
      </c>
      <c r="R3757" t="s">
        <v>8359</v>
      </c>
      <c r="S3757" s="19">
        <f t="shared" si="245"/>
        <v>42445.666979166665</v>
      </c>
      <c r="T3757" s="19">
        <f t="shared" si="246"/>
        <v>42475.666979166665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9">
        <f t="shared" si="247"/>
        <v>1.0111111111111111</v>
      </c>
      <c r="O3758" s="7">
        <f t="shared" si="244"/>
        <v>267.64705882352939</v>
      </c>
      <c r="P3758" t="s">
        <v>8305</v>
      </c>
      <c r="Q3758" t="s">
        <v>8317</v>
      </c>
      <c r="R3758" t="s">
        <v>8359</v>
      </c>
      <c r="S3758" s="19">
        <f t="shared" si="245"/>
        <v>41771.614791666667</v>
      </c>
      <c r="T3758" s="19">
        <f t="shared" si="246"/>
        <v>41801.614791666667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9">
        <f t="shared" si="247"/>
        <v>1.0851428571428572</v>
      </c>
      <c r="O3759" s="7">
        <f t="shared" si="244"/>
        <v>75.959999999999994</v>
      </c>
      <c r="P3759" t="s">
        <v>8305</v>
      </c>
      <c r="Q3759" t="s">
        <v>8317</v>
      </c>
      <c r="R3759" t="s">
        <v>8359</v>
      </c>
      <c r="S3759" s="19">
        <f t="shared" si="245"/>
        <v>41954.650868055556</v>
      </c>
      <c r="T3759" s="19">
        <f t="shared" si="246"/>
        <v>41974.650868055556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9">
        <f t="shared" si="247"/>
        <v>1.0233333333333334</v>
      </c>
      <c r="O3760" s="7">
        <f t="shared" si="244"/>
        <v>59.03846153846154</v>
      </c>
      <c r="P3760" t="s">
        <v>8305</v>
      </c>
      <c r="Q3760" t="s">
        <v>8317</v>
      </c>
      <c r="R3760" t="s">
        <v>8359</v>
      </c>
      <c r="S3760" s="19">
        <f t="shared" si="245"/>
        <v>41747.271504629636</v>
      </c>
      <c r="T3760" s="19">
        <f t="shared" si="246"/>
        <v>41778.008333333339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9">
        <f t="shared" si="247"/>
        <v>1.1024425000000002</v>
      </c>
      <c r="O3761" s="7">
        <f t="shared" si="244"/>
        <v>50.111022727272733</v>
      </c>
      <c r="P3761" t="s">
        <v>8305</v>
      </c>
      <c r="Q3761" t="s">
        <v>8317</v>
      </c>
      <c r="R3761" t="s">
        <v>8359</v>
      </c>
      <c r="S3761" s="19">
        <f t="shared" si="245"/>
        <v>42181.908252314817</v>
      </c>
      <c r="T3761" s="19">
        <f t="shared" si="246"/>
        <v>42241.908252314817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9">
        <f t="shared" si="247"/>
        <v>1.010154</v>
      </c>
      <c r="O3762" s="7">
        <f t="shared" si="244"/>
        <v>55.502967032967035</v>
      </c>
      <c r="P3762" t="s">
        <v>8305</v>
      </c>
      <c r="Q3762" t="s">
        <v>8317</v>
      </c>
      <c r="R3762" t="s">
        <v>8359</v>
      </c>
      <c r="S3762" s="19">
        <f t="shared" si="245"/>
        <v>41739.325300925928</v>
      </c>
      <c r="T3762" s="19">
        <f t="shared" si="246"/>
        <v>41764.325300925928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9">
        <f t="shared" si="247"/>
        <v>1</v>
      </c>
      <c r="O3763" s="7">
        <f t="shared" si="244"/>
        <v>166.66666666666666</v>
      </c>
      <c r="P3763" t="s">
        <v>8305</v>
      </c>
      <c r="Q3763" t="s">
        <v>8317</v>
      </c>
      <c r="R3763" t="s">
        <v>8359</v>
      </c>
      <c r="S3763" s="19">
        <f t="shared" si="245"/>
        <v>42173.266863425932</v>
      </c>
      <c r="T3763" s="19">
        <f t="shared" si="246"/>
        <v>42226.758333333331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9">
        <f t="shared" si="247"/>
        <v>1.0624</v>
      </c>
      <c r="O3764" s="7">
        <f t="shared" si="244"/>
        <v>47.428571428571431</v>
      </c>
      <c r="P3764" t="s">
        <v>8305</v>
      </c>
      <c r="Q3764" t="s">
        <v>8317</v>
      </c>
      <c r="R3764" t="s">
        <v>8359</v>
      </c>
      <c r="S3764" s="19">
        <f t="shared" si="245"/>
        <v>42193.613530092596</v>
      </c>
      <c r="T3764" s="19">
        <f t="shared" si="246"/>
        <v>42218.613530092596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9">
        <f t="shared" si="247"/>
        <v>1</v>
      </c>
      <c r="O3765" s="7">
        <f t="shared" si="244"/>
        <v>64.935064935064929</v>
      </c>
      <c r="P3765" t="s">
        <v>8305</v>
      </c>
      <c r="Q3765" t="s">
        <v>8317</v>
      </c>
      <c r="R3765" t="s">
        <v>8359</v>
      </c>
      <c r="S3765" s="19">
        <f t="shared" si="245"/>
        <v>42065.550300925926</v>
      </c>
      <c r="T3765" s="19">
        <f t="shared" si="246"/>
        <v>42095.508634259262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9">
        <f t="shared" si="247"/>
        <v>1</v>
      </c>
      <c r="O3766" s="7">
        <f t="shared" si="244"/>
        <v>55.555555555555557</v>
      </c>
      <c r="P3766" t="s">
        <v>8305</v>
      </c>
      <c r="Q3766" t="s">
        <v>8317</v>
      </c>
      <c r="R3766" t="s">
        <v>8359</v>
      </c>
      <c r="S3766" s="19">
        <f t="shared" si="245"/>
        <v>42499.642962962971</v>
      </c>
      <c r="T3766" s="19">
        <f t="shared" si="246"/>
        <v>42518.825000000004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9">
        <f t="shared" si="247"/>
        <v>1.1345714285714286</v>
      </c>
      <c r="O3767" s="7">
        <f t="shared" si="244"/>
        <v>74.224299065420567</v>
      </c>
      <c r="P3767" t="s">
        <v>8305</v>
      </c>
      <c r="Q3767" t="s">
        <v>8317</v>
      </c>
      <c r="R3767" t="s">
        <v>8359</v>
      </c>
      <c r="S3767" s="19">
        <f t="shared" si="245"/>
        <v>41820.576412037044</v>
      </c>
      <c r="T3767" s="19">
        <f t="shared" si="246"/>
        <v>41850.576412037044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9">
        <f t="shared" si="247"/>
        <v>1.0265010000000001</v>
      </c>
      <c r="O3768" s="7">
        <f t="shared" si="244"/>
        <v>106.9271875</v>
      </c>
      <c r="P3768" t="s">
        <v>8305</v>
      </c>
      <c r="Q3768" t="s">
        <v>8317</v>
      </c>
      <c r="R3768" t="s">
        <v>8359</v>
      </c>
      <c r="S3768" s="19">
        <f t="shared" si="245"/>
        <v>41787.967187500006</v>
      </c>
      <c r="T3768" s="19">
        <f t="shared" si="246"/>
        <v>41822.967187500006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9">
        <f t="shared" si="247"/>
        <v>1.1675</v>
      </c>
      <c r="O3769" s="7">
        <f t="shared" si="244"/>
        <v>41.696428571428569</v>
      </c>
      <c r="P3769" t="s">
        <v>8305</v>
      </c>
      <c r="Q3769" t="s">
        <v>8317</v>
      </c>
      <c r="R3769" t="s">
        <v>8359</v>
      </c>
      <c r="S3769" s="19">
        <f t="shared" si="245"/>
        <v>42049.819641203707</v>
      </c>
      <c r="T3769" s="19">
        <f t="shared" si="246"/>
        <v>42064.007638888892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9">
        <f t="shared" si="247"/>
        <v>1.0765274999999999</v>
      </c>
      <c r="O3770" s="7">
        <f t="shared" si="244"/>
        <v>74.243275862068955</v>
      </c>
      <c r="P3770" t="s">
        <v>8305</v>
      </c>
      <c r="Q3770" t="s">
        <v>8317</v>
      </c>
      <c r="R3770" t="s">
        <v>8359</v>
      </c>
      <c r="S3770" s="19">
        <f t="shared" si="245"/>
        <v>41772.52789351852</v>
      </c>
      <c r="T3770" s="19">
        <f t="shared" si="246"/>
        <v>41802.52789351852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9">
        <f t="shared" si="247"/>
        <v>1</v>
      </c>
      <c r="O3771" s="7">
        <f t="shared" si="244"/>
        <v>73.333333333333329</v>
      </c>
      <c r="P3771" t="s">
        <v>8305</v>
      </c>
      <c r="Q3771" t="s">
        <v>8317</v>
      </c>
      <c r="R3771" t="s">
        <v>8359</v>
      </c>
      <c r="S3771" s="19">
        <f t="shared" si="245"/>
        <v>42445.398136574076</v>
      </c>
      <c r="T3771" s="19">
        <f t="shared" si="246"/>
        <v>42475.398136574076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9">
        <f t="shared" si="247"/>
        <v>1</v>
      </c>
      <c r="O3772" s="7">
        <f t="shared" si="244"/>
        <v>100</v>
      </c>
      <c r="P3772" t="s">
        <v>8305</v>
      </c>
      <c r="Q3772" t="s">
        <v>8317</v>
      </c>
      <c r="R3772" t="s">
        <v>8359</v>
      </c>
      <c r="S3772" s="19">
        <f t="shared" si="245"/>
        <v>42138.730671296304</v>
      </c>
      <c r="T3772" s="19">
        <f t="shared" si="246"/>
        <v>42168.730671296304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9">
        <f t="shared" si="247"/>
        <v>1.46</v>
      </c>
      <c r="O3773" s="7">
        <f t="shared" si="244"/>
        <v>38.421052631578945</v>
      </c>
      <c r="P3773" t="s">
        <v>8305</v>
      </c>
      <c r="Q3773" t="s">
        <v>8317</v>
      </c>
      <c r="R3773" t="s">
        <v>8359</v>
      </c>
      <c r="S3773" s="19">
        <f t="shared" si="245"/>
        <v>42493.657083333339</v>
      </c>
      <c r="T3773" s="19">
        <f t="shared" si="246"/>
        <v>42507.8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9">
        <f t="shared" si="247"/>
        <v>1.1020000000000001</v>
      </c>
      <c r="O3774" s="7">
        <f t="shared" si="244"/>
        <v>166.96969696969697</v>
      </c>
      <c r="P3774" t="s">
        <v>8305</v>
      </c>
      <c r="Q3774" t="s">
        <v>8317</v>
      </c>
      <c r="R3774" t="s">
        <v>8359</v>
      </c>
      <c r="S3774" s="19">
        <f t="shared" si="245"/>
        <v>42682.416967592595</v>
      </c>
      <c r="T3774" s="19">
        <f t="shared" si="246"/>
        <v>42703.05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9">
        <f t="shared" si="247"/>
        <v>1.0820000000000001</v>
      </c>
      <c r="O3775" s="7">
        <f t="shared" si="244"/>
        <v>94.912280701754383</v>
      </c>
      <c r="P3775" t="s">
        <v>8305</v>
      </c>
      <c r="Q3775" t="s">
        <v>8317</v>
      </c>
      <c r="R3775" t="s">
        <v>8359</v>
      </c>
      <c r="S3775" s="19">
        <f t="shared" si="245"/>
        <v>42655.805173611116</v>
      </c>
      <c r="T3775" s="19">
        <f t="shared" si="246"/>
        <v>42688.888888888891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9">
        <f t="shared" si="247"/>
        <v>1</v>
      </c>
      <c r="O3776" s="7">
        <f t="shared" si="244"/>
        <v>100</v>
      </c>
      <c r="P3776" t="s">
        <v>8305</v>
      </c>
      <c r="Q3776" t="s">
        <v>8317</v>
      </c>
      <c r="R3776" t="s">
        <v>8359</v>
      </c>
      <c r="S3776" s="19">
        <f t="shared" si="245"/>
        <v>42087.592303240745</v>
      </c>
      <c r="T3776" s="19">
        <f t="shared" si="246"/>
        <v>42103.592303240745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9">
        <f t="shared" si="247"/>
        <v>1.0024999999999999</v>
      </c>
      <c r="O3777" s="7">
        <f t="shared" si="244"/>
        <v>143.21428571428572</v>
      </c>
      <c r="P3777" t="s">
        <v>8305</v>
      </c>
      <c r="Q3777" t="s">
        <v>8317</v>
      </c>
      <c r="R3777" t="s">
        <v>8359</v>
      </c>
      <c r="S3777" s="19">
        <f t="shared" si="245"/>
        <v>42075.742627314816</v>
      </c>
      <c r="T3777" s="19">
        <f t="shared" si="246"/>
        <v>42102.966666666674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9">
        <f t="shared" si="247"/>
        <v>1.0671250000000001</v>
      </c>
      <c r="O3778" s="7">
        <f t="shared" si="244"/>
        <v>90.819148936170208</v>
      </c>
      <c r="P3778" t="s">
        <v>8305</v>
      </c>
      <c r="Q3778" t="s">
        <v>8317</v>
      </c>
      <c r="R3778" t="s">
        <v>8359</v>
      </c>
      <c r="S3778" s="19">
        <f t="shared" si="245"/>
        <v>41814.167800925927</v>
      </c>
      <c r="T3778" s="19">
        <f t="shared" si="246"/>
        <v>41851.841666666667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9">
        <f t="shared" si="247"/>
        <v>1.4319999999999999</v>
      </c>
      <c r="O3779" s="7">
        <f t="shared" ref="O3779:O3842" si="248">IF(L3779=0,0,E3779/L3779)</f>
        <v>48.542372881355931</v>
      </c>
      <c r="P3779" t="s">
        <v>8305</v>
      </c>
      <c r="Q3779" t="s">
        <v>8317</v>
      </c>
      <c r="R3779" t="s">
        <v>8359</v>
      </c>
      <c r="S3779" s="19">
        <f t="shared" ref="S3779:S3842" si="249">(J3779/86400)+25569+(-5/25)</f>
        <v>41886.911354166674</v>
      </c>
      <c r="T3779" s="19">
        <f t="shared" ref="T3779:T3842" si="250">(I3779/86400)+25569+(-5/25)</f>
        <v>41908.966666666667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9">
        <f t="shared" si="247"/>
        <v>1.0504166666666668</v>
      </c>
      <c r="O3780" s="7">
        <f t="shared" si="248"/>
        <v>70.027777777777771</v>
      </c>
      <c r="P3780" t="s">
        <v>8305</v>
      </c>
      <c r="Q3780" t="s">
        <v>8317</v>
      </c>
      <c r="R3780" t="s">
        <v>8359</v>
      </c>
      <c r="S3780" s="19">
        <f t="shared" si="249"/>
        <v>41989.619212962964</v>
      </c>
      <c r="T3780" s="19">
        <f t="shared" si="250"/>
        <v>42049.619212962964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9">
        <f t="shared" si="247"/>
        <v>1.0398000000000001</v>
      </c>
      <c r="O3781" s="7">
        <f t="shared" si="248"/>
        <v>135.62608695652173</v>
      </c>
      <c r="P3781" t="s">
        <v>8305</v>
      </c>
      <c r="Q3781" t="s">
        <v>8317</v>
      </c>
      <c r="R3781" t="s">
        <v>8359</v>
      </c>
      <c r="S3781" s="19">
        <f t="shared" si="249"/>
        <v>42425.535416666666</v>
      </c>
      <c r="T3781" s="19">
        <f t="shared" si="250"/>
        <v>42455.493750000001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9">
        <f t="shared" si="247"/>
        <v>1.2</v>
      </c>
      <c r="O3782" s="7">
        <f t="shared" si="248"/>
        <v>100</v>
      </c>
      <c r="P3782" t="s">
        <v>8305</v>
      </c>
      <c r="Q3782" t="s">
        <v>8317</v>
      </c>
      <c r="R3782" t="s">
        <v>8359</v>
      </c>
      <c r="S3782" s="19">
        <f t="shared" si="249"/>
        <v>42166.019733796304</v>
      </c>
      <c r="T3782" s="19">
        <f t="shared" si="250"/>
        <v>42198.637500000004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9">
        <f t="shared" si="247"/>
        <v>1.0966666666666667</v>
      </c>
      <c r="O3783" s="7">
        <f t="shared" si="248"/>
        <v>94.90384615384616</v>
      </c>
      <c r="P3783" t="s">
        <v>8305</v>
      </c>
      <c r="Q3783" t="s">
        <v>8317</v>
      </c>
      <c r="R3783" t="s">
        <v>8359</v>
      </c>
      <c r="S3783" s="19">
        <f t="shared" si="249"/>
        <v>41865.682928240742</v>
      </c>
      <c r="T3783" s="19">
        <f t="shared" si="250"/>
        <v>41890.682928240742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9">
        <f t="shared" si="247"/>
        <v>1.0175000000000001</v>
      </c>
      <c r="O3784" s="7">
        <f t="shared" si="248"/>
        <v>75.370370370370367</v>
      </c>
      <c r="P3784" t="s">
        <v>8305</v>
      </c>
      <c r="Q3784" t="s">
        <v>8317</v>
      </c>
      <c r="R3784" t="s">
        <v>8359</v>
      </c>
      <c r="S3784" s="19">
        <f t="shared" si="249"/>
        <v>42546.662233796298</v>
      </c>
      <c r="T3784" s="19">
        <f t="shared" si="250"/>
        <v>42575.758333333331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9">
        <f t="shared" si="247"/>
        <v>1.2891666666666666</v>
      </c>
      <c r="O3785" s="7">
        <f t="shared" si="248"/>
        <v>64.458333333333329</v>
      </c>
      <c r="P3785" t="s">
        <v>8305</v>
      </c>
      <c r="Q3785" t="s">
        <v>8317</v>
      </c>
      <c r="R3785" t="s">
        <v>8359</v>
      </c>
      <c r="S3785" s="19">
        <f t="shared" si="249"/>
        <v>42419.94027777778</v>
      </c>
      <c r="T3785" s="19">
        <f t="shared" si="250"/>
        <v>42444.466666666674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9">
        <f t="shared" ref="N3786:N3849" si="251">E3786/D3786</f>
        <v>1.1499999999999999</v>
      </c>
      <c r="O3786" s="7">
        <f t="shared" si="248"/>
        <v>115</v>
      </c>
      <c r="P3786" t="s">
        <v>8305</v>
      </c>
      <c r="Q3786" t="s">
        <v>8317</v>
      </c>
      <c r="R3786" t="s">
        <v>8359</v>
      </c>
      <c r="S3786" s="19">
        <f t="shared" si="249"/>
        <v>42531.780694444446</v>
      </c>
      <c r="T3786" s="19">
        <f t="shared" si="250"/>
        <v>42561.780694444446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9">
        <f t="shared" si="251"/>
        <v>1.5075000000000001</v>
      </c>
      <c r="O3787" s="7">
        <f t="shared" si="248"/>
        <v>100.5</v>
      </c>
      <c r="P3787" t="s">
        <v>8305</v>
      </c>
      <c r="Q3787" t="s">
        <v>8317</v>
      </c>
      <c r="R3787" t="s">
        <v>8359</v>
      </c>
      <c r="S3787" s="19">
        <f t="shared" si="249"/>
        <v>42548.438530092593</v>
      </c>
      <c r="T3787" s="19">
        <f t="shared" si="250"/>
        <v>42584.21875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9">
        <f t="shared" si="251"/>
        <v>1.1096666666666666</v>
      </c>
      <c r="O3788" s="7">
        <f t="shared" si="248"/>
        <v>93.774647887323937</v>
      </c>
      <c r="P3788" t="s">
        <v>8305</v>
      </c>
      <c r="Q3788" t="s">
        <v>8317</v>
      </c>
      <c r="R3788" t="s">
        <v>8359</v>
      </c>
      <c r="S3788" s="19">
        <f t="shared" si="249"/>
        <v>42486.837905092594</v>
      </c>
      <c r="T3788" s="19">
        <f t="shared" si="250"/>
        <v>42516.837905092594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9">
        <f t="shared" si="251"/>
        <v>1.0028571428571429</v>
      </c>
      <c r="O3789" s="7">
        <f t="shared" si="248"/>
        <v>35.1</v>
      </c>
      <c r="P3789" t="s">
        <v>8305</v>
      </c>
      <c r="Q3789" t="s">
        <v>8317</v>
      </c>
      <c r="R3789" t="s">
        <v>8359</v>
      </c>
      <c r="S3789" s="19">
        <f t="shared" si="249"/>
        <v>42167.334791666668</v>
      </c>
      <c r="T3789" s="19">
        <f t="shared" si="250"/>
        <v>42195.965972222228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9">
        <f t="shared" si="251"/>
        <v>6.6666666666666671E-3</v>
      </c>
      <c r="O3790" s="7">
        <f t="shared" si="248"/>
        <v>500</v>
      </c>
      <c r="P3790" t="s">
        <v>8305</v>
      </c>
      <c r="Q3790" t="s">
        <v>8317</v>
      </c>
      <c r="R3790" t="s">
        <v>8359</v>
      </c>
      <c r="S3790" s="19">
        <f t="shared" si="249"/>
        <v>42333.495821759265</v>
      </c>
      <c r="T3790" s="19">
        <f t="shared" si="250"/>
        <v>42361.479166666672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9">
        <f t="shared" si="251"/>
        <v>3.267605633802817E-2</v>
      </c>
      <c r="O3791" s="7">
        <f t="shared" si="248"/>
        <v>29</v>
      </c>
      <c r="P3791" t="s">
        <v>8305</v>
      </c>
      <c r="Q3791" t="s">
        <v>8317</v>
      </c>
      <c r="R3791" t="s">
        <v>8359</v>
      </c>
      <c r="S3791" s="19">
        <f t="shared" si="249"/>
        <v>42138.598819444451</v>
      </c>
      <c r="T3791" s="19">
        <f t="shared" si="250"/>
        <v>42170.598819444451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9">
        <f t="shared" si="251"/>
        <v>0</v>
      </c>
      <c r="O3792" s="7">
        <f t="shared" si="248"/>
        <v>0</v>
      </c>
      <c r="P3792" t="s">
        <v>8305</v>
      </c>
      <c r="Q3792" t="s">
        <v>8317</v>
      </c>
      <c r="R3792" t="s">
        <v>8359</v>
      </c>
      <c r="S3792" s="19">
        <f t="shared" si="249"/>
        <v>42666.466932870375</v>
      </c>
      <c r="T3792" s="19">
        <f t="shared" si="250"/>
        <v>42696.508599537039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9">
        <f t="shared" si="251"/>
        <v>0</v>
      </c>
      <c r="O3793" s="7">
        <f t="shared" si="248"/>
        <v>0</v>
      </c>
      <c r="P3793" t="s">
        <v>8305</v>
      </c>
      <c r="Q3793" t="s">
        <v>8317</v>
      </c>
      <c r="R3793" t="s">
        <v>8359</v>
      </c>
      <c r="S3793" s="19">
        <f t="shared" si="249"/>
        <v>41766.492037037038</v>
      </c>
      <c r="T3793" s="19">
        <f t="shared" si="250"/>
        <v>41826.492037037038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9">
        <f t="shared" si="251"/>
        <v>2.8E-3</v>
      </c>
      <c r="O3794" s="7">
        <f t="shared" si="248"/>
        <v>17.5</v>
      </c>
      <c r="P3794" t="s">
        <v>8305</v>
      </c>
      <c r="Q3794" t="s">
        <v>8317</v>
      </c>
      <c r="R3794" t="s">
        <v>8359</v>
      </c>
      <c r="S3794" s="19">
        <f t="shared" si="249"/>
        <v>42170.247013888889</v>
      </c>
      <c r="T3794" s="19">
        <f t="shared" si="250"/>
        <v>42200.247013888889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9">
        <f t="shared" si="251"/>
        <v>0.59657142857142853</v>
      </c>
      <c r="O3795" s="7">
        <f t="shared" si="248"/>
        <v>174</v>
      </c>
      <c r="P3795" t="s">
        <v>8305</v>
      </c>
      <c r="Q3795" t="s">
        <v>8317</v>
      </c>
      <c r="R3795" t="s">
        <v>8359</v>
      </c>
      <c r="S3795" s="19">
        <f t="shared" si="249"/>
        <v>41968.738993055558</v>
      </c>
      <c r="T3795" s="19">
        <f t="shared" si="250"/>
        <v>41989.738993055558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9">
        <f t="shared" si="251"/>
        <v>0.01</v>
      </c>
      <c r="O3796" s="7">
        <f t="shared" si="248"/>
        <v>50</v>
      </c>
      <c r="P3796" t="s">
        <v>8305</v>
      </c>
      <c r="Q3796" t="s">
        <v>8317</v>
      </c>
      <c r="R3796" t="s">
        <v>8359</v>
      </c>
      <c r="S3796" s="19">
        <f t="shared" si="249"/>
        <v>42132.380486111113</v>
      </c>
      <c r="T3796" s="19">
        <f t="shared" si="250"/>
        <v>42162.380486111113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9">
        <f t="shared" si="251"/>
        <v>1.6666666666666666E-2</v>
      </c>
      <c r="O3797" s="7">
        <f t="shared" si="248"/>
        <v>5</v>
      </c>
      <c r="P3797" t="s">
        <v>8305</v>
      </c>
      <c r="Q3797" t="s">
        <v>8317</v>
      </c>
      <c r="R3797" t="s">
        <v>8359</v>
      </c>
      <c r="S3797" s="19">
        <f t="shared" si="249"/>
        <v>42201.236226851855</v>
      </c>
      <c r="T3797" s="19">
        <f t="shared" si="250"/>
        <v>42244.737500000003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9">
        <f t="shared" si="251"/>
        <v>4.4444444444444447E-5</v>
      </c>
      <c r="O3798" s="7">
        <f t="shared" si="248"/>
        <v>1</v>
      </c>
      <c r="P3798" t="s">
        <v>8305</v>
      </c>
      <c r="Q3798" t="s">
        <v>8317</v>
      </c>
      <c r="R3798" t="s">
        <v>8359</v>
      </c>
      <c r="S3798" s="19">
        <f t="shared" si="249"/>
        <v>42688.82958333334</v>
      </c>
      <c r="T3798" s="19">
        <f t="shared" si="250"/>
        <v>42748.82958333334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9">
        <f t="shared" si="251"/>
        <v>0.89666666666666661</v>
      </c>
      <c r="O3799" s="7">
        <f t="shared" si="248"/>
        <v>145.40540540540542</v>
      </c>
      <c r="P3799" t="s">
        <v>8305</v>
      </c>
      <c r="Q3799" t="s">
        <v>8317</v>
      </c>
      <c r="R3799" t="s">
        <v>8359</v>
      </c>
      <c r="S3799" s="19">
        <f t="shared" si="249"/>
        <v>42084.681539351855</v>
      </c>
      <c r="T3799" s="19">
        <f t="shared" si="250"/>
        <v>42114.681539351855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9">
        <f t="shared" si="251"/>
        <v>1.4642857142857143E-2</v>
      </c>
      <c r="O3800" s="7">
        <f t="shared" si="248"/>
        <v>205</v>
      </c>
      <c r="P3800" t="s">
        <v>8305</v>
      </c>
      <c r="Q3800" t="s">
        <v>8317</v>
      </c>
      <c r="R3800" t="s">
        <v>8359</v>
      </c>
      <c r="S3800" s="19">
        <f t="shared" si="249"/>
        <v>41831.522777777776</v>
      </c>
      <c r="T3800" s="19">
        <f t="shared" si="250"/>
        <v>41861.522777777776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9">
        <f t="shared" si="251"/>
        <v>4.02E-2</v>
      </c>
      <c r="O3801" s="7">
        <f t="shared" si="248"/>
        <v>100.5</v>
      </c>
      <c r="P3801" t="s">
        <v>8305</v>
      </c>
      <c r="Q3801" t="s">
        <v>8317</v>
      </c>
      <c r="R3801" t="s">
        <v>8359</v>
      </c>
      <c r="S3801" s="19">
        <f t="shared" si="249"/>
        <v>42410.731053240743</v>
      </c>
      <c r="T3801" s="19">
        <f t="shared" si="250"/>
        <v>42440.731053240743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9">
        <f t="shared" si="251"/>
        <v>4.0045454545454544E-2</v>
      </c>
      <c r="O3802" s="7">
        <f t="shared" si="248"/>
        <v>55.0625</v>
      </c>
      <c r="P3802" t="s">
        <v>8305</v>
      </c>
      <c r="Q3802" t="s">
        <v>8317</v>
      </c>
      <c r="R3802" t="s">
        <v>8359</v>
      </c>
      <c r="S3802" s="19">
        <f t="shared" si="249"/>
        <v>41982.53707175926</v>
      </c>
      <c r="T3802" s="19">
        <f t="shared" si="250"/>
        <v>42015.007638888892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9">
        <f t="shared" si="251"/>
        <v>8.5199999999999998E-2</v>
      </c>
      <c r="O3803" s="7">
        <f t="shared" si="248"/>
        <v>47.333333333333336</v>
      </c>
      <c r="P3803" t="s">
        <v>8305</v>
      </c>
      <c r="Q3803" t="s">
        <v>8317</v>
      </c>
      <c r="R3803" t="s">
        <v>8359</v>
      </c>
      <c r="S3803" s="19">
        <f t="shared" si="249"/>
        <v>41975.476111111115</v>
      </c>
      <c r="T3803" s="19">
        <f t="shared" si="250"/>
        <v>42006.476111111115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9">
        <f t="shared" si="251"/>
        <v>0</v>
      </c>
      <c r="O3804" s="7">
        <f t="shared" si="248"/>
        <v>0</v>
      </c>
      <c r="P3804" t="s">
        <v>8305</v>
      </c>
      <c r="Q3804" t="s">
        <v>8317</v>
      </c>
      <c r="R3804" t="s">
        <v>8359</v>
      </c>
      <c r="S3804" s="19">
        <f t="shared" si="249"/>
        <v>42268.926226851851</v>
      </c>
      <c r="T3804" s="19">
        <f t="shared" si="250"/>
        <v>42298.926226851851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9">
        <f t="shared" si="251"/>
        <v>0.19650000000000001</v>
      </c>
      <c r="O3805" s="7">
        <f t="shared" si="248"/>
        <v>58.95</v>
      </c>
      <c r="P3805" t="s">
        <v>8305</v>
      </c>
      <c r="Q3805" t="s">
        <v>8317</v>
      </c>
      <c r="R3805" t="s">
        <v>8359</v>
      </c>
      <c r="S3805" s="19">
        <f t="shared" si="249"/>
        <v>42403.771851851852</v>
      </c>
      <c r="T3805" s="19">
        <f t="shared" si="250"/>
        <v>42433.771851851852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9">
        <f t="shared" si="251"/>
        <v>0</v>
      </c>
      <c r="O3806" s="7">
        <f t="shared" si="248"/>
        <v>0</v>
      </c>
      <c r="P3806" t="s">
        <v>8305</v>
      </c>
      <c r="Q3806" t="s">
        <v>8317</v>
      </c>
      <c r="R3806" t="s">
        <v>8359</v>
      </c>
      <c r="S3806" s="19">
        <f t="shared" si="249"/>
        <v>42526.809537037043</v>
      </c>
      <c r="T3806" s="19">
        <f t="shared" si="250"/>
        <v>42582.091666666674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9">
        <f t="shared" si="251"/>
        <v>2.0000000000000002E-5</v>
      </c>
      <c r="O3807" s="7">
        <f t="shared" si="248"/>
        <v>1.5</v>
      </c>
      <c r="P3807" t="s">
        <v>8305</v>
      </c>
      <c r="Q3807" t="s">
        <v>8317</v>
      </c>
      <c r="R3807" t="s">
        <v>8359</v>
      </c>
      <c r="S3807" s="19">
        <f t="shared" si="249"/>
        <v>41849.687037037038</v>
      </c>
      <c r="T3807" s="19">
        <f t="shared" si="250"/>
        <v>41909.687037037038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9">
        <f t="shared" si="251"/>
        <v>6.6666666666666664E-4</v>
      </c>
      <c r="O3808" s="7">
        <f t="shared" si="248"/>
        <v>5</v>
      </c>
      <c r="P3808" t="s">
        <v>8305</v>
      </c>
      <c r="Q3808" t="s">
        <v>8317</v>
      </c>
      <c r="R3808" t="s">
        <v>8359</v>
      </c>
      <c r="S3808" s="19">
        <f t="shared" si="249"/>
        <v>41799.059039351851</v>
      </c>
      <c r="T3808" s="19">
        <f t="shared" si="250"/>
        <v>41819.059039351851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9">
        <f t="shared" si="251"/>
        <v>0.30333333333333334</v>
      </c>
      <c r="O3809" s="7">
        <f t="shared" si="248"/>
        <v>50.555555555555557</v>
      </c>
      <c r="P3809" t="s">
        <v>8305</v>
      </c>
      <c r="Q3809" t="s">
        <v>8317</v>
      </c>
      <c r="R3809" t="s">
        <v>8359</v>
      </c>
      <c r="S3809" s="19">
        <f t="shared" si="249"/>
        <v>42090.709016203706</v>
      </c>
      <c r="T3809" s="19">
        <f t="shared" si="250"/>
        <v>42097.709016203706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9">
        <f t="shared" si="251"/>
        <v>1</v>
      </c>
      <c r="O3810" s="7">
        <f t="shared" si="248"/>
        <v>41.666666666666664</v>
      </c>
      <c r="P3810" t="s">
        <v>8271</v>
      </c>
      <c r="Q3810" t="s">
        <v>8317</v>
      </c>
      <c r="R3810" t="s">
        <v>8318</v>
      </c>
      <c r="S3810" s="19">
        <f t="shared" si="249"/>
        <v>42059.253923611119</v>
      </c>
      <c r="T3810" s="19">
        <f t="shared" si="250"/>
        <v>42119.212256944447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9">
        <f t="shared" si="251"/>
        <v>1.0125</v>
      </c>
      <c r="O3811" s="7">
        <f t="shared" si="248"/>
        <v>53.289473684210527</v>
      </c>
      <c r="P3811" t="s">
        <v>8271</v>
      </c>
      <c r="Q3811" t="s">
        <v>8317</v>
      </c>
      <c r="R3811" t="s">
        <v>8318</v>
      </c>
      <c r="S3811" s="19">
        <f t="shared" si="249"/>
        <v>41800.326701388891</v>
      </c>
      <c r="T3811" s="19">
        <f t="shared" si="250"/>
        <v>41850.758333333339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9">
        <f t="shared" si="251"/>
        <v>1.2173333333333334</v>
      </c>
      <c r="O3812" s="7">
        <f t="shared" si="248"/>
        <v>70.230769230769226</v>
      </c>
      <c r="P3812" t="s">
        <v>8271</v>
      </c>
      <c r="Q3812" t="s">
        <v>8317</v>
      </c>
      <c r="R3812" t="s">
        <v>8318</v>
      </c>
      <c r="S3812" s="19">
        <f t="shared" si="249"/>
        <v>42054.649050925931</v>
      </c>
      <c r="T3812" s="19">
        <f t="shared" si="250"/>
        <v>42084.60738425926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9">
        <f t="shared" si="251"/>
        <v>3.3</v>
      </c>
      <c r="O3813" s="7">
        <f t="shared" si="248"/>
        <v>43.421052631578945</v>
      </c>
      <c r="P3813" t="s">
        <v>8271</v>
      </c>
      <c r="Q3813" t="s">
        <v>8317</v>
      </c>
      <c r="R3813" t="s">
        <v>8318</v>
      </c>
      <c r="S3813" s="19">
        <f t="shared" si="249"/>
        <v>42487.427002314813</v>
      </c>
      <c r="T3813" s="19">
        <f t="shared" si="250"/>
        <v>42521.258333333331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9">
        <f t="shared" si="251"/>
        <v>1.0954999999999999</v>
      </c>
      <c r="O3814" s="7">
        <f t="shared" si="248"/>
        <v>199.18181818181819</v>
      </c>
      <c r="P3814" t="s">
        <v>8271</v>
      </c>
      <c r="Q3814" t="s">
        <v>8317</v>
      </c>
      <c r="R3814" t="s">
        <v>8318</v>
      </c>
      <c r="S3814" s="19">
        <f t="shared" si="249"/>
        <v>42109.551250000004</v>
      </c>
      <c r="T3814" s="19">
        <f t="shared" si="250"/>
        <v>42155.965972222228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9">
        <f t="shared" si="251"/>
        <v>1.0095190476190474</v>
      </c>
      <c r="O3815" s="7">
        <f t="shared" si="248"/>
        <v>78.518148148148143</v>
      </c>
      <c r="P3815" t="s">
        <v>8271</v>
      </c>
      <c r="Q3815" t="s">
        <v>8317</v>
      </c>
      <c r="R3815" t="s">
        <v>8318</v>
      </c>
      <c r="S3815" s="19">
        <f t="shared" si="249"/>
        <v>42497.075706018521</v>
      </c>
      <c r="T3815" s="19">
        <f t="shared" si="250"/>
        <v>42535.704861111109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9">
        <f t="shared" si="251"/>
        <v>1.4013333333333333</v>
      </c>
      <c r="O3816" s="7">
        <f t="shared" si="248"/>
        <v>61.823529411764703</v>
      </c>
      <c r="P3816" t="s">
        <v>8271</v>
      </c>
      <c r="Q3816" t="s">
        <v>8317</v>
      </c>
      <c r="R3816" t="s">
        <v>8318</v>
      </c>
      <c r="S3816" s="19">
        <f t="shared" si="249"/>
        <v>42058.704074074078</v>
      </c>
      <c r="T3816" s="19">
        <f t="shared" si="250"/>
        <v>42094.965972222228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9">
        <f t="shared" si="251"/>
        <v>1.0000100000000001</v>
      </c>
      <c r="O3817" s="7">
        <f t="shared" si="248"/>
        <v>50.000500000000002</v>
      </c>
      <c r="P3817" t="s">
        <v>8271</v>
      </c>
      <c r="Q3817" t="s">
        <v>8317</v>
      </c>
      <c r="R3817" t="s">
        <v>8318</v>
      </c>
      <c r="S3817" s="19">
        <f t="shared" si="249"/>
        <v>42207.059918981482</v>
      </c>
      <c r="T3817" s="19">
        <f t="shared" si="250"/>
        <v>42236.758333333331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9">
        <f t="shared" si="251"/>
        <v>1.19238</v>
      </c>
      <c r="O3818" s="7">
        <f t="shared" si="248"/>
        <v>48.339729729729726</v>
      </c>
      <c r="P3818" t="s">
        <v>8271</v>
      </c>
      <c r="Q3818" t="s">
        <v>8317</v>
      </c>
      <c r="R3818" t="s">
        <v>8318</v>
      </c>
      <c r="S3818" s="19">
        <f t="shared" si="249"/>
        <v>41807.490081018521</v>
      </c>
      <c r="T3818" s="19">
        <f t="shared" si="250"/>
        <v>41837.490081018521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9">
        <f t="shared" si="251"/>
        <v>1.0725</v>
      </c>
      <c r="O3819" s="7">
        <f t="shared" si="248"/>
        <v>107.25</v>
      </c>
      <c r="P3819" t="s">
        <v>8271</v>
      </c>
      <c r="Q3819" t="s">
        <v>8317</v>
      </c>
      <c r="R3819" t="s">
        <v>8318</v>
      </c>
      <c r="S3819" s="19">
        <f t="shared" si="249"/>
        <v>42284.496944444443</v>
      </c>
      <c r="T3819" s="19">
        <f t="shared" si="250"/>
        <v>42300.965972222228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9">
        <f t="shared" si="251"/>
        <v>2.2799999999999998</v>
      </c>
      <c r="O3820" s="7">
        <f t="shared" si="248"/>
        <v>57</v>
      </c>
      <c r="P3820" t="s">
        <v>8271</v>
      </c>
      <c r="Q3820" t="s">
        <v>8317</v>
      </c>
      <c r="R3820" t="s">
        <v>8318</v>
      </c>
      <c r="S3820" s="19">
        <f t="shared" si="249"/>
        <v>42045.642384259263</v>
      </c>
      <c r="T3820" s="19">
        <f t="shared" si="250"/>
        <v>42075.600717592592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9">
        <f t="shared" si="251"/>
        <v>1.0640000000000001</v>
      </c>
      <c r="O3821" s="7">
        <f t="shared" si="248"/>
        <v>40.92307692307692</v>
      </c>
      <c r="P3821" t="s">
        <v>8271</v>
      </c>
      <c r="Q3821" t="s">
        <v>8317</v>
      </c>
      <c r="R3821" t="s">
        <v>8318</v>
      </c>
      <c r="S3821" s="19">
        <f t="shared" si="249"/>
        <v>42184.00953703704</v>
      </c>
      <c r="T3821" s="19">
        <f t="shared" si="250"/>
        <v>42202.676388888896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9">
        <f t="shared" si="251"/>
        <v>1.4333333333333333</v>
      </c>
      <c r="O3822" s="7">
        <f t="shared" si="248"/>
        <v>21.5</v>
      </c>
      <c r="P3822" t="s">
        <v>8271</v>
      </c>
      <c r="Q3822" t="s">
        <v>8317</v>
      </c>
      <c r="R3822" t="s">
        <v>8318</v>
      </c>
      <c r="S3822" s="19">
        <f t="shared" si="249"/>
        <v>42160.451817129637</v>
      </c>
      <c r="T3822" s="19">
        <f t="shared" si="250"/>
        <v>42190.451817129637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9">
        <f t="shared" si="251"/>
        <v>1.0454285714285714</v>
      </c>
      <c r="O3823" s="7">
        <f t="shared" si="248"/>
        <v>79.543478260869563</v>
      </c>
      <c r="P3823" t="s">
        <v>8271</v>
      </c>
      <c r="Q3823" t="s">
        <v>8317</v>
      </c>
      <c r="R3823" t="s">
        <v>8318</v>
      </c>
      <c r="S3823" s="19">
        <f t="shared" si="249"/>
        <v>42340.980636574081</v>
      </c>
      <c r="T3823" s="19">
        <f t="shared" si="250"/>
        <v>42372.980636574081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9">
        <f t="shared" si="251"/>
        <v>1.1002000000000001</v>
      </c>
      <c r="O3824" s="7">
        <f t="shared" si="248"/>
        <v>72.381578947368425</v>
      </c>
      <c r="P3824" t="s">
        <v>8271</v>
      </c>
      <c r="Q3824" t="s">
        <v>8317</v>
      </c>
      <c r="R3824" t="s">
        <v>8318</v>
      </c>
      <c r="S3824" s="19">
        <f t="shared" si="249"/>
        <v>42329.638159722221</v>
      </c>
      <c r="T3824" s="19">
        <f t="shared" si="250"/>
        <v>42388.757638888892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9">
        <f t="shared" si="251"/>
        <v>1.06</v>
      </c>
      <c r="O3825" s="7">
        <f t="shared" si="248"/>
        <v>64.634146341463421</v>
      </c>
      <c r="P3825" t="s">
        <v>8271</v>
      </c>
      <c r="Q3825" t="s">
        <v>8317</v>
      </c>
      <c r="R3825" t="s">
        <v>8318</v>
      </c>
      <c r="S3825" s="19">
        <f t="shared" si="249"/>
        <v>42170.710231481484</v>
      </c>
      <c r="T3825" s="19">
        <f t="shared" si="250"/>
        <v>42204.965972222228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9">
        <f t="shared" si="251"/>
        <v>1.08</v>
      </c>
      <c r="O3826" s="7">
        <f t="shared" si="248"/>
        <v>38.571428571428569</v>
      </c>
      <c r="P3826" t="s">
        <v>8271</v>
      </c>
      <c r="Q3826" t="s">
        <v>8317</v>
      </c>
      <c r="R3826" t="s">
        <v>8318</v>
      </c>
      <c r="S3826" s="19">
        <f t="shared" si="249"/>
        <v>42571.426192129627</v>
      </c>
      <c r="T3826" s="19">
        <f t="shared" si="250"/>
        <v>42583.370138888888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9">
        <f t="shared" si="251"/>
        <v>1.0542</v>
      </c>
      <c r="O3827" s="7">
        <f t="shared" si="248"/>
        <v>107.57142857142857</v>
      </c>
      <c r="P3827" t="s">
        <v>8271</v>
      </c>
      <c r="Q3827" t="s">
        <v>8317</v>
      </c>
      <c r="R3827" t="s">
        <v>8318</v>
      </c>
      <c r="S3827" s="19">
        <f t="shared" si="249"/>
        <v>42150.869606481487</v>
      </c>
      <c r="T3827" s="19">
        <f t="shared" si="250"/>
        <v>42171.869606481487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9">
        <f t="shared" si="251"/>
        <v>1.1916666666666667</v>
      </c>
      <c r="O3828" s="7">
        <f t="shared" si="248"/>
        <v>27.5</v>
      </c>
      <c r="P3828" t="s">
        <v>8271</v>
      </c>
      <c r="Q3828" t="s">
        <v>8317</v>
      </c>
      <c r="R3828" t="s">
        <v>8318</v>
      </c>
      <c r="S3828" s="19">
        <f t="shared" si="249"/>
        <v>42101.223541666666</v>
      </c>
      <c r="T3828" s="19">
        <f t="shared" si="250"/>
        <v>42131.223541666666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9">
        <f t="shared" si="251"/>
        <v>1.5266666666666666</v>
      </c>
      <c r="O3829" s="7">
        <f t="shared" si="248"/>
        <v>70.461538461538467</v>
      </c>
      <c r="P3829" t="s">
        <v>8271</v>
      </c>
      <c r="Q3829" t="s">
        <v>8317</v>
      </c>
      <c r="R3829" t="s">
        <v>8318</v>
      </c>
      <c r="S3829" s="19">
        <f t="shared" si="249"/>
        <v>42034.728252314817</v>
      </c>
      <c r="T3829" s="19">
        <f t="shared" si="250"/>
        <v>42089.8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9">
        <f t="shared" si="251"/>
        <v>1</v>
      </c>
      <c r="O3830" s="7">
        <f t="shared" si="248"/>
        <v>178.57142857142858</v>
      </c>
      <c r="P3830" t="s">
        <v>8271</v>
      </c>
      <c r="Q3830" t="s">
        <v>8317</v>
      </c>
      <c r="R3830" t="s">
        <v>8318</v>
      </c>
      <c r="S3830" s="19">
        <f t="shared" si="249"/>
        <v>41944.327627314822</v>
      </c>
      <c r="T3830" s="19">
        <f t="shared" si="250"/>
        <v>42004.369293981479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9">
        <f t="shared" si="251"/>
        <v>1.002</v>
      </c>
      <c r="O3831" s="7">
        <f t="shared" si="248"/>
        <v>62.625</v>
      </c>
      <c r="P3831" t="s">
        <v>8271</v>
      </c>
      <c r="Q3831" t="s">
        <v>8317</v>
      </c>
      <c r="R3831" t="s">
        <v>8318</v>
      </c>
      <c r="S3831" s="19">
        <f t="shared" si="249"/>
        <v>42593.665405092601</v>
      </c>
      <c r="T3831" s="19">
        <f t="shared" si="250"/>
        <v>42613.665405092601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9">
        <f t="shared" si="251"/>
        <v>2.25</v>
      </c>
      <c r="O3832" s="7">
        <f t="shared" si="248"/>
        <v>75</v>
      </c>
      <c r="P3832" t="s">
        <v>8271</v>
      </c>
      <c r="Q3832" t="s">
        <v>8317</v>
      </c>
      <c r="R3832" t="s">
        <v>8318</v>
      </c>
      <c r="S3832" s="19">
        <f t="shared" si="249"/>
        <v>42503.540868055556</v>
      </c>
      <c r="T3832" s="19">
        <f t="shared" si="250"/>
        <v>42517.540868055556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9">
        <f t="shared" si="251"/>
        <v>1.0602199999999999</v>
      </c>
      <c r="O3833" s="7">
        <f t="shared" si="248"/>
        <v>58.901111111111113</v>
      </c>
      <c r="P3833" t="s">
        <v>8271</v>
      </c>
      <c r="Q3833" t="s">
        <v>8317</v>
      </c>
      <c r="R3833" t="s">
        <v>8318</v>
      </c>
      <c r="S3833" s="19">
        <f t="shared" si="249"/>
        <v>41927.648900462969</v>
      </c>
      <c r="T3833" s="19">
        <f t="shared" si="250"/>
        <v>41948.690567129634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9">
        <f t="shared" si="251"/>
        <v>1.0466666666666666</v>
      </c>
      <c r="O3834" s="7">
        <f t="shared" si="248"/>
        <v>139.55555555555554</v>
      </c>
      <c r="P3834" t="s">
        <v>8271</v>
      </c>
      <c r="Q3834" t="s">
        <v>8317</v>
      </c>
      <c r="R3834" t="s">
        <v>8318</v>
      </c>
      <c r="S3834" s="19">
        <f t="shared" si="249"/>
        <v>42374.914988425924</v>
      </c>
      <c r="T3834" s="19">
        <f t="shared" si="250"/>
        <v>42419.914988425924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9">
        <f t="shared" si="251"/>
        <v>1.1666666666666667</v>
      </c>
      <c r="O3835" s="7">
        <f t="shared" si="248"/>
        <v>70</v>
      </c>
      <c r="P3835" t="s">
        <v>8271</v>
      </c>
      <c r="Q3835" t="s">
        <v>8317</v>
      </c>
      <c r="R3835" t="s">
        <v>8318</v>
      </c>
      <c r="S3835" s="19">
        <f t="shared" si="249"/>
        <v>41963.672361111116</v>
      </c>
      <c r="T3835" s="19">
        <f t="shared" si="250"/>
        <v>41974.597916666666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9">
        <f t="shared" si="251"/>
        <v>1.0903333333333334</v>
      </c>
      <c r="O3836" s="7">
        <f t="shared" si="248"/>
        <v>57.385964912280699</v>
      </c>
      <c r="P3836" t="s">
        <v>8271</v>
      </c>
      <c r="Q3836" t="s">
        <v>8317</v>
      </c>
      <c r="R3836" t="s">
        <v>8318</v>
      </c>
      <c r="S3836" s="19">
        <f t="shared" si="249"/>
        <v>42143.245219907411</v>
      </c>
      <c r="T3836" s="19">
        <f t="shared" si="250"/>
        <v>42173.245219907411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9">
        <f t="shared" si="251"/>
        <v>1.6</v>
      </c>
      <c r="O3837" s="7">
        <f t="shared" si="248"/>
        <v>40</v>
      </c>
      <c r="P3837" t="s">
        <v>8271</v>
      </c>
      <c r="Q3837" t="s">
        <v>8317</v>
      </c>
      <c r="R3837" t="s">
        <v>8318</v>
      </c>
      <c r="S3837" s="19">
        <f t="shared" si="249"/>
        <v>42460.742222222223</v>
      </c>
      <c r="T3837" s="19">
        <f t="shared" si="250"/>
        <v>42481.742222222223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9">
        <f t="shared" si="251"/>
        <v>1.125</v>
      </c>
      <c r="O3838" s="7">
        <f t="shared" si="248"/>
        <v>64.285714285714292</v>
      </c>
      <c r="P3838" t="s">
        <v>8271</v>
      </c>
      <c r="Q3838" t="s">
        <v>8317</v>
      </c>
      <c r="R3838" t="s">
        <v>8318</v>
      </c>
      <c r="S3838" s="19">
        <f t="shared" si="249"/>
        <v>42553.726527777777</v>
      </c>
      <c r="T3838" s="19">
        <f t="shared" si="250"/>
        <v>42584.972916666666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9">
        <f t="shared" si="251"/>
        <v>1.0209999999999999</v>
      </c>
      <c r="O3839" s="7">
        <f t="shared" si="248"/>
        <v>120.11764705882354</v>
      </c>
      <c r="P3839" t="s">
        <v>8271</v>
      </c>
      <c r="Q3839" t="s">
        <v>8317</v>
      </c>
      <c r="R3839" t="s">
        <v>8318</v>
      </c>
      <c r="S3839" s="19">
        <f t="shared" si="249"/>
        <v>42152.565717592595</v>
      </c>
      <c r="T3839" s="19">
        <f t="shared" si="250"/>
        <v>42188.565717592595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9">
        <f t="shared" si="251"/>
        <v>1.00824</v>
      </c>
      <c r="O3840" s="7">
        <f t="shared" si="248"/>
        <v>1008.24</v>
      </c>
      <c r="P3840" t="s">
        <v>8271</v>
      </c>
      <c r="Q3840" t="s">
        <v>8317</v>
      </c>
      <c r="R3840" t="s">
        <v>8318</v>
      </c>
      <c r="S3840" s="19">
        <f t="shared" si="249"/>
        <v>42116.510752314818</v>
      </c>
      <c r="T3840" s="19">
        <f t="shared" si="250"/>
        <v>42146.510752314818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9">
        <f t="shared" si="251"/>
        <v>1.0125</v>
      </c>
      <c r="O3841" s="7">
        <f t="shared" si="248"/>
        <v>63.28125</v>
      </c>
      <c r="P3841" t="s">
        <v>8271</v>
      </c>
      <c r="Q3841" t="s">
        <v>8317</v>
      </c>
      <c r="R3841" t="s">
        <v>8318</v>
      </c>
      <c r="S3841" s="19">
        <f t="shared" si="249"/>
        <v>42154.942638888897</v>
      </c>
      <c r="T3841" s="19">
        <f t="shared" si="250"/>
        <v>42214.942638888897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9">
        <f t="shared" si="251"/>
        <v>65</v>
      </c>
      <c r="O3842" s="7">
        <f t="shared" si="248"/>
        <v>21.666666666666668</v>
      </c>
      <c r="P3842" t="s">
        <v>8271</v>
      </c>
      <c r="Q3842" t="s">
        <v>8317</v>
      </c>
      <c r="R3842" t="s">
        <v>8318</v>
      </c>
      <c r="S3842" s="19">
        <f t="shared" si="249"/>
        <v>42432.50172453704</v>
      </c>
      <c r="T3842" s="19">
        <f t="shared" si="250"/>
        <v>42457.460057870368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9">
        <f t="shared" si="251"/>
        <v>8.72E-2</v>
      </c>
      <c r="O3843" s="7">
        <f t="shared" ref="O3843:O3906" si="252">IF(L3843=0,0,E3843/L3843)</f>
        <v>25.647058823529413</v>
      </c>
      <c r="P3843" t="s">
        <v>8271</v>
      </c>
      <c r="Q3843" t="s">
        <v>8317</v>
      </c>
      <c r="R3843" t="s">
        <v>8318</v>
      </c>
      <c r="S3843" s="19">
        <f t="shared" ref="S3843:S3906" si="253">(J3843/86400)+25569+(-5/25)</f>
        <v>41780.585729166669</v>
      </c>
      <c r="T3843" s="19">
        <f t="shared" ref="T3843:T3906" si="254">(I3843/86400)+25569+(-5/25)</f>
        <v>41840.585729166669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9">
        <f t="shared" si="251"/>
        <v>0.21940000000000001</v>
      </c>
      <c r="O3844" s="7">
        <f t="shared" si="252"/>
        <v>47.695652173913047</v>
      </c>
      <c r="P3844" t="s">
        <v>8271</v>
      </c>
      <c r="Q3844" t="s">
        <v>8317</v>
      </c>
      <c r="R3844" t="s">
        <v>8318</v>
      </c>
      <c r="S3844" s="19">
        <f t="shared" si="253"/>
        <v>41740.293657407412</v>
      </c>
      <c r="T3844" s="19">
        <f t="shared" si="254"/>
        <v>41770.293657407412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9">
        <f t="shared" si="251"/>
        <v>0.21299999999999999</v>
      </c>
      <c r="O3845" s="7">
        <f t="shared" si="252"/>
        <v>56.05263157894737</v>
      </c>
      <c r="P3845" t="s">
        <v>8271</v>
      </c>
      <c r="Q3845" t="s">
        <v>8317</v>
      </c>
      <c r="R3845" t="s">
        <v>8318</v>
      </c>
      <c r="S3845" s="19">
        <f t="shared" si="253"/>
        <v>41765.872500000005</v>
      </c>
      <c r="T3845" s="19">
        <f t="shared" si="254"/>
        <v>41790.872500000005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9">
        <f t="shared" si="251"/>
        <v>0.41489795918367345</v>
      </c>
      <c r="O3846" s="7">
        <f t="shared" si="252"/>
        <v>81.319999999999993</v>
      </c>
      <c r="P3846" t="s">
        <v>8271</v>
      </c>
      <c r="Q3846" t="s">
        <v>8317</v>
      </c>
      <c r="R3846" t="s">
        <v>8318</v>
      </c>
      <c r="S3846" s="19">
        <f t="shared" si="253"/>
        <v>41766.417291666672</v>
      </c>
      <c r="T3846" s="19">
        <f t="shared" si="254"/>
        <v>41793.090972222228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9">
        <f t="shared" si="251"/>
        <v>2.1049999999999999E-2</v>
      </c>
      <c r="O3847" s="7">
        <f t="shared" si="252"/>
        <v>70.166666666666671</v>
      </c>
      <c r="P3847" t="s">
        <v>8271</v>
      </c>
      <c r="Q3847" t="s">
        <v>8317</v>
      </c>
      <c r="R3847" t="s">
        <v>8318</v>
      </c>
      <c r="S3847" s="19">
        <f t="shared" si="253"/>
        <v>42248.427013888897</v>
      </c>
      <c r="T3847" s="19">
        <f t="shared" si="254"/>
        <v>42278.427013888897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9">
        <f t="shared" si="251"/>
        <v>2.7E-2</v>
      </c>
      <c r="O3848" s="7">
        <f t="shared" si="252"/>
        <v>23.625</v>
      </c>
      <c r="P3848" t="s">
        <v>8271</v>
      </c>
      <c r="Q3848" t="s">
        <v>8317</v>
      </c>
      <c r="R3848" t="s">
        <v>8318</v>
      </c>
      <c r="S3848" s="19">
        <f t="shared" si="253"/>
        <v>41885.021550925929</v>
      </c>
      <c r="T3848" s="19">
        <f t="shared" si="254"/>
        <v>41916.090972222228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9">
        <f t="shared" si="251"/>
        <v>0.16161904761904761</v>
      </c>
      <c r="O3849" s="7">
        <f t="shared" si="252"/>
        <v>188.55555555555554</v>
      </c>
      <c r="P3849" t="s">
        <v>8271</v>
      </c>
      <c r="Q3849" t="s">
        <v>8317</v>
      </c>
      <c r="R3849" t="s">
        <v>8318</v>
      </c>
      <c r="S3849" s="19">
        <f t="shared" si="253"/>
        <v>42159.02443287037</v>
      </c>
      <c r="T3849" s="19">
        <f t="shared" si="254"/>
        <v>42204.02443287037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9">
        <f t="shared" ref="N3850:N3913" si="255">E3850/D3850</f>
        <v>0.16376923076923078</v>
      </c>
      <c r="O3850" s="7">
        <f t="shared" si="252"/>
        <v>49.511627906976742</v>
      </c>
      <c r="P3850" t="s">
        <v>8271</v>
      </c>
      <c r="Q3850" t="s">
        <v>8317</v>
      </c>
      <c r="R3850" t="s">
        <v>8318</v>
      </c>
      <c r="S3850" s="19">
        <f t="shared" si="253"/>
        <v>42265.617002314815</v>
      </c>
      <c r="T3850" s="19">
        <f t="shared" si="254"/>
        <v>42295.617002314815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9">
        <f t="shared" si="255"/>
        <v>7.0433333333333334E-2</v>
      </c>
      <c r="O3851" s="7">
        <f t="shared" si="252"/>
        <v>75.464285714285708</v>
      </c>
      <c r="P3851" t="s">
        <v>8271</v>
      </c>
      <c r="Q3851" t="s">
        <v>8317</v>
      </c>
      <c r="R3851" t="s">
        <v>8318</v>
      </c>
      <c r="S3851" s="19">
        <f t="shared" si="253"/>
        <v>42136.567175925928</v>
      </c>
      <c r="T3851" s="19">
        <f t="shared" si="254"/>
        <v>42166.567175925928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9">
        <f t="shared" si="255"/>
        <v>3.7999999999999999E-2</v>
      </c>
      <c r="O3852" s="7">
        <f t="shared" si="252"/>
        <v>9.5</v>
      </c>
      <c r="P3852" t="s">
        <v>8271</v>
      </c>
      <c r="Q3852" t="s">
        <v>8317</v>
      </c>
      <c r="R3852" t="s">
        <v>8318</v>
      </c>
      <c r="S3852" s="19">
        <f t="shared" si="253"/>
        <v>41974.924340277779</v>
      </c>
      <c r="T3852" s="19">
        <f t="shared" si="254"/>
        <v>42004.924340277779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9">
        <f t="shared" si="255"/>
        <v>0.34079999999999999</v>
      </c>
      <c r="O3853" s="7">
        <f t="shared" si="252"/>
        <v>35.5</v>
      </c>
      <c r="P3853" t="s">
        <v>8271</v>
      </c>
      <c r="Q3853" t="s">
        <v>8317</v>
      </c>
      <c r="R3853" t="s">
        <v>8318</v>
      </c>
      <c r="S3853" s="19">
        <f t="shared" si="253"/>
        <v>42172.239571759259</v>
      </c>
      <c r="T3853" s="19">
        <f t="shared" si="254"/>
        <v>42202.239571759259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9">
        <f t="shared" si="255"/>
        <v>2E-3</v>
      </c>
      <c r="O3854" s="7">
        <f t="shared" si="252"/>
        <v>10</v>
      </c>
      <c r="P3854" t="s">
        <v>8271</v>
      </c>
      <c r="Q3854" t="s">
        <v>8317</v>
      </c>
      <c r="R3854" t="s">
        <v>8318</v>
      </c>
      <c r="S3854" s="19">
        <f t="shared" si="253"/>
        <v>42064.990694444452</v>
      </c>
      <c r="T3854" s="19">
        <f t="shared" si="254"/>
        <v>42089.94902777778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9">
        <f t="shared" si="255"/>
        <v>2.5999999999999998E-4</v>
      </c>
      <c r="O3855" s="7">
        <f t="shared" si="252"/>
        <v>13</v>
      </c>
      <c r="P3855" t="s">
        <v>8271</v>
      </c>
      <c r="Q3855" t="s">
        <v>8317</v>
      </c>
      <c r="R3855" t="s">
        <v>8318</v>
      </c>
      <c r="S3855" s="19">
        <f t="shared" si="253"/>
        <v>41848.640023148153</v>
      </c>
      <c r="T3855" s="19">
        <f t="shared" si="254"/>
        <v>41883.640023148153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9">
        <f t="shared" si="255"/>
        <v>0.16254545454545455</v>
      </c>
      <c r="O3856" s="7">
        <f t="shared" si="252"/>
        <v>89.4</v>
      </c>
      <c r="P3856" t="s">
        <v>8271</v>
      </c>
      <c r="Q3856" t="s">
        <v>8317</v>
      </c>
      <c r="R3856" t="s">
        <v>8318</v>
      </c>
      <c r="S3856" s="19">
        <f t="shared" si="253"/>
        <v>42103.684930555559</v>
      </c>
      <c r="T3856" s="19">
        <f t="shared" si="254"/>
        <v>42133.684930555559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9">
        <f t="shared" si="255"/>
        <v>2.5000000000000001E-2</v>
      </c>
      <c r="O3857" s="7">
        <f t="shared" si="252"/>
        <v>25</v>
      </c>
      <c r="P3857" t="s">
        <v>8271</v>
      </c>
      <c r="Q3857" t="s">
        <v>8317</v>
      </c>
      <c r="R3857" t="s">
        <v>8318</v>
      </c>
      <c r="S3857" s="19">
        <f t="shared" si="253"/>
        <v>42059.770729166674</v>
      </c>
      <c r="T3857" s="19">
        <f t="shared" si="254"/>
        <v>42089.729062500002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9">
        <f t="shared" si="255"/>
        <v>2.0000000000000001E-4</v>
      </c>
      <c r="O3858" s="7">
        <f t="shared" si="252"/>
        <v>1</v>
      </c>
      <c r="P3858" t="s">
        <v>8271</v>
      </c>
      <c r="Q3858" t="s">
        <v>8317</v>
      </c>
      <c r="R3858" t="s">
        <v>8318</v>
      </c>
      <c r="S3858" s="19">
        <f t="shared" si="253"/>
        <v>42041.543090277781</v>
      </c>
      <c r="T3858" s="19">
        <f t="shared" si="254"/>
        <v>42071.501423611116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9">
        <f t="shared" si="255"/>
        <v>5.1999999999999998E-2</v>
      </c>
      <c r="O3859" s="7">
        <f t="shared" si="252"/>
        <v>65</v>
      </c>
      <c r="P3859" t="s">
        <v>8271</v>
      </c>
      <c r="Q3859" t="s">
        <v>8317</v>
      </c>
      <c r="R3859" t="s">
        <v>8318</v>
      </c>
      <c r="S3859" s="19">
        <f t="shared" si="253"/>
        <v>41829.537152777782</v>
      </c>
      <c r="T3859" s="19">
        <f t="shared" si="254"/>
        <v>41852.51666666667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9">
        <f t="shared" si="255"/>
        <v>0.02</v>
      </c>
      <c r="O3860" s="7">
        <f t="shared" si="252"/>
        <v>10</v>
      </c>
      <c r="P3860" t="s">
        <v>8271</v>
      </c>
      <c r="Q3860" t="s">
        <v>8317</v>
      </c>
      <c r="R3860" t="s">
        <v>8318</v>
      </c>
      <c r="S3860" s="19">
        <f t="shared" si="253"/>
        <v>42128.231064814812</v>
      </c>
      <c r="T3860" s="19">
        <f t="shared" si="254"/>
        <v>42146.675000000003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9">
        <f t="shared" si="255"/>
        <v>4.0000000000000002E-4</v>
      </c>
      <c r="O3861" s="7">
        <f t="shared" si="252"/>
        <v>1</v>
      </c>
      <c r="P3861" t="s">
        <v>8271</v>
      </c>
      <c r="Q3861" t="s">
        <v>8317</v>
      </c>
      <c r="R3861" t="s">
        <v>8318</v>
      </c>
      <c r="S3861" s="19">
        <f t="shared" si="253"/>
        <v>41789.693599537044</v>
      </c>
      <c r="T3861" s="19">
        <f t="shared" si="254"/>
        <v>41815.675000000003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9">
        <f t="shared" si="255"/>
        <v>0.17666666666666667</v>
      </c>
      <c r="O3862" s="7">
        <f t="shared" si="252"/>
        <v>81.538461538461533</v>
      </c>
      <c r="P3862" t="s">
        <v>8271</v>
      </c>
      <c r="Q3862" t="s">
        <v>8317</v>
      </c>
      <c r="R3862" t="s">
        <v>8318</v>
      </c>
      <c r="S3862" s="19">
        <f t="shared" si="253"/>
        <v>41833.460995370377</v>
      </c>
      <c r="T3862" s="19">
        <f t="shared" si="254"/>
        <v>41863.460995370377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9">
        <f t="shared" si="255"/>
        <v>0.05</v>
      </c>
      <c r="O3863" s="7">
        <f t="shared" si="252"/>
        <v>100</v>
      </c>
      <c r="P3863" t="s">
        <v>8271</v>
      </c>
      <c r="Q3863" t="s">
        <v>8317</v>
      </c>
      <c r="R3863" t="s">
        <v>8318</v>
      </c>
      <c r="S3863" s="19">
        <f t="shared" si="253"/>
        <v>41914.390011574076</v>
      </c>
      <c r="T3863" s="19">
        <f t="shared" si="254"/>
        <v>41955.707638888896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9">
        <f t="shared" si="255"/>
        <v>1.3333333333333334E-4</v>
      </c>
      <c r="O3864" s="7">
        <f t="shared" si="252"/>
        <v>1</v>
      </c>
      <c r="P3864" t="s">
        <v>8271</v>
      </c>
      <c r="Q3864" t="s">
        <v>8317</v>
      </c>
      <c r="R3864" t="s">
        <v>8318</v>
      </c>
      <c r="S3864" s="19">
        <f t="shared" si="253"/>
        <v>42611.061064814814</v>
      </c>
      <c r="T3864" s="19">
        <f t="shared" si="254"/>
        <v>42625.507638888892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9">
        <f t="shared" si="255"/>
        <v>0</v>
      </c>
      <c r="O3865" s="7">
        <f t="shared" si="252"/>
        <v>0</v>
      </c>
      <c r="P3865" t="s">
        <v>8271</v>
      </c>
      <c r="Q3865" t="s">
        <v>8317</v>
      </c>
      <c r="R3865" t="s">
        <v>8318</v>
      </c>
      <c r="S3865" s="19">
        <f t="shared" si="253"/>
        <v>42253.433159722226</v>
      </c>
      <c r="T3865" s="19">
        <f t="shared" si="254"/>
        <v>42313.474826388891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9">
        <f t="shared" si="255"/>
        <v>1.2E-2</v>
      </c>
      <c r="O3866" s="7">
        <f t="shared" si="252"/>
        <v>20</v>
      </c>
      <c r="P3866" t="s">
        <v>8271</v>
      </c>
      <c r="Q3866" t="s">
        <v>8317</v>
      </c>
      <c r="R3866" t="s">
        <v>8318</v>
      </c>
      <c r="S3866" s="19">
        <f t="shared" si="253"/>
        <v>42295.691828703712</v>
      </c>
      <c r="T3866" s="19">
        <f t="shared" si="254"/>
        <v>42325.733495370368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9">
        <f t="shared" si="255"/>
        <v>0.26937422295897223</v>
      </c>
      <c r="O3867" s="7">
        <f t="shared" si="252"/>
        <v>46.428571428571431</v>
      </c>
      <c r="P3867" t="s">
        <v>8271</v>
      </c>
      <c r="Q3867" t="s">
        <v>8317</v>
      </c>
      <c r="R3867" t="s">
        <v>8318</v>
      </c>
      <c r="S3867" s="19">
        <f t="shared" si="253"/>
        <v>41841.451597222229</v>
      </c>
      <c r="T3867" s="19">
        <f t="shared" si="254"/>
        <v>41881.029166666667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9">
        <f t="shared" si="255"/>
        <v>5.4999999999999997E-3</v>
      </c>
      <c r="O3868" s="7">
        <f t="shared" si="252"/>
        <v>5.5</v>
      </c>
      <c r="P3868" t="s">
        <v>8271</v>
      </c>
      <c r="Q3868" t="s">
        <v>8317</v>
      </c>
      <c r="R3868" t="s">
        <v>8318</v>
      </c>
      <c r="S3868" s="19">
        <f t="shared" si="253"/>
        <v>42402.74700231482</v>
      </c>
      <c r="T3868" s="19">
        <f t="shared" si="254"/>
        <v>42451.945138888892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9">
        <f t="shared" si="255"/>
        <v>0.1255</v>
      </c>
      <c r="O3869" s="7">
        <f t="shared" si="252"/>
        <v>50.2</v>
      </c>
      <c r="P3869" t="s">
        <v>8271</v>
      </c>
      <c r="Q3869" t="s">
        <v>8317</v>
      </c>
      <c r="R3869" t="s">
        <v>8318</v>
      </c>
      <c r="S3869" s="19">
        <f t="shared" si="253"/>
        <v>42509.614108796304</v>
      </c>
      <c r="T3869" s="19">
        <f t="shared" si="254"/>
        <v>42539.614108796304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9">
        <f t="shared" si="255"/>
        <v>2E-3</v>
      </c>
      <c r="O3870" s="7">
        <f t="shared" si="252"/>
        <v>10</v>
      </c>
      <c r="P3870" t="s">
        <v>8305</v>
      </c>
      <c r="Q3870" t="s">
        <v>8317</v>
      </c>
      <c r="R3870" t="s">
        <v>8359</v>
      </c>
      <c r="S3870" s="19">
        <f t="shared" si="253"/>
        <v>41865.459780092599</v>
      </c>
      <c r="T3870" s="19">
        <f t="shared" si="254"/>
        <v>41890.459780092599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9">
        <f t="shared" si="255"/>
        <v>3.44748684310884E-2</v>
      </c>
      <c r="O3871" s="7">
        <f t="shared" si="252"/>
        <v>30.133333333333333</v>
      </c>
      <c r="P3871" t="s">
        <v>8305</v>
      </c>
      <c r="Q3871" t="s">
        <v>8317</v>
      </c>
      <c r="R3871" t="s">
        <v>8359</v>
      </c>
      <c r="S3871" s="19">
        <f t="shared" si="253"/>
        <v>42047.524444444447</v>
      </c>
      <c r="T3871" s="19">
        <f t="shared" si="254"/>
        <v>42076.932638888888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9">
        <f t="shared" si="255"/>
        <v>0.15</v>
      </c>
      <c r="O3872" s="7">
        <f t="shared" si="252"/>
        <v>150</v>
      </c>
      <c r="P3872" t="s">
        <v>8305</v>
      </c>
      <c r="Q3872" t="s">
        <v>8317</v>
      </c>
      <c r="R3872" t="s">
        <v>8359</v>
      </c>
      <c r="S3872" s="19">
        <f t="shared" si="253"/>
        <v>41792.97219907408</v>
      </c>
      <c r="T3872" s="19">
        <f t="shared" si="254"/>
        <v>41822.97219907408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9">
        <f t="shared" si="255"/>
        <v>2.6666666666666668E-2</v>
      </c>
      <c r="O3873" s="7">
        <f t="shared" si="252"/>
        <v>13.333333333333334</v>
      </c>
      <c r="P3873" t="s">
        <v>8305</v>
      </c>
      <c r="Q3873" t="s">
        <v>8317</v>
      </c>
      <c r="R3873" t="s">
        <v>8359</v>
      </c>
      <c r="S3873" s="19">
        <f t="shared" si="253"/>
        <v>42763.580671296295</v>
      </c>
      <c r="T3873" s="19">
        <f t="shared" si="254"/>
        <v>42823.539004629638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9">
        <f t="shared" si="255"/>
        <v>0</v>
      </c>
      <c r="O3874" s="7">
        <f t="shared" si="252"/>
        <v>0</v>
      </c>
      <c r="P3874" t="s">
        <v>8305</v>
      </c>
      <c r="Q3874" t="s">
        <v>8317</v>
      </c>
      <c r="R3874" t="s">
        <v>8359</v>
      </c>
      <c r="S3874" s="19">
        <f t="shared" si="253"/>
        <v>42179.945787037039</v>
      </c>
      <c r="T3874" s="19">
        <f t="shared" si="254"/>
        <v>42229.945787037039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9">
        <f t="shared" si="255"/>
        <v>0</v>
      </c>
      <c r="O3875" s="7">
        <f t="shared" si="252"/>
        <v>0</v>
      </c>
      <c r="P3875" t="s">
        <v>8305</v>
      </c>
      <c r="Q3875" t="s">
        <v>8317</v>
      </c>
      <c r="R3875" t="s">
        <v>8359</v>
      </c>
      <c r="S3875" s="19">
        <f t="shared" si="253"/>
        <v>42255.49600694445</v>
      </c>
      <c r="T3875" s="19">
        <f t="shared" si="254"/>
        <v>42285.49600694445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9">
        <f t="shared" si="255"/>
        <v>0</v>
      </c>
      <c r="O3876" s="7">
        <f t="shared" si="252"/>
        <v>0</v>
      </c>
      <c r="P3876" t="s">
        <v>8305</v>
      </c>
      <c r="Q3876" t="s">
        <v>8317</v>
      </c>
      <c r="R3876" t="s">
        <v>8359</v>
      </c>
      <c r="S3876" s="19">
        <f t="shared" si="253"/>
        <v>42006.816458333335</v>
      </c>
      <c r="T3876" s="19">
        <f t="shared" si="254"/>
        <v>42027.841666666674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9">
        <f t="shared" si="255"/>
        <v>0</v>
      </c>
      <c r="O3877" s="7">
        <f t="shared" si="252"/>
        <v>0</v>
      </c>
      <c r="P3877" t="s">
        <v>8305</v>
      </c>
      <c r="Q3877" t="s">
        <v>8317</v>
      </c>
      <c r="R3877" t="s">
        <v>8359</v>
      </c>
      <c r="S3877" s="19">
        <f t="shared" si="253"/>
        <v>42615.146817129629</v>
      </c>
      <c r="T3877" s="19">
        <f t="shared" si="254"/>
        <v>42616.216666666674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9">
        <f t="shared" si="255"/>
        <v>0.52794871794871789</v>
      </c>
      <c r="O3878" s="7">
        <f t="shared" si="252"/>
        <v>44.760869565217391</v>
      </c>
      <c r="P3878" t="s">
        <v>8305</v>
      </c>
      <c r="Q3878" t="s">
        <v>8317</v>
      </c>
      <c r="R3878" t="s">
        <v>8359</v>
      </c>
      <c r="S3878" s="19">
        <f t="shared" si="253"/>
        <v>42372.424166666671</v>
      </c>
      <c r="T3878" s="19">
        <f t="shared" si="254"/>
        <v>42402.424166666671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9">
        <f t="shared" si="255"/>
        <v>4.9639999999999997E-2</v>
      </c>
      <c r="O3879" s="7">
        <f t="shared" si="252"/>
        <v>88.642857142857139</v>
      </c>
      <c r="P3879" t="s">
        <v>8305</v>
      </c>
      <c r="Q3879" t="s">
        <v>8317</v>
      </c>
      <c r="R3879" t="s">
        <v>8359</v>
      </c>
      <c r="S3879" s="19">
        <f t="shared" si="253"/>
        <v>42682.477685185193</v>
      </c>
      <c r="T3879" s="19">
        <f t="shared" si="254"/>
        <v>42712.477685185193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9">
        <f t="shared" si="255"/>
        <v>5.5555555555555556E-4</v>
      </c>
      <c r="O3880" s="7">
        <f t="shared" si="252"/>
        <v>10</v>
      </c>
      <c r="P3880" t="s">
        <v>8305</v>
      </c>
      <c r="Q3880" t="s">
        <v>8317</v>
      </c>
      <c r="R3880" t="s">
        <v>8359</v>
      </c>
      <c r="S3880" s="19">
        <f t="shared" si="253"/>
        <v>42154.618819444448</v>
      </c>
      <c r="T3880" s="19">
        <f t="shared" si="254"/>
        <v>42184.965972222228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9">
        <f t="shared" si="255"/>
        <v>0</v>
      </c>
      <c r="O3881" s="7">
        <f t="shared" si="252"/>
        <v>0</v>
      </c>
      <c r="P3881" t="s">
        <v>8305</v>
      </c>
      <c r="Q3881" t="s">
        <v>8317</v>
      </c>
      <c r="R3881" t="s">
        <v>8359</v>
      </c>
      <c r="S3881" s="19">
        <f t="shared" si="253"/>
        <v>41999.66106481482</v>
      </c>
      <c r="T3881" s="19">
        <f t="shared" si="254"/>
        <v>42029.66106481482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9">
        <f t="shared" si="255"/>
        <v>0.13066666666666665</v>
      </c>
      <c r="O3882" s="7">
        <f t="shared" si="252"/>
        <v>57.647058823529413</v>
      </c>
      <c r="P3882" t="s">
        <v>8305</v>
      </c>
      <c r="Q3882" t="s">
        <v>8317</v>
      </c>
      <c r="R3882" t="s">
        <v>8359</v>
      </c>
      <c r="S3882" s="19">
        <f t="shared" si="253"/>
        <v>41815.615046296298</v>
      </c>
      <c r="T3882" s="19">
        <f t="shared" si="254"/>
        <v>41850.758333333339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9">
        <f t="shared" si="255"/>
        <v>0.05</v>
      </c>
      <c r="O3883" s="7">
        <f t="shared" si="252"/>
        <v>25</v>
      </c>
      <c r="P3883" t="s">
        <v>8305</v>
      </c>
      <c r="Q3883" t="s">
        <v>8317</v>
      </c>
      <c r="R3883" t="s">
        <v>8359</v>
      </c>
      <c r="S3883" s="19">
        <f t="shared" si="253"/>
        <v>42755.818506944444</v>
      </c>
      <c r="T3883" s="19">
        <f t="shared" si="254"/>
        <v>42785.818506944444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9">
        <f t="shared" si="255"/>
        <v>0</v>
      </c>
      <c r="O3884" s="7">
        <f t="shared" si="252"/>
        <v>0</v>
      </c>
      <c r="P3884" t="s">
        <v>8305</v>
      </c>
      <c r="Q3884" t="s">
        <v>8317</v>
      </c>
      <c r="R3884" t="s">
        <v>8359</v>
      </c>
      <c r="S3884" s="19">
        <f t="shared" si="253"/>
        <v>42373.783449074079</v>
      </c>
      <c r="T3884" s="19">
        <f t="shared" si="254"/>
        <v>42400.760416666672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9">
        <f t="shared" si="255"/>
        <v>0</v>
      </c>
      <c r="O3885" s="7">
        <f t="shared" si="252"/>
        <v>0</v>
      </c>
      <c r="P3885" t="s">
        <v>8305</v>
      </c>
      <c r="Q3885" t="s">
        <v>8317</v>
      </c>
      <c r="R3885" t="s">
        <v>8359</v>
      </c>
      <c r="S3885" s="19">
        <f t="shared" si="253"/>
        <v>41854.402650462966</v>
      </c>
      <c r="T3885" s="19">
        <f t="shared" si="254"/>
        <v>41884.402650462966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9">
        <f t="shared" si="255"/>
        <v>0</v>
      </c>
      <c r="O3886" s="7">
        <f t="shared" si="252"/>
        <v>0</v>
      </c>
      <c r="P3886" t="s">
        <v>8305</v>
      </c>
      <c r="Q3886" t="s">
        <v>8317</v>
      </c>
      <c r="R3886" t="s">
        <v>8359</v>
      </c>
      <c r="S3886" s="19">
        <f t="shared" si="253"/>
        <v>42065.591574074075</v>
      </c>
      <c r="T3886" s="19">
        <f t="shared" si="254"/>
        <v>42090.549907407411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9">
        <f t="shared" si="255"/>
        <v>0</v>
      </c>
      <c r="O3887" s="7">
        <f t="shared" si="252"/>
        <v>0</v>
      </c>
      <c r="P3887" t="s">
        <v>8305</v>
      </c>
      <c r="Q3887" t="s">
        <v>8317</v>
      </c>
      <c r="R3887" t="s">
        <v>8359</v>
      </c>
      <c r="S3887" s="19">
        <f t="shared" si="253"/>
        <v>42469.751284722224</v>
      </c>
      <c r="T3887" s="19">
        <f t="shared" si="254"/>
        <v>42499.751284722224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9">
        <f t="shared" si="255"/>
        <v>0</v>
      </c>
      <c r="O3888" s="7">
        <f t="shared" si="252"/>
        <v>0</v>
      </c>
      <c r="P3888" t="s">
        <v>8305</v>
      </c>
      <c r="Q3888" t="s">
        <v>8317</v>
      </c>
      <c r="R3888" t="s">
        <v>8359</v>
      </c>
      <c r="S3888" s="19">
        <f t="shared" si="253"/>
        <v>41954.028032407412</v>
      </c>
      <c r="T3888" s="19">
        <f t="shared" si="254"/>
        <v>41984.028032407412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9">
        <f t="shared" si="255"/>
        <v>1.7500000000000002E-2</v>
      </c>
      <c r="O3889" s="7">
        <f t="shared" si="252"/>
        <v>17.5</v>
      </c>
      <c r="P3889" t="s">
        <v>8305</v>
      </c>
      <c r="Q3889" t="s">
        <v>8317</v>
      </c>
      <c r="R3889" t="s">
        <v>8359</v>
      </c>
      <c r="S3889" s="19">
        <f t="shared" si="253"/>
        <v>42079.65797453704</v>
      </c>
      <c r="T3889" s="19">
        <f t="shared" si="254"/>
        <v>42125.716666666674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9">
        <f t="shared" si="255"/>
        <v>0.27100000000000002</v>
      </c>
      <c r="O3890" s="7">
        <f t="shared" si="252"/>
        <v>38.714285714285715</v>
      </c>
      <c r="P3890" t="s">
        <v>8271</v>
      </c>
      <c r="Q3890" t="s">
        <v>8317</v>
      </c>
      <c r="R3890" t="s">
        <v>8318</v>
      </c>
      <c r="S3890" s="19">
        <f t="shared" si="253"/>
        <v>42762.345810185187</v>
      </c>
      <c r="T3890" s="19">
        <f t="shared" si="254"/>
        <v>42792.345810185187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9">
        <f t="shared" si="255"/>
        <v>1.4749999999999999E-2</v>
      </c>
      <c r="O3891" s="7">
        <f t="shared" si="252"/>
        <v>13.111111111111111</v>
      </c>
      <c r="P3891" t="s">
        <v>8271</v>
      </c>
      <c r="Q3891" t="s">
        <v>8317</v>
      </c>
      <c r="R3891" t="s">
        <v>8318</v>
      </c>
      <c r="S3891" s="19">
        <f t="shared" si="253"/>
        <v>41976.804976851854</v>
      </c>
      <c r="T3891" s="19">
        <f t="shared" si="254"/>
        <v>42008.776388888888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9">
        <f t="shared" si="255"/>
        <v>0.16826666666666668</v>
      </c>
      <c r="O3892" s="7">
        <f t="shared" si="252"/>
        <v>315.5</v>
      </c>
      <c r="P3892" t="s">
        <v>8271</v>
      </c>
      <c r="Q3892" t="s">
        <v>8317</v>
      </c>
      <c r="R3892" t="s">
        <v>8318</v>
      </c>
      <c r="S3892" s="19">
        <f t="shared" si="253"/>
        <v>42171.558611111119</v>
      </c>
      <c r="T3892" s="19">
        <f t="shared" si="254"/>
        <v>42231.558611111119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9">
        <f t="shared" si="255"/>
        <v>0.32500000000000001</v>
      </c>
      <c r="O3893" s="7">
        <f t="shared" si="252"/>
        <v>37.142857142857146</v>
      </c>
      <c r="P3893" t="s">
        <v>8271</v>
      </c>
      <c r="Q3893" t="s">
        <v>8317</v>
      </c>
      <c r="R3893" t="s">
        <v>8318</v>
      </c>
      <c r="S3893" s="19">
        <f t="shared" si="253"/>
        <v>42055.932453703703</v>
      </c>
      <c r="T3893" s="19">
        <f t="shared" si="254"/>
        <v>42086.007638888892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9">
        <f t="shared" si="255"/>
        <v>0</v>
      </c>
      <c r="O3894" s="7">
        <f t="shared" si="252"/>
        <v>0</v>
      </c>
      <c r="P3894" t="s">
        <v>8271</v>
      </c>
      <c r="Q3894" t="s">
        <v>8317</v>
      </c>
      <c r="R3894" t="s">
        <v>8318</v>
      </c>
      <c r="S3894" s="19">
        <f t="shared" si="253"/>
        <v>41867.452280092592</v>
      </c>
      <c r="T3894" s="19">
        <f t="shared" si="254"/>
        <v>41875.091666666667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9">
        <f t="shared" si="255"/>
        <v>0.2155</v>
      </c>
      <c r="O3895" s="7">
        <f t="shared" si="252"/>
        <v>128.27380952380952</v>
      </c>
      <c r="P3895" t="s">
        <v>8271</v>
      </c>
      <c r="Q3895" t="s">
        <v>8317</v>
      </c>
      <c r="R3895" t="s">
        <v>8318</v>
      </c>
      <c r="S3895" s="19">
        <f t="shared" si="253"/>
        <v>41779.457870370374</v>
      </c>
      <c r="T3895" s="19">
        <f t="shared" si="254"/>
        <v>41821.050000000003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9">
        <f t="shared" si="255"/>
        <v>3.4666666666666665E-2</v>
      </c>
      <c r="O3896" s="7">
        <f t="shared" si="252"/>
        <v>47.272727272727273</v>
      </c>
      <c r="P3896" t="s">
        <v>8271</v>
      </c>
      <c r="Q3896" t="s">
        <v>8317</v>
      </c>
      <c r="R3896" t="s">
        <v>8318</v>
      </c>
      <c r="S3896" s="19">
        <f t="shared" si="253"/>
        <v>42679.758472222224</v>
      </c>
      <c r="T3896" s="19">
        <f t="shared" si="254"/>
        <v>42710.007638888892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9">
        <f t="shared" si="255"/>
        <v>0.05</v>
      </c>
      <c r="O3897" s="7">
        <f t="shared" si="252"/>
        <v>50</v>
      </c>
      <c r="P3897" t="s">
        <v>8271</v>
      </c>
      <c r="Q3897" t="s">
        <v>8317</v>
      </c>
      <c r="R3897" t="s">
        <v>8318</v>
      </c>
      <c r="S3897" s="19">
        <f t="shared" si="253"/>
        <v>42032.050208333341</v>
      </c>
      <c r="T3897" s="19">
        <f t="shared" si="254"/>
        <v>42063.050208333341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9">
        <f t="shared" si="255"/>
        <v>0.10625</v>
      </c>
      <c r="O3898" s="7">
        <f t="shared" si="252"/>
        <v>42.5</v>
      </c>
      <c r="P3898" t="s">
        <v>8271</v>
      </c>
      <c r="Q3898" t="s">
        <v>8317</v>
      </c>
      <c r="R3898" t="s">
        <v>8318</v>
      </c>
      <c r="S3898" s="19">
        <f t="shared" si="253"/>
        <v>41792.991875000007</v>
      </c>
      <c r="T3898" s="19">
        <f t="shared" si="254"/>
        <v>41806.991875000007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9">
        <f t="shared" si="255"/>
        <v>0.17599999999999999</v>
      </c>
      <c r="O3899" s="7">
        <f t="shared" si="252"/>
        <v>44</v>
      </c>
      <c r="P3899" t="s">
        <v>8271</v>
      </c>
      <c r="Q3899" t="s">
        <v>8317</v>
      </c>
      <c r="R3899" t="s">
        <v>8318</v>
      </c>
      <c r="S3899" s="19">
        <f t="shared" si="253"/>
        <v>41982.673645833333</v>
      </c>
      <c r="T3899" s="19">
        <f t="shared" si="254"/>
        <v>42012.673645833333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9">
        <f t="shared" si="255"/>
        <v>0.3256</v>
      </c>
      <c r="O3900" s="7">
        <f t="shared" si="252"/>
        <v>50.875</v>
      </c>
      <c r="P3900" t="s">
        <v>8271</v>
      </c>
      <c r="Q3900" t="s">
        <v>8317</v>
      </c>
      <c r="R3900" t="s">
        <v>8318</v>
      </c>
      <c r="S3900" s="19">
        <f t="shared" si="253"/>
        <v>42193.28229166667</v>
      </c>
      <c r="T3900" s="19">
        <f t="shared" si="254"/>
        <v>42233.466666666674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9">
        <f t="shared" si="255"/>
        <v>1.2500000000000001E-2</v>
      </c>
      <c r="O3901" s="7">
        <f t="shared" si="252"/>
        <v>62.5</v>
      </c>
      <c r="P3901" t="s">
        <v>8271</v>
      </c>
      <c r="Q3901" t="s">
        <v>8317</v>
      </c>
      <c r="R3901" t="s">
        <v>8318</v>
      </c>
      <c r="S3901" s="19">
        <f t="shared" si="253"/>
        <v>41843.575011574081</v>
      </c>
      <c r="T3901" s="19">
        <f t="shared" si="254"/>
        <v>41863.575011574081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9">
        <f t="shared" si="255"/>
        <v>5.3999999999999999E-2</v>
      </c>
      <c r="O3902" s="7">
        <f t="shared" si="252"/>
        <v>27</v>
      </c>
      <c r="P3902" t="s">
        <v>8271</v>
      </c>
      <c r="Q3902" t="s">
        <v>8317</v>
      </c>
      <c r="R3902" t="s">
        <v>8318</v>
      </c>
      <c r="S3902" s="19">
        <f t="shared" si="253"/>
        <v>42135.892488425932</v>
      </c>
      <c r="T3902" s="19">
        <f t="shared" si="254"/>
        <v>42165.892488425932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9">
        <f t="shared" si="255"/>
        <v>8.3333333333333332E-3</v>
      </c>
      <c r="O3903" s="7">
        <f t="shared" si="252"/>
        <v>25</v>
      </c>
      <c r="P3903" t="s">
        <v>8271</v>
      </c>
      <c r="Q3903" t="s">
        <v>8317</v>
      </c>
      <c r="R3903" t="s">
        <v>8318</v>
      </c>
      <c r="S3903" s="19">
        <f t="shared" si="253"/>
        <v>42317.626377314817</v>
      </c>
      <c r="T3903" s="19">
        <f t="shared" si="254"/>
        <v>42357.626377314817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9">
        <f t="shared" si="255"/>
        <v>0.48833333333333334</v>
      </c>
      <c r="O3904" s="7">
        <f t="shared" si="252"/>
        <v>47.258064516129032</v>
      </c>
      <c r="P3904" t="s">
        <v>8271</v>
      </c>
      <c r="Q3904" t="s">
        <v>8317</v>
      </c>
      <c r="R3904" t="s">
        <v>8318</v>
      </c>
      <c r="S3904" s="19">
        <f t="shared" si="253"/>
        <v>42663.26807870371</v>
      </c>
      <c r="T3904" s="19">
        <f t="shared" si="254"/>
        <v>42688.309745370374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9">
        <f t="shared" si="255"/>
        <v>0</v>
      </c>
      <c r="O3905" s="7">
        <f t="shared" si="252"/>
        <v>0</v>
      </c>
      <c r="P3905" t="s">
        <v>8271</v>
      </c>
      <c r="Q3905" t="s">
        <v>8317</v>
      </c>
      <c r="R3905" t="s">
        <v>8318</v>
      </c>
      <c r="S3905" s="19">
        <f t="shared" si="253"/>
        <v>42185.811168981483</v>
      </c>
      <c r="T3905" s="19">
        <f t="shared" si="254"/>
        <v>42230.618055555562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9">
        <f t="shared" si="255"/>
        <v>2.9999999999999997E-4</v>
      </c>
      <c r="O3906" s="7">
        <f t="shared" si="252"/>
        <v>1.5</v>
      </c>
      <c r="P3906" t="s">
        <v>8271</v>
      </c>
      <c r="Q3906" t="s">
        <v>8317</v>
      </c>
      <c r="R3906" t="s">
        <v>8318</v>
      </c>
      <c r="S3906" s="19">
        <f t="shared" si="253"/>
        <v>42095.029166666674</v>
      </c>
      <c r="T3906" s="19">
        <f t="shared" si="254"/>
        <v>42109.011111111118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9">
        <f t="shared" si="255"/>
        <v>0.11533333333333333</v>
      </c>
      <c r="O3907" s="7">
        <f t="shared" ref="O3907:O3970" si="256">IF(L3907=0,0,E3907/L3907)</f>
        <v>24.714285714285715</v>
      </c>
      <c r="P3907" t="s">
        <v>8271</v>
      </c>
      <c r="Q3907" t="s">
        <v>8317</v>
      </c>
      <c r="R3907" t="s">
        <v>8318</v>
      </c>
      <c r="S3907" s="19">
        <f t="shared" ref="S3907:S3970" si="257">(J3907/86400)+25569+(-5/25)</f>
        <v>42124.423877314817</v>
      </c>
      <c r="T3907" s="19">
        <f t="shared" ref="T3907:T3970" si="258">(I3907/86400)+25569+(-5/25)</f>
        <v>42166.758333333331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9">
        <f t="shared" si="255"/>
        <v>0.67333333333333334</v>
      </c>
      <c r="O3908" s="7">
        <f t="shared" si="256"/>
        <v>63.125</v>
      </c>
      <c r="P3908" t="s">
        <v>8271</v>
      </c>
      <c r="Q3908" t="s">
        <v>8317</v>
      </c>
      <c r="R3908" t="s">
        <v>8318</v>
      </c>
      <c r="S3908" s="19">
        <f t="shared" si="257"/>
        <v>42143.71774305556</v>
      </c>
      <c r="T3908" s="19">
        <f t="shared" si="258"/>
        <v>42181.359027777784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9">
        <f t="shared" si="255"/>
        <v>0.153</v>
      </c>
      <c r="O3909" s="7">
        <f t="shared" si="256"/>
        <v>38.25</v>
      </c>
      <c r="P3909" t="s">
        <v>8271</v>
      </c>
      <c r="Q3909" t="s">
        <v>8317</v>
      </c>
      <c r="R3909" t="s">
        <v>8318</v>
      </c>
      <c r="S3909" s="19">
        <f t="shared" si="257"/>
        <v>41906.619513888894</v>
      </c>
      <c r="T3909" s="19">
        <f t="shared" si="258"/>
        <v>41938.638888888891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9">
        <f t="shared" si="255"/>
        <v>8.666666666666667E-2</v>
      </c>
      <c r="O3910" s="7">
        <f t="shared" si="256"/>
        <v>16.25</v>
      </c>
      <c r="P3910" t="s">
        <v>8271</v>
      </c>
      <c r="Q3910" t="s">
        <v>8317</v>
      </c>
      <c r="R3910" t="s">
        <v>8318</v>
      </c>
      <c r="S3910" s="19">
        <f t="shared" si="257"/>
        <v>41833.935370370375</v>
      </c>
      <c r="T3910" s="19">
        <f t="shared" si="258"/>
        <v>41848.935370370375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9">
        <f t="shared" si="255"/>
        <v>2.2499999999999998E-3</v>
      </c>
      <c r="O3911" s="7">
        <f t="shared" si="256"/>
        <v>33.75</v>
      </c>
      <c r="P3911" t="s">
        <v>8271</v>
      </c>
      <c r="Q3911" t="s">
        <v>8317</v>
      </c>
      <c r="R3911" t="s">
        <v>8318</v>
      </c>
      <c r="S3911" s="19">
        <f t="shared" si="257"/>
        <v>41863.159282407411</v>
      </c>
      <c r="T3911" s="19">
        <f t="shared" si="258"/>
        <v>41893.159282407411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9">
        <f t="shared" si="255"/>
        <v>3.0833333333333334E-2</v>
      </c>
      <c r="O3912" s="7">
        <f t="shared" si="256"/>
        <v>61.666666666666664</v>
      </c>
      <c r="P3912" t="s">
        <v>8271</v>
      </c>
      <c r="Q3912" t="s">
        <v>8317</v>
      </c>
      <c r="R3912" t="s">
        <v>8318</v>
      </c>
      <c r="S3912" s="19">
        <f t="shared" si="257"/>
        <v>42224.556909722225</v>
      </c>
      <c r="T3912" s="19">
        <f t="shared" si="258"/>
        <v>42254.556909722225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9">
        <f t="shared" si="255"/>
        <v>0.37412499999999999</v>
      </c>
      <c r="O3913" s="7">
        <f t="shared" si="256"/>
        <v>83.138888888888886</v>
      </c>
      <c r="P3913" t="s">
        <v>8271</v>
      </c>
      <c r="Q3913" t="s">
        <v>8317</v>
      </c>
      <c r="R3913" t="s">
        <v>8318</v>
      </c>
      <c r="S3913" s="19">
        <f t="shared" si="257"/>
        <v>41939.612233796302</v>
      </c>
      <c r="T3913" s="19">
        <f t="shared" si="258"/>
        <v>41969.653900462967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9">
        <f t="shared" ref="N3914:N3977" si="259">E3914/D3914</f>
        <v>6.666666666666667E-5</v>
      </c>
      <c r="O3914" s="7">
        <f t="shared" si="256"/>
        <v>1</v>
      </c>
      <c r="P3914" t="s">
        <v>8271</v>
      </c>
      <c r="Q3914" t="s">
        <v>8317</v>
      </c>
      <c r="R3914" t="s">
        <v>8318</v>
      </c>
      <c r="S3914" s="19">
        <f t="shared" si="257"/>
        <v>42059.070023148146</v>
      </c>
      <c r="T3914" s="19">
        <f t="shared" si="258"/>
        <v>42118.990972222222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9">
        <f t="shared" si="259"/>
        <v>0.1</v>
      </c>
      <c r="O3915" s="7">
        <f t="shared" si="256"/>
        <v>142.85714285714286</v>
      </c>
      <c r="P3915" t="s">
        <v>8271</v>
      </c>
      <c r="Q3915" t="s">
        <v>8317</v>
      </c>
      <c r="R3915" t="s">
        <v>8318</v>
      </c>
      <c r="S3915" s="19">
        <f t="shared" si="257"/>
        <v>42308.01121527778</v>
      </c>
      <c r="T3915" s="19">
        <f t="shared" si="258"/>
        <v>42338.052881944444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9">
        <f t="shared" si="259"/>
        <v>0.36359999999999998</v>
      </c>
      <c r="O3916" s="7">
        <f t="shared" si="256"/>
        <v>33.666666666666664</v>
      </c>
      <c r="P3916" t="s">
        <v>8271</v>
      </c>
      <c r="Q3916" t="s">
        <v>8317</v>
      </c>
      <c r="R3916" t="s">
        <v>8318</v>
      </c>
      <c r="S3916" s="19">
        <f t="shared" si="257"/>
        <v>42114.618935185194</v>
      </c>
      <c r="T3916" s="19">
        <f t="shared" si="258"/>
        <v>42134.757638888892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9">
        <f t="shared" si="259"/>
        <v>3.3333333333333335E-3</v>
      </c>
      <c r="O3917" s="7">
        <f t="shared" si="256"/>
        <v>5</v>
      </c>
      <c r="P3917" t="s">
        <v>8271</v>
      </c>
      <c r="Q3917" t="s">
        <v>8317</v>
      </c>
      <c r="R3917" t="s">
        <v>8318</v>
      </c>
      <c r="S3917" s="19">
        <f t="shared" si="257"/>
        <v>42492.785057870373</v>
      </c>
      <c r="T3917" s="19">
        <f t="shared" si="258"/>
        <v>42522.785057870373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9">
        <f t="shared" si="259"/>
        <v>0</v>
      </c>
      <c r="O3918" s="7">
        <f t="shared" si="256"/>
        <v>0</v>
      </c>
      <c r="P3918" t="s">
        <v>8271</v>
      </c>
      <c r="Q3918" t="s">
        <v>8317</v>
      </c>
      <c r="R3918" t="s">
        <v>8318</v>
      </c>
      <c r="S3918" s="19">
        <f t="shared" si="257"/>
        <v>42494.271666666667</v>
      </c>
      <c r="T3918" s="19">
        <f t="shared" si="258"/>
        <v>42524.271666666667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9">
        <f t="shared" si="259"/>
        <v>2.8571428571428571E-3</v>
      </c>
      <c r="O3919" s="7">
        <f t="shared" si="256"/>
        <v>10</v>
      </c>
      <c r="P3919" t="s">
        <v>8271</v>
      </c>
      <c r="Q3919" t="s">
        <v>8317</v>
      </c>
      <c r="R3919" t="s">
        <v>8318</v>
      </c>
      <c r="S3919" s="19">
        <f t="shared" si="257"/>
        <v>41863.327326388891</v>
      </c>
      <c r="T3919" s="19">
        <f t="shared" si="258"/>
        <v>41893.327326388891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9">
        <f t="shared" si="259"/>
        <v>2E-3</v>
      </c>
      <c r="O3920" s="7">
        <f t="shared" si="256"/>
        <v>40</v>
      </c>
      <c r="P3920" t="s">
        <v>8271</v>
      </c>
      <c r="Q3920" t="s">
        <v>8317</v>
      </c>
      <c r="R3920" t="s">
        <v>8318</v>
      </c>
      <c r="S3920" s="19">
        <f t="shared" si="257"/>
        <v>41843.464618055557</v>
      </c>
      <c r="T3920" s="19">
        <f t="shared" si="258"/>
        <v>41855.466666666667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9">
        <f t="shared" si="259"/>
        <v>1.7999999999999999E-2</v>
      </c>
      <c r="O3921" s="7">
        <f t="shared" si="256"/>
        <v>30</v>
      </c>
      <c r="P3921" t="s">
        <v>8271</v>
      </c>
      <c r="Q3921" t="s">
        <v>8317</v>
      </c>
      <c r="R3921" t="s">
        <v>8318</v>
      </c>
      <c r="S3921" s="19">
        <f t="shared" si="257"/>
        <v>42358.484872685192</v>
      </c>
      <c r="T3921" s="19">
        <f t="shared" si="258"/>
        <v>42386.8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9">
        <f t="shared" si="259"/>
        <v>5.3999999999999999E-2</v>
      </c>
      <c r="O3922" s="7">
        <f t="shared" si="256"/>
        <v>45</v>
      </c>
      <c r="P3922" t="s">
        <v>8271</v>
      </c>
      <c r="Q3922" t="s">
        <v>8317</v>
      </c>
      <c r="R3922" t="s">
        <v>8318</v>
      </c>
      <c r="S3922" s="19">
        <f t="shared" si="257"/>
        <v>42657.187268518523</v>
      </c>
      <c r="T3922" s="19">
        <f t="shared" si="258"/>
        <v>42687.228935185187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9">
        <f t="shared" si="259"/>
        <v>0</v>
      </c>
      <c r="O3923" s="7">
        <f t="shared" si="256"/>
        <v>0</v>
      </c>
      <c r="P3923" t="s">
        <v>8271</v>
      </c>
      <c r="Q3923" t="s">
        <v>8317</v>
      </c>
      <c r="R3923" t="s">
        <v>8318</v>
      </c>
      <c r="S3923" s="19">
        <f t="shared" si="257"/>
        <v>41926.342303240745</v>
      </c>
      <c r="T3923" s="19">
        <f t="shared" si="258"/>
        <v>41938.550000000003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9">
        <f t="shared" si="259"/>
        <v>8.1333333333333327E-2</v>
      </c>
      <c r="O3924" s="7">
        <f t="shared" si="256"/>
        <v>10.166666666666666</v>
      </c>
      <c r="P3924" t="s">
        <v>8271</v>
      </c>
      <c r="Q3924" t="s">
        <v>8317</v>
      </c>
      <c r="R3924" t="s">
        <v>8318</v>
      </c>
      <c r="S3924" s="19">
        <f t="shared" si="257"/>
        <v>42020.568634259267</v>
      </c>
      <c r="T3924" s="19">
        <f t="shared" si="258"/>
        <v>42065.758333333331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9">
        <f t="shared" si="259"/>
        <v>0.12034782608695652</v>
      </c>
      <c r="O3925" s="7">
        <f t="shared" si="256"/>
        <v>81.411764705882348</v>
      </c>
      <c r="P3925" t="s">
        <v>8271</v>
      </c>
      <c r="Q3925" t="s">
        <v>8317</v>
      </c>
      <c r="R3925" t="s">
        <v>8318</v>
      </c>
      <c r="S3925" s="19">
        <f t="shared" si="257"/>
        <v>42075.779988425929</v>
      </c>
      <c r="T3925" s="19">
        <f t="shared" si="258"/>
        <v>42103.779988425929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9">
        <f t="shared" si="259"/>
        <v>0.15266666666666667</v>
      </c>
      <c r="O3926" s="7">
        <f t="shared" si="256"/>
        <v>57.25</v>
      </c>
      <c r="P3926" t="s">
        <v>8271</v>
      </c>
      <c r="Q3926" t="s">
        <v>8317</v>
      </c>
      <c r="R3926" t="s">
        <v>8318</v>
      </c>
      <c r="S3926" s="19">
        <f t="shared" si="257"/>
        <v>41786.759745370371</v>
      </c>
      <c r="T3926" s="19">
        <f t="shared" si="258"/>
        <v>41816.759745370371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9">
        <f t="shared" si="259"/>
        <v>0.1</v>
      </c>
      <c r="O3927" s="7">
        <f t="shared" si="256"/>
        <v>5</v>
      </c>
      <c r="P3927" t="s">
        <v>8271</v>
      </c>
      <c r="Q3927" t="s">
        <v>8317</v>
      </c>
      <c r="R3927" t="s">
        <v>8318</v>
      </c>
      <c r="S3927" s="19">
        <f t="shared" si="257"/>
        <v>41820.67082175926</v>
      </c>
      <c r="T3927" s="19">
        <f t="shared" si="258"/>
        <v>41850.67082175926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9">
        <f t="shared" si="259"/>
        <v>3.0000000000000001E-3</v>
      </c>
      <c r="O3928" s="7">
        <f t="shared" si="256"/>
        <v>15</v>
      </c>
      <c r="P3928" t="s">
        <v>8271</v>
      </c>
      <c r="Q3928" t="s">
        <v>8317</v>
      </c>
      <c r="R3928" t="s">
        <v>8318</v>
      </c>
      <c r="S3928" s="19">
        <f t="shared" si="257"/>
        <v>41969.885046296302</v>
      </c>
      <c r="T3928" s="19">
        <f t="shared" si="258"/>
        <v>41999.885046296302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9">
        <f t="shared" si="259"/>
        <v>0.01</v>
      </c>
      <c r="O3929" s="7">
        <f t="shared" si="256"/>
        <v>12.5</v>
      </c>
      <c r="P3929" t="s">
        <v>8271</v>
      </c>
      <c r="Q3929" t="s">
        <v>8317</v>
      </c>
      <c r="R3929" t="s">
        <v>8318</v>
      </c>
      <c r="S3929" s="19">
        <f t="shared" si="257"/>
        <v>41830.067407407412</v>
      </c>
      <c r="T3929" s="19">
        <f t="shared" si="258"/>
        <v>41860.067407407412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9">
        <f t="shared" si="259"/>
        <v>0.13020000000000001</v>
      </c>
      <c r="O3930" s="7">
        <f t="shared" si="256"/>
        <v>93</v>
      </c>
      <c r="P3930" t="s">
        <v>8271</v>
      </c>
      <c r="Q3930" t="s">
        <v>8317</v>
      </c>
      <c r="R3930" t="s">
        <v>8318</v>
      </c>
      <c r="S3930" s="19">
        <f t="shared" si="257"/>
        <v>42265.483182870375</v>
      </c>
      <c r="T3930" s="19">
        <f t="shared" si="258"/>
        <v>42293.007638888892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9">
        <f t="shared" si="259"/>
        <v>2.265E-2</v>
      </c>
      <c r="O3931" s="7">
        <f t="shared" si="256"/>
        <v>32.357142857142854</v>
      </c>
      <c r="P3931" t="s">
        <v>8271</v>
      </c>
      <c r="Q3931" t="s">
        <v>8317</v>
      </c>
      <c r="R3931" t="s">
        <v>8318</v>
      </c>
      <c r="S3931" s="19">
        <f t="shared" si="257"/>
        <v>42601.627141203702</v>
      </c>
      <c r="T3931" s="19">
        <f t="shared" si="258"/>
        <v>42631.627141203702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9">
        <f t="shared" si="259"/>
        <v>0</v>
      </c>
      <c r="O3932" s="7">
        <f t="shared" si="256"/>
        <v>0</v>
      </c>
      <c r="P3932" t="s">
        <v>8271</v>
      </c>
      <c r="Q3932" t="s">
        <v>8317</v>
      </c>
      <c r="R3932" t="s">
        <v>8318</v>
      </c>
      <c r="S3932" s="19">
        <f t="shared" si="257"/>
        <v>42433.138749999998</v>
      </c>
      <c r="T3932" s="19">
        <f t="shared" si="258"/>
        <v>42461.05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9">
        <f t="shared" si="259"/>
        <v>0</v>
      </c>
      <c r="O3933" s="7">
        <f t="shared" si="256"/>
        <v>0</v>
      </c>
      <c r="P3933" t="s">
        <v>8271</v>
      </c>
      <c r="Q3933" t="s">
        <v>8317</v>
      </c>
      <c r="R3933" t="s">
        <v>8318</v>
      </c>
      <c r="S3933" s="19">
        <f t="shared" si="257"/>
        <v>42227.951701388891</v>
      </c>
      <c r="T3933" s="19">
        <f t="shared" si="258"/>
        <v>42252.951701388891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9">
        <f t="shared" si="259"/>
        <v>8.3333333333333331E-5</v>
      </c>
      <c r="O3934" s="7">
        <f t="shared" si="256"/>
        <v>1</v>
      </c>
      <c r="P3934" t="s">
        <v>8271</v>
      </c>
      <c r="Q3934" t="s">
        <v>8317</v>
      </c>
      <c r="R3934" t="s">
        <v>8318</v>
      </c>
      <c r="S3934" s="19">
        <f t="shared" si="257"/>
        <v>42414.968564814815</v>
      </c>
      <c r="T3934" s="19">
        <f t="shared" si="258"/>
        <v>42444.926898148151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9">
        <f t="shared" si="259"/>
        <v>0.15742857142857142</v>
      </c>
      <c r="O3935" s="7">
        <f t="shared" si="256"/>
        <v>91.833333333333329</v>
      </c>
      <c r="P3935" t="s">
        <v>8271</v>
      </c>
      <c r="Q3935" t="s">
        <v>8317</v>
      </c>
      <c r="R3935" t="s">
        <v>8318</v>
      </c>
      <c r="S3935" s="19">
        <f t="shared" si="257"/>
        <v>42538.768310185187</v>
      </c>
      <c r="T3935" s="19">
        <f t="shared" si="258"/>
        <v>42567.829861111109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9">
        <f t="shared" si="259"/>
        <v>0.11</v>
      </c>
      <c r="O3936" s="7">
        <f t="shared" si="256"/>
        <v>45.833333333333336</v>
      </c>
      <c r="P3936" t="s">
        <v>8271</v>
      </c>
      <c r="Q3936" t="s">
        <v>8317</v>
      </c>
      <c r="R3936" t="s">
        <v>8318</v>
      </c>
      <c r="S3936" s="19">
        <f t="shared" si="257"/>
        <v>42233.471747685187</v>
      </c>
      <c r="T3936" s="19">
        <f t="shared" si="258"/>
        <v>42278.341666666674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9">
        <f t="shared" si="259"/>
        <v>0.43833333333333335</v>
      </c>
      <c r="O3937" s="7">
        <f t="shared" si="256"/>
        <v>57.173913043478258</v>
      </c>
      <c r="P3937" t="s">
        <v>8271</v>
      </c>
      <c r="Q3937" t="s">
        <v>8317</v>
      </c>
      <c r="R3937" t="s">
        <v>8318</v>
      </c>
      <c r="S3937" s="19">
        <f t="shared" si="257"/>
        <v>42221.456782407411</v>
      </c>
      <c r="T3937" s="19">
        <f t="shared" si="258"/>
        <v>42281.456782407411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9">
        <f t="shared" si="259"/>
        <v>0</v>
      </c>
      <c r="O3938" s="7">
        <f t="shared" si="256"/>
        <v>0</v>
      </c>
      <c r="P3938" t="s">
        <v>8271</v>
      </c>
      <c r="Q3938" t="s">
        <v>8317</v>
      </c>
      <c r="R3938" t="s">
        <v>8318</v>
      </c>
      <c r="S3938" s="19">
        <f t="shared" si="257"/>
        <v>42675.062962962969</v>
      </c>
      <c r="T3938" s="19">
        <f t="shared" si="258"/>
        <v>42705.104629629634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9">
        <f t="shared" si="259"/>
        <v>0.86135181975736563</v>
      </c>
      <c r="O3939" s="7">
        <f t="shared" si="256"/>
        <v>248.5</v>
      </c>
      <c r="P3939" t="s">
        <v>8271</v>
      </c>
      <c r="Q3939" t="s">
        <v>8317</v>
      </c>
      <c r="R3939" t="s">
        <v>8318</v>
      </c>
      <c r="S3939" s="19">
        <f t="shared" si="257"/>
        <v>42534.431481481486</v>
      </c>
      <c r="T3939" s="19">
        <f t="shared" si="258"/>
        <v>42562.431481481486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9">
        <f t="shared" si="259"/>
        <v>0.12196620583717357</v>
      </c>
      <c r="O3940" s="7">
        <f t="shared" si="256"/>
        <v>79.400000000000006</v>
      </c>
      <c r="P3940" t="s">
        <v>8271</v>
      </c>
      <c r="Q3940" t="s">
        <v>8317</v>
      </c>
      <c r="R3940" t="s">
        <v>8318</v>
      </c>
      <c r="S3940" s="19">
        <f t="shared" si="257"/>
        <v>42151.705717592595</v>
      </c>
      <c r="T3940" s="19">
        <f t="shared" si="258"/>
        <v>42182.705717592595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9">
        <f t="shared" si="259"/>
        <v>1E-3</v>
      </c>
      <c r="O3941" s="7">
        <f t="shared" si="256"/>
        <v>5</v>
      </c>
      <c r="P3941" t="s">
        <v>8271</v>
      </c>
      <c r="Q3941" t="s">
        <v>8317</v>
      </c>
      <c r="R3941" t="s">
        <v>8318</v>
      </c>
      <c r="S3941" s="19">
        <f t="shared" si="257"/>
        <v>41915.200219907412</v>
      </c>
      <c r="T3941" s="19">
        <f t="shared" si="258"/>
        <v>41918.987500000003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9">
        <f t="shared" si="259"/>
        <v>2.2000000000000001E-3</v>
      </c>
      <c r="O3942" s="7">
        <f t="shared" si="256"/>
        <v>5.5</v>
      </c>
      <c r="P3942" t="s">
        <v>8271</v>
      </c>
      <c r="Q3942" t="s">
        <v>8317</v>
      </c>
      <c r="R3942" t="s">
        <v>8318</v>
      </c>
      <c r="S3942" s="19">
        <f t="shared" si="257"/>
        <v>41961.292488425926</v>
      </c>
      <c r="T3942" s="19">
        <f t="shared" si="258"/>
        <v>42006.292488425926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9">
        <f t="shared" si="259"/>
        <v>9.0909090909090905E-3</v>
      </c>
      <c r="O3943" s="7">
        <f t="shared" si="256"/>
        <v>25</v>
      </c>
      <c r="P3943" t="s">
        <v>8271</v>
      </c>
      <c r="Q3943" t="s">
        <v>8317</v>
      </c>
      <c r="R3943" t="s">
        <v>8318</v>
      </c>
      <c r="S3943" s="19">
        <f t="shared" si="257"/>
        <v>41940.387233796297</v>
      </c>
      <c r="T3943" s="19">
        <f t="shared" si="258"/>
        <v>41967.841666666674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9">
        <f t="shared" si="259"/>
        <v>0</v>
      </c>
      <c r="O3944" s="7">
        <f t="shared" si="256"/>
        <v>0</v>
      </c>
      <c r="P3944" t="s">
        <v>8271</v>
      </c>
      <c r="Q3944" t="s">
        <v>8317</v>
      </c>
      <c r="R3944" t="s">
        <v>8318</v>
      </c>
      <c r="S3944" s="19">
        <f t="shared" si="257"/>
        <v>42111.704097222224</v>
      </c>
      <c r="T3944" s="19">
        <f t="shared" si="258"/>
        <v>42171.704097222224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9">
        <f t="shared" si="259"/>
        <v>0.35639999999999999</v>
      </c>
      <c r="O3945" s="7">
        <f t="shared" si="256"/>
        <v>137.07692307692307</v>
      </c>
      <c r="P3945" t="s">
        <v>8271</v>
      </c>
      <c r="Q3945" t="s">
        <v>8317</v>
      </c>
      <c r="R3945" t="s">
        <v>8318</v>
      </c>
      <c r="S3945" s="19">
        <f t="shared" si="257"/>
        <v>42279.578564814816</v>
      </c>
      <c r="T3945" s="19">
        <f t="shared" si="258"/>
        <v>42310.501388888893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9">
        <f t="shared" si="259"/>
        <v>0</v>
      </c>
      <c r="O3946" s="7">
        <f t="shared" si="256"/>
        <v>0</v>
      </c>
      <c r="P3946" t="s">
        <v>8271</v>
      </c>
      <c r="Q3946" t="s">
        <v>8317</v>
      </c>
      <c r="R3946" t="s">
        <v>8318</v>
      </c>
      <c r="S3946" s="19">
        <f t="shared" si="257"/>
        <v>42213.462905092594</v>
      </c>
      <c r="T3946" s="19">
        <f t="shared" si="258"/>
        <v>42243.462905092594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9">
        <f t="shared" si="259"/>
        <v>2.5000000000000001E-3</v>
      </c>
      <c r="O3947" s="7">
        <f t="shared" si="256"/>
        <v>5</v>
      </c>
      <c r="P3947" t="s">
        <v>8271</v>
      </c>
      <c r="Q3947" t="s">
        <v>8317</v>
      </c>
      <c r="R3947" t="s">
        <v>8318</v>
      </c>
      <c r="S3947" s="19">
        <f t="shared" si="257"/>
        <v>42109.601712962962</v>
      </c>
      <c r="T3947" s="19">
        <f t="shared" si="258"/>
        <v>42139.601712962962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9">
        <f t="shared" si="259"/>
        <v>3.2500000000000001E-2</v>
      </c>
      <c r="O3948" s="7">
        <f t="shared" si="256"/>
        <v>39</v>
      </c>
      <c r="P3948" t="s">
        <v>8271</v>
      </c>
      <c r="Q3948" t="s">
        <v>8317</v>
      </c>
      <c r="R3948" t="s">
        <v>8318</v>
      </c>
      <c r="S3948" s="19">
        <f t="shared" si="257"/>
        <v>42031.633587962962</v>
      </c>
      <c r="T3948" s="19">
        <f t="shared" si="258"/>
        <v>42063.133333333331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9">
        <f t="shared" si="259"/>
        <v>3.3666666666666664E-2</v>
      </c>
      <c r="O3949" s="7">
        <f t="shared" si="256"/>
        <v>50.5</v>
      </c>
      <c r="P3949" t="s">
        <v>8271</v>
      </c>
      <c r="Q3949" t="s">
        <v>8317</v>
      </c>
      <c r="R3949" t="s">
        <v>8318</v>
      </c>
      <c r="S3949" s="19">
        <f t="shared" si="257"/>
        <v>42614.942870370374</v>
      </c>
      <c r="T3949" s="19">
        <f t="shared" si="258"/>
        <v>42644.942870370374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9">
        <f t="shared" si="259"/>
        <v>0</v>
      </c>
      <c r="O3950" s="7">
        <f t="shared" si="256"/>
        <v>0</v>
      </c>
      <c r="P3950" t="s">
        <v>8271</v>
      </c>
      <c r="Q3950" t="s">
        <v>8317</v>
      </c>
      <c r="R3950" t="s">
        <v>8318</v>
      </c>
      <c r="S3950" s="19">
        <f t="shared" si="257"/>
        <v>41829.125497685192</v>
      </c>
      <c r="T3950" s="19">
        <f t="shared" si="258"/>
        <v>41889.125497685192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9">
        <f t="shared" si="259"/>
        <v>0.15770000000000001</v>
      </c>
      <c r="O3951" s="7">
        <f t="shared" si="256"/>
        <v>49.28125</v>
      </c>
      <c r="P3951" t="s">
        <v>8271</v>
      </c>
      <c r="Q3951" t="s">
        <v>8317</v>
      </c>
      <c r="R3951" t="s">
        <v>8318</v>
      </c>
      <c r="S3951" s="19">
        <f t="shared" si="257"/>
        <v>42015.920613425929</v>
      </c>
      <c r="T3951" s="19">
        <f t="shared" si="258"/>
        <v>42045.920613425929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9">
        <f t="shared" si="259"/>
        <v>6.2500000000000003E-3</v>
      </c>
      <c r="O3952" s="7">
        <f t="shared" si="256"/>
        <v>25</v>
      </c>
      <c r="P3952" t="s">
        <v>8271</v>
      </c>
      <c r="Q3952" t="s">
        <v>8317</v>
      </c>
      <c r="R3952" t="s">
        <v>8318</v>
      </c>
      <c r="S3952" s="19">
        <f t="shared" si="257"/>
        <v>42439.502314814818</v>
      </c>
      <c r="T3952" s="19">
        <f t="shared" si="258"/>
        <v>42468.574305555558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9">
        <f t="shared" si="259"/>
        <v>5.0000000000000004E-6</v>
      </c>
      <c r="O3953" s="7">
        <f t="shared" si="256"/>
        <v>1</v>
      </c>
      <c r="P3953" t="s">
        <v>8271</v>
      </c>
      <c r="Q3953" t="s">
        <v>8317</v>
      </c>
      <c r="R3953" t="s">
        <v>8318</v>
      </c>
      <c r="S3953" s="19">
        <f t="shared" si="257"/>
        <v>42433.6257175926</v>
      </c>
      <c r="T3953" s="19">
        <f t="shared" si="258"/>
        <v>42493.584050925929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9">
        <f t="shared" si="259"/>
        <v>9.6153846153846159E-4</v>
      </c>
      <c r="O3954" s="7">
        <f t="shared" si="256"/>
        <v>25</v>
      </c>
      <c r="P3954" t="s">
        <v>8271</v>
      </c>
      <c r="Q3954" t="s">
        <v>8317</v>
      </c>
      <c r="R3954" t="s">
        <v>8318</v>
      </c>
      <c r="S3954" s="19">
        <f t="shared" si="257"/>
        <v>42243.59039351852</v>
      </c>
      <c r="T3954" s="19">
        <f t="shared" si="258"/>
        <v>42303.59039351852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9">
        <f t="shared" si="259"/>
        <v>0</v>
      </c>
      <c r="O3955" s="7">
        <f t="shared" si="256"/>
        <v>0</v>
      </c>
      <c r="P3955" t="s">
        <v>8271</v>
      </c>
      <c r="Q3955" t="s">
        <v>8317</v>
      </c>
      <c r="R3955" t="s">
        <v>8318</v>
      </c>
      <c r="S3955" s="19">
        <f t="shared" si="257"/>
        <v>42549.848449074081</v>
      </c>
      <c r="T3955" s="19">
        <f t="shared" si="258"/>
        <v>42580.778472222228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9">
        <f t="shared" si="259"/>
        <v>0</v>
      </c>
      <c r="O3956" s="7">
        <f t="shared" si="256"/>
        <v>0</v>
      </c>
      <c r="P3956" t="s">
        <v>8271</v>
      </c>
      <c r="Q3956" t="s">
        <v>8317</v>
      </c>
      <c r="R3956" t="s">
        <v>8318</v>
      </c>
      <c r="S3956" s="19">
        <f t="shared" si="257"/>
        <v>41774.451203703706</v>
      </c>
      <c r="T3956" s="19">
        <f t="shared" si="258"/>
        <v>41834.451203703706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9">
        <f t="shared" si="259"/>
        <v>0.24285714285714285</v>
      </c>
      <c r="O3957" s="7">
        <f t="shared" si="256"/>
        <v>53.125</v>
      </c>
      <c r="P3957" t="s">
        <v>8271</v>
      </c>
      <c r="Q3957" t="s">
        <v>8317</v>
      </c>
      <c r="R3957" t="s">
        <v>8318</v>
      </c>
      <c r="S3957" s="19">
        <f t="shared" si="257"/>
        <v>42306.648854166669</v>
      </c>
      <c r="T3957" s="19">
        <f t="shared" si="258"/>
        <v>42336.690520833334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9">
        <f t="shared" si="259"/>
        <v>0</v>
      </c>
      <c r="O3958" s="7">
        <f t="shared" si="256"/>
        <v>0</v>
      </c>
      <c r="P3958" t="s">
        <v>8271</v>
      </c>
      <c r="Q3958" t="s">
        <v>8317</v>
      </c>
      <c r="R3958" t="s">
        <v>8318</v>
      </c>
      <c r="S3958" s="19">
        <f t="shared" si="257"/>
        <v>42457.732025462967</v>
      </c>
      <c r="T3958" s="19">
        <f t="shared" si="258"/>
        <v>42484.813888888893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9">
        <f t="shared" si="259"/>
        <v>2.5000000000000001E-4</v>
      </c>
      <c r="O3959" s="7">
        <f t="shared" si="256"/>
        <v>7</v>
      </c>
      <c r="P3959" t="s">
        <v>8271</v>
      </c>
      <c r="Q3959" t="s">
        <v>8317</v>
      </c>
      <c r="R3959" t="s">
        <v>8318</v>
      </c>
      <c r="S3959" s="19">
        <f t="shared" si="257"/>
        <v>42513.776319444449</v>
      </c>
      <c r="T3959" s="19">
        <f t="shared" si="258"/>
        <v>42559.776319444449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9">
        <f t="shared" si="259"/>
        <v>0.32050000000000001</v>
      </c>
      <c r="O3960" s="7">
        <f t="shared" si="256"/>
        <v>40.0625</v>
      </c>
      <c r="P3960" t="s">
        <v>8271</v>
      </c>
      <c r="Q3960" t="s">
        <v>8317</v>
      </c>
      <c r="R3960" t="s">
        <v>8318</v>
      </c>
      <c r="S3960" s="19">
        <f t="shared" si="257"/>
        <v>41816.75037037037</v>
      </c>
      <c r="T3960" s="19">
        <f t="shared" si="258"/>
        <v>41853.383333333339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9">
        <f t="shared" si="259"/>
        <v>0.24333333333333335</v>
      </c>
      <c r="O3961" s="7">
        <f t="shared" si="256"/>
        <v>24.333333333333332</v>
      </c>
      <c r="P3961" t="s">
        <v>8271</v>
      </c>
      <c r="Q3961" t="s">
        <v>8317</v>
      </c>
      <c r="R3961" t="s">
        <v>8318</v>
      </c>
      <c r="S3961" s="19">
        <f t="shared" si="257"/>
        <v>41880.588842592595</v>
      </c>
      <c r="T3961" s="19">
        <f t="shared" si="258"/>
        <v>41910.588842592595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9">
        <f t="shared" si="259"/>
        <v>1.4999999999999999E-2</v>
      </c>
      <c r="O3962" s="7">
        <f t="shared" si="256"/>
        <v>11.25</v>
      </c>
      <c r="P3962" t="s">
        <v>8271</v>
      </c>
      <c r="Q3962" t="s">
        <v>8317</v>
      </c>
      <c r="R3962" t="s">
        <v>8318</v>
      </c>
      <c r="S3962" s="19">
        <f t="shared" si="257"/>
        <v>42342.645555555559</v>
      </c>
      <c r="T3962" s="19">
        <f t="shared" si="258"/>
        <v>42372.645555555559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9">
        <f t="shared" si="259"/>
        <v>4.1999999999999997E-3</v>
      </c>
      <c r="O3963" s="7">
        <f t="shared" si="256"/>
        <v>10.5</v>
      </c>
      <c r="P3963" t="s">
        <v>8271</v>
      </c>
      <c r="Q3963" t="s">
        <v>8317</v>
      </c>
      <c r="R3963" t="s">
        <v>8318</v>
      </c>
      <c r="S3963" s="19">
        <f t="shared" si="257"/>
        <v>41745.69131944445</v>
      </c>
      <c r="T3963" s="19">
        <f t="shared" si="258"/>
        <v>41767.69131944445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9">
        <f t="shared" si="259"/>
        <v>3.214285714285714E-2</v>
      </c>
      <c r="O3964" s="7">
        <f t="shared" si="256"/>
        <v>15</v>
      </c>
      <c r="P3964" t="s">
        <v>8271</v>
      </c>
      <c r="Q3964" t="s">
        <v>8317</v>
      </c>
      <c r="R3964" t="s">
        <v>8318</v>
      </c>
      <c r="S3964" s="19">
        <f t="shared" si="257"/>
        <v>42311.421458333338</v>
      </c>
      <c r="T3964" s="19">
        <f t="shared" si="258"/>
        <v>42336.421458333338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9">
        <f t="shared" si="259"/>
        <v>0</v>
      </c>
      <c r="O3965" s="7">
        <f t="shared" si="256"/>
        <v>0</v>
      </c>
      <c r="P3965" t="s">
        <v>8271</v>
      </c>
      <c r="Q3965" t="s">
        <v>8317</v>
      </c>
      <c r="R3965" t="s">
        <v>8318</v>
      </c>
      <c r="S3965" s="19">
        <f t="shared" si="257"/>
        <v>42295.954131944447</v>
      </c>
      <c r="T3965" s="19">
        <f t="shared" si="258"/>
        <v>42325.995798611111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9">
        <f t="shared" si="259"/>
        <v>6.3E-2</v>
      </c>
      <c r="O3966" s="7">
        <f t="shared" si="256"/>
        <v>42</v>
      </c>
      <c r="P3966" t="s">
        <v>8271</v>
      </c>
      <c r="Q3966" t="s">
        <v>8317</v>
      </c>
      <c r="R3966" t="s">
        <v>8318</v>
      </c>
      <c r="S3966" s="19">
        <f t="shared" si="257"/>
        <v>42053.522060185191</v>
      </c>
      <c r="T3966" s="19">
        <f t="shared" si="258"/>
        <v>42113.480393518519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9">
        <f t="shared" si="259"/>
        <v>0.14249999999999999</v>
      </c>
      <c r="O3967" s="7">
        <f t="shared" si="256"/>
        <v>71.25</v>
      </c>
      <c r="P3967" t="s">
        <v>8271</v>
      </c>
      <c r="Q3967" t="s">
        <v>8317</v>
      </c>
      <c r="R3967" t="s">
        <v>8318</v>
      </c>
      <c r="S3967" s="19">
        <f t="shared" si="257"/>
        <v>42414.035879629635</v>
      </c>
      <c r="T3967" s="19">
        <f t="shared" si="258"/>
        <v>42473.994212962964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9">
        <f t="shared" si="259"/>
        <v>6.0000000000000001E-3</v>
      </c>
      <c r="O3968" s="7">
        <f t="shared" si="256"/>
        <v>22.5</v>
      </c>
      <c r="P3968" t="s">
        <v>8271</v>
      </c>
      <c r="Q3968" t="s">
        <v>8317</v>
      </c>
      <c r="R3968" t="s">
        <v>8318</v>
      </c>
      <c r="S3968" s="19">
        <f t="shared" si="257"/>
        <v>41801.511550925927</v>
      </c>
      <c r="T3968" s="19">
        <f t="shared" si="258"/>
        <v>41843.924305555556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9">
        <f t="shared" si="259"/>
        <v>0.2411764705882353</v>
      </c>
      <c r="O3969" s="7">
        <f t="shared" si="256"/>
        <v>41</v>
      </c>
      <c r="P3969" t="s">
        <v>8271</v>
      </c>
      <c r="Q3969" t="s">
        <v>8317</v>
      </c>
      <c r="R3969" t="s">
        <v>8318</v>
      </c>
      <c r="S3969" s="19">
        <f t="shared" si="257"/>
        <v>42770.090590277781</v>
      </c>
      <c r="T3969" s="19">
        <f t="shared" si="258"/>
        <v>42800.090590277781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9">
        <f t="shared" si="259"/>
        <v>0.10539999999999999</v>
      </c>
      <c r="O3970" s="7">
        <f t="shared" si="256"/>
        <v>47.909090909090907</v>
      </c>
      <c r="P3970" t="s">
        <v>8271</v>
      </c>
      <c r="Q3970" t="s">
        <v>8317</v>
      </c>
      <c r="R3970" t="s">
        <v>8318</v>
      </c>
      <c r="S3970" s="19">
        <f t="shared" si="257"/>
        <v>42452.615659722229</v>
      </c>
      <c r="T3970" s="19">
        <f t="shared" si="258"/>
        <v>42512.615659722229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9">
        <f t="shared" si="259"/>
        <v>7.4690265486725665E-2</v>
      </c>
      <c r="O3971" s="7">
        <f t="shared" ref="O3971:O4034" si="260">IF(L3971=0,0,E3971/L3971)</f>
        <v>35.166666666666664</v>
      </c>
      <c r="P3971" t="s">
        <v>8271</v>
      </c>
      <c r="Q3971" t="s">
        <v>8317</v>
      </c>
      <c r="R3971" t="s">
        <v>8318</v>
      </c>
      <c r="S3971" s="19">
        <f t="shared" ref="S3971:S4034" si="261">(J3971/86400)+25569+(-5/25)</f>
        <v>42601.654699074075</v>
      </c>
      <c r="T3971" s="19">
        <f t="shared" ref="T3971:T4034" si="262">(I3971/86400)+25569+(-5/25)</f>
        <v>42610.963194444448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9">
        <f t="shared" si="259"/>
        <v>7.3333333333333334E-4</v>
      </c>
      <c r="O3972" s="7">
        <f t="shared" si="260"/>
        <v>5.5</v>
      </c>
      <c r="P3972" t="s">
        <v>8271</v>
      </c>
      <c r="Q3972" t="s">
        <v>8317</v>
      </c>
      <c r="R3972" t="s">
        <v>8318</v>
      </c>
      <c r="S3972" s="19">
        <f t="shared" si="261"/>
        <v>42447.663553240745</v>
      </c>
      <c r="T3972" s="19">
        <f t="shared" si="262"/>
        <v>42477.663553240745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9">
        <f t="shared" si="259"/>
        <v>9.7142857142857135E-3</v>
      </c>
      <c r="O3973" s="7">
        <f t="shared" si="260"/>
        <v>22.666666666666668</v>
      </c>
      <c r="P3973" t="s">
        <v>8271</v>
      </c>
      <c r="Q3973" t="s">
        <v>8317</v>
      </c>
      <c r="R3973" t="s">
        <v>8318</v>
      </c>
      <c r="S3973" s="19">
        <f t="shared" si="261"/>
        <v>41811.336180555561</v>
      </c>
      <c r="T3973" s="19">
        <f t="shared" si="262"/>
        <v>41841.336180555561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9">
        <f t="shared" si="259"/>
        <v>0.21099999999999999</v>
      </c>
      <c r="O3974" s="7">
        <f t="shared" si="260"/>
        <v>26.375</v>
      </c>
      <c r="P3974" t="s">
        <v>8271</v>
      </c>
      <c r="Q3974" t="s">
        <v>8317</v>
      </c>
      <c r="R3974" t="s">
        <v>8318</v>
      </c>
      <c r="S3974" s="19">
        <f t="shared" si="261"/>
        <v>41980.867523148147</v>
      </c>
      <c r="T3974" s="19">
        <f t="shared" si="262"/>
        <v>42040.867523148147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9">
        <f t="shared" si="259"/>
        <v>0.78100000000000003</v>
      </c>
      <c r="O3975" s="7">
        <f t="shared" si="260"/>
        <v>105.54054054054055</v>
      </c>
      <c r="P3975" t="s">
        <v>8271</v>
      </c>
      <c r="Q3975" t="s">
        <v>8317</v>
      </c>
      <c r="R3975" t="s">
        <v>8318</v>
      </c>
      <c r="S3975" s="19">
        <f t="shared" si="261"/>
        <v>42469.484143518523</v>
      </c>
      <c r="T3975" s="19">
        <f t="shared" si="262"/>
        <v>42498.966666666674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9">
        <f t="shared" si="259"/>
        <v>0.32</v>
      </c>
      <c r="O3976" s="7">
        <f t="shared" si="260"/>
        <v>29.09090909090909</v>
      </c>
      <c r="P3976" t="s">
        <v>8271</v>
      </c>
      <c r="Q3976" t="s">
        <v>8317</v>
      </c>
      <c r="R3976" t="s">
        <v>8318</v>
      </c>
      <c r="S3976" s="19">
        <f t="shared" si="261"/>
        <v>42493.346851851849</v>
      </c>
      <c r="T3976" s="19">
        <f t="shared" si="262"/>
        <v>42523.346851851849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9">
        <f t="shared" si="259"/>
        <v>0</v>
      </c>
      <c r="O3977" s="7">
        <f t="shared" si="260"/>
        <v>0</v>
      </c>
      <c r="P3977" t="s">
        <v>8271</v>
      </c>
      <c r="Q3977" t="s">
        <v>8317</v>
      </c>
      <c r="R3977" t="s">
        <v>8318</v>
      </c>
      <c r="S3977" s="19">
        <f t="shared" si="261"/>
        <v>42534.666875000003</v>
      </c>
      <c r="T3977" s="19">
        <f t="shared" si="262"/>
        <v>42564.666875000003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9">
        <f t="shared" ref="N3978:N4041" si="263">E3978/D3978</f>
        <v>0.47692307692307695</v>
      </c>
      <c r="O3978" s="7">
        <f t="shared" si="260"/>
        <v>62</v>
      </c>
      <c r="P3978" t="s">
        <v>8271</v>
      </c>
      <c r="Q3978" t="s">
        <v>8317</v>
      </c>
      <c r="R3978" t="s">
        <v>8318</v>
      </c>
      <c r="S3978" s="19">
        <f t="shared" si="261"/>
        <v>41830.65834490741</v>
      </c>
      <c r="T3978" s="19">
        <f t="shared" si="262"/>
        <v>41852.091666666667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9">
        <f t="shared" si="263"/>
        <v>1.4500000000000001E-2</v>
      </c>
      <c r="O3979" s="7">
        <f t="shared" si="260"/>
        <v>217.5</v>
      </c>
      <c r="P3979" t="s">
        <v>8271</v>
      </c>
      <c r="Q3979" t="s">
        <v>8317</v>
      </c>
      <c r="R3979" t="s">
        <v>8318</v>
      </c>
      <c r="S3979" s="19">
        <f t="shared" si="261"/>
        <v>42543.588564814818</v>
      </c>
      <c r="T3979" s="19">
        <f t="shared" si="262"/>
        <v>42573.588564814818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9">
        <f t="shared" si="263"/>
        <v>0.107</v>
      </c>
      <c r="O3980" s="7">
        <f t="shared" si="260"/>
        <v>26.75</v>
      </c>
      <c r="P3980" t="s">
        <v>8271</v>
      </c>
      <c r="Q3980" t="s">
        <v>8317</v>
      </c>
      <c r="R3980" t="s">
        <v>8318</v>
      </c>
      <c r="S3980" s="19">
        <f t="shared" si="261"/>
        <v>41975.442974537043</v>
      </c>
      <c r="T3980" s="19">
        <f t="shared" si="262"/>
        <v>42035.442974537043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9">
        <f t="shared" si="263"/>
        <v>1.8333333333333333E-2</v>
      </c>
      <c r="O3981" s="7">
        <f t="shared" si="260"/>
        <v>18.333333333333332</v>
      </c>
      <c r="P3981" t="s">
        <v>8271</v>
      </c>
      <c r="Q3981" t="s">
        <v>8317</v>
      </c>
      <c r="R3981" t="s">
        <v>8318</v>
      </c>
      <c r="S3981" s="19">
        <f t="shared" si="261"/>
        <v>42069.703437500008</v>
      </c>
      <c r="T3981" s="19">
        <f t="shared" si="262"/>
        <v>42092.633333333331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9">
        <f t="shared" si="263"/>
        <v>0.18</v>
      </c>
      <c r="O3982" s="7">
        <f t="shared" si="260"/>
        <v>64.285714285714292</v>
      </c>
      <c r="P3982" t="s">
        <v>8271</v>
      </c>
      <c r="Q3982" t="s">
        <v>8317</v>
      </c>
      <c r="R3982" t="s">
        <v>8318</v>
      </c>
      <c r="S3982" s="19">
        <f t="shared" si="261"/>
        <v>41795.398923611116</v>
      </c>
      <c r="T3982" s="19">
        <f t="shared" si="262"/>
        <v>41825.398923611116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9">
        <f t="shared" si="263"/>
        <v>4.0833333333333333E-2</v>
      </c>
      <c r="O3983" s="7">
        <f t="shared" si="260"/>
        <v>175</v>
      </c>
      <c r="P3983" t="s">
        <v>8271</v>
      </c>
      <c r="Q3983" t="s">
        <v>8317</v>
      </c>
      <c r="R3983" t="s">
        <v>8318</v>
      </c>
      <c r="S3983" s="19">
        <f t="shared" si="261"/>
        <v>42507.97996527778</v>
      </c>
      <c r="T3983" s="19">
        <f t="shared" si="262"/>
        <v>42567.97996527778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9">
        <f t="shared" si="263"/>
        <v>0.2</v>
      </c>
      <c r="O3984" s="7">
        <f t="shared" si="260"/>
        <v>34</v>
      </c>
      <c r="P3984" t="s">
        <v>8271</v>
      </c>
      <c r="Q3984" t="s">
        <v>8317</v>
      </c>
      <c r="R3984" t="s">
        <v>8318</v>
      </c>
      <c r="S3984" s="19">
        <f t="shared" si="261"/>
        <v>42132.609953703708</v>
      </c>
      <c r="T3984" s="19">
        <f t="shared" si="262"/>
        <v>42192.609953703708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9">
        <f t="shared" si="263"/>
        <v>0.34802513464991025</v>
      </c>
      <c r="O3985" s="7">
        <f t="shared" si="260"/>
        <v>84.282608695652172</v>
      </c>
      <c r="P3985" t="s">
        <v>8271</v>
      </c>
      <c r="Q3985" t="s">
        <v>8317</v>
      </c>
      <c r="R3985" t="s">
        <v>8318</v>
      </c>
      <c r="S3985" s="19">
        <f t="shared" si="261"/>
        <v>41747.669861111113</v>
      </c>
      <c r="T3985" s="19">
        <f t="shared" si="262"/>
        <v>41779.090972222228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9">
        <f t="shared" si="263"/>
        <v>6.3333333333333339E-2</v>
      </c>
      <c r="O3986" s="7">
        <f t="shared" si="260"/>
        <v>9.5</v>
      </c>
      <c r="P3986" t="s">
        <v>8271</v>
      </c>
      <c r="Q3986" t="s">
        <v>8317</v>
      </c>
      <c r="R3986" t="s">
        <v>8318</v>
      </c>
      <c r="S3986" s="19">
        <f t="shared" si="261"/>
        <v>41920.763472222228</v>
      </c>
      <c r="T3986" s="19">
        <f t="shared" si="262"/>
        <v>41950.8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9">
        <f t="shared" si="263"/>
        <v>0.32050000000000001</v>
      </c>
      <c r="O3987" s="7">
        <f t="shared" si="260"/>
        <v>33.736842105263158</v>
      </c>
      <c r="P3987" t="s">
        <v>8271</v>
      </c>
      <c r="Q3987" t="s">
        <v>8317</v>
      </c>
      <c r="R3987" t="s">
        <v>8318</v>
      </c>
      <c r="S3987" s="19">
        <f t="shared" si="261"/>
        <v>42399.507407407407</v>
      </c>
      <c r="T3987" s="19">
        <f t="shared" si="262"/>
        <v>42420.678472222222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9">
        <f t="shared" si="263"/>
        <v>9.7600000000000006E-2</v>
      </c>
      <c r="O3988" s="7">
        <f t="shared" si="260"/>
        <v>37.53846153846154</v>
      </c>
      <c r="P3988" t="s">
        <v>8271</v>
      </c>
      <c r="Q3988" t="s">
        <v>8317</v>
      </c>
      <c r="R3988" t="s">
        <v>8318</v>
      </c>
      <c r="S3988" s="19">
        <f t="shared" si="261"/>
        <v>42467.348541666666</v>
      </c>
      <c r="T3988" s="19">
        <f t="shared" si="262"/>
        <v>42496.344444444447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9">
        <f t="shared" si="263"/>
        <v>0.3775</v>
      </c>
      <c r="O3989" s="7">
        <f t="shared" si="260"/>
        <v>11.615384615384615</v>
      </c>
      <c r="P3989" t="s">
        <v>8271</v>
      </c>
      <c r="Q3989" t="s">
        <v>8317</v>
      </c>
      <c r="R3989" t="s">
        <v>8318</v>
      </c>
      <c r="S3989" s="19">
        <f t="shared" si="261"/>
        <v>41765.724652777782</v>
      </c>
      <c r="T3989" s="19">
        <f t="shared" si="262"/>
        <v>41775.724652777782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9">
        <f t="shared" si="263"/>
        <v>2.1333333333333333E-2</v>
      </c>
      <c r="O3990" s="7">
        <f t="shared" si="260"/>
        <v>8</v>
      </c>
      <c r="P3990" t="s">
        <v>8271</v>
      </c>
      <c r="Q3990" t="s">
        <v>8317</v>
      </c>
      <c r="R3990" t="s">
        <v>8318</v>
      </c>
      <c r="S3990" s="19">
        <f t="shared" si="261"/>
        <v>42229.881168981483</v>
      </c>
      <c r="T3990" s="19">
        <f t="shared" si="262"/>
        <v>42244.881168981483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9">
        <f t="shared" si="263"/>
        <v>0</v>
      </c>
      <c r="O3991" s="7">
        <f t="shared" si="260"/>
        <v>0</v>
      </c>
      <c r="P3991" t="s">
        <v>8271</v>
      </c>
      <c r="Q3991" t="s">
        <v>8317</v>
      </c>
      <c r="R3991" t="s">
        <v>8318</v>
      </c>
      <c r="S3991" s="19">
        <f t="shared" si="261"/>
        <v>42286.549780092595</v>
      </c>
      <c r="T3991" s="19">
        <f t="shared" si="262"/>
        <v>42316.591446759267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9">
        <f t="shared" si="263"/>
        <v>4.1818181818181817E-2</v>
      </c>
      <c r="O3992" s="7">
        <f t="shared" si="260"/>
        <v>23</v>
      </c>
      <c r="P3992" t="s">
        <v>8271</v>
      </c>
      <c r="Q3992" t="s">
        <v>8317</v>
      </c>
      <c r="R3992" t="s">
        <v>8318</v>
      </c>
      <c r="S3992" s="19">
        <f t="shared" si="261"/>
        <v>42401.472372685188</v>
      </c>
      <c r="T3992" s="19">
        <f t="shared" si="262"/>
        <v>42431.472372685188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9">
        <f t="shared" si="263"/>
        <v>0.2</v>
      </c>
      <c r="O3993" s="7">
        <f t="shared" si="260"/>
        <v>100</v>
      </c>
      <c r="P3993" t="s">
        <v>8271</v>
      </c>
      <c r="Q3993" t="s">
        <v>8317</v>
      </c>
      <c r="R3993" t="s">
        <v>8318</v>
      </c>
      <c r="S3993" s="19">
        <f t="shared" si="261"/>
        <v>42125.444467592592</v>
      </c>
      <c r="T3993" s="19">
        <f t="shared" si="262"/>
        <v>42155.444467592592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9">
        <f t="shared" si="263"/>
        <v>5.4100000000000002E-2</v>
      </c>
      <c r="O3994" s="7">
        <f t="shared" si="260"/>
        <v>60.111111111111114</v>
      </c>
      <c r="P3994" t="s">
        <v>8271</v>
      </c>
      <c r="Q3994" t="s">
        <v>8317</v>
      </c>
      <c r="R3994" t="s">
        <v>8318</v>
      </c>
      <c r="S3994" s="19">
        <f t="shared" si="261"/>
        <v>42289.740497685183</v>
      </c>
      <c r="T3994" s="19">
        <f t="shared" si="262"/>
        <v>42349.782164351855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9">
        <f t="shared" si="263"/>
        <v>6.0000000000000002E-5</v>
      </c>
      <c r="O3995" s="7">
        <f t="shared" si="260"/>
        <v>3</v>
      </c>
      <c r="P3995" t="s">
        <v>8271</v>
      </c>
      <c r="Q3995" t="s">
        <v>8317</v>
      </c>
      <c r="R3995" t="s">
        <v>8318</v>
      </c>
      <c r="S3995" s="19">
        <f t="shared" si="261"/>
        <v>42107.664722222224</v>
      </c>
      <c r="T3995" s="19">
        <f t="shared" si="262"/>
        <v>42137.664722222224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9">
        <f t="shared" si="263"/>
        <v>2.5000000000000001E-3</v>
      </c>
      <c r="O3996" s="7">
        <f t="shared" si="260"/>
        <v>5</v>
      </c>
      <c r="P3996" t="s">
        <v>8271</v>
      </c>
      <c r="Q3996" t="s">
        <v>8317</v>
      </c>
      <c r="R3996" t="s">
        <v>8318</v>
      </c>
      <c r="S3996" s="19">
        <f t="shared" si="261"/>
        <v>41809.189930555556</v>
      </c>
      <c r="T3996" s="19">
        <f t="shared" si="262"/>
        <v>41839.189930555556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9">
        <f t="shared" si="263"/>
        <v>0.35</v>
      </c>
      <c r="O3997" s="7">
        <f t="shared" si="260"/>
        <v>17.5</v>
      </c>
      <c r="P3997" t="s">
        <v>8271</v>
      </c>
      <c r="Q3997" t="s">
        <v>8317</v>
      </c>
      <c r="R3997" t="s">
        <v>8318</v>
      </c>
      <c r="S3997" s="19">
        <f t="shared" si="261"/>
        <v>42019.483761574076</v>
      </c>
      <c r="T3997" s="19">
        <f t="shared" si="262"/>
        <v>42049.277083333334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9">
        <f t="shared" si="263"/>
        <v>0.16566666666666666</v>
      </c>
      <c r="O3998" s="7">
        <f t="shared" si="260"/>
        <v>29.235294117647058</v>
      </c>
      <c r="P3998" t="s">
        <v>8271</v>
      </c>
      <c r="Q3998" t="s">
        <v>8317</v>
      </c>
      <c r="R3998" t="s">
        <v>8318</v>
      </c>
      <c r="S3998" s="19">
        <f t="shared" si="261"/>
        <v>41950.06694444445</v>
      </c>
      <c r="T3998" s="19">
        <f t="shared" si="262"/>
        <v>41963.469444444447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9">
        <f t="shared" si="263"/>
        <v>0</v>
      </c>
      <c r="O3999" s="7">
        <f t="shared" si="260"/>
        <v>0</v>
      </c>
      <c r="P3999" t="s">
        <v>8271</v>
      </c>
      <c r="Q3999" t="s">
        <v>8317</v>
      </c>
      <c r="R3999" t="s">
        <v>8318</v>
      </c>
      <c r="S3999" s="19">
        <f t="shared" si="261"/>
        <v>42069.191446759258</v>
      </c>
      <c r="T3999" s="19">
        <f t="shared" si="262"/>
        <v>42099.149780092601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9">
        <f t="shared" si="263"/>
        <v>0.57199999999999995</v>
      </c>
      <c r="O4000" s="7">
        <f t="shared" si="260"/>
        <v>59.583333333333336</v>
      </c>
      <c r="P4000" t="s">
        <v>8271</v>
      </c>
      <c r="Q4000" t="s">
        <v>8317</v>
      </c>
      <c r="R4000" t="s">
        <v>8318</v>
      </c>
      <c r="S4000" s="19">
        <f t="shared" si="261"/>
        <v>42061.76326388889</v>
      </c>
      <c r="T4000" s="19">
        <f t="shared" si="262"/>
        <v>42091.721597222226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9">
        <f t="shared" si="263"/>
        <v>0.16514285714285715</v>
      </c>
      <c r="O4001" s="7">
        <f t="shared" si="260"/>
        <v>82.571428571428569</v>
      </c>
      <c r="P4001" t="s">
        <v>8271</v>
      </c>
      <c r="Q4001" t="s">
        <v>8317</v>
      </c>
      <c r="R4001" t="s">
        <v>8318</v>
      </c>
      <c r="S4001" s="19">
        <f t="shared" si="261"/>
        <v>41842.628680555557</v>
      </c>
      <c r="T4001" s="19">
        <f t="shared" si="262"/>
        <v>41882.627650462964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9">
        <f t="shared" si="263"/>
        <v>1.25E-3</v>
      </c>
      <c r="O4002" s="7">
        <f t="shared" si="260"/>
        <v>10</v>
      </c>
      <c r="P4002" t="s">
        <v>8271</v>
      </c>
      <c r="Q4002" t="s">
        <v>8317</v>
      </c>
      <c r="R4002" t="s">
        <v>8318</v>
      </c>
      <c r="S4002" s="19">
        <f t="shared" si="261"/>
        <v>42437.445347222223</v>
      </c>
      <c r="T4002" s="19">
        <f t="shared" si="262"/>
        <v>42497.403680555559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9">
        <f t="shared" si="263"/>
        <v>0.3775</v>
      </c>
      <c r="O4003" s="7">
        <f t="shared" si="260"/>
        <v>32.357142857142854</v>
      </c>
      <c r="P4003" t="s">
        <v>8271</v>
      </c>
      <c r="Q4003" t="s">
        <v>8317</v>
      </c>
      <c r="R4003" t="s">
        <v>8318</v>
      </c>
      <c r="S4003" s="19">
        <f t="shared" si="261"/>
        <v>42775.764212962968</v>
      </c>
      <c r="T4003" s="19">
        <f t="shared" si="262"/>
        <v>42795.591666666674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9">
        <f t="shared" si="263"/>
        <v>1.84E-2</v>
      </c>
      <c r="O4004" s="7">
        <f t="shared" si="260"/>
        <v>5.75</v>
      </c>
      <c r="P4004" t="s">
        <v>8271</v>
      </c>
      <c r="Q4004" t="s">
        <v>8317</v>
      </c>
      <c r="R4004" t="s">
        <v>8318</v>
      </c>
      <c r="S4004" s="19">
        <f t="shared" si="261"/>
        <v>41878.843530092592</v>
      </c>
      <c r="T4004" s="19">
        <f t="shared" si="262"/>
        <v>41908.843530092592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9">
        <f t="shared" si="263"/>
        <v>0.10050000000000001</v>
      </c>
      <c r="O4005" s="7">
        <f t="shared" si="260"/>
        <v>100.5</v>
      </c>
      <c r="P4005" t="s">
        <v>8271</v>
      </c>
      <c r="Q4005" t="s">
        <v>8317</v>
      </c>
      <c r="R4005" t="s">
        <v>8318</v>
      </c>
      <c r="S4005" s="19">
        <f t="shared" si="261"/>
        <v>42020.387349537035</v>
      </c>
      <c r="T4005" s="19">
        <f t="shared" si="262"/>
        <v>42050.387349537035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9">
        <f t="shared" si="263"/>
        <v>2E-3</v>
      </c>
      <c r="O4006" s="7">
        <f t="shared" si="260"/>
        <v>1</v>
      </c>
      <c r="P4006" t="s">
        <v>8271</v>
      </c>
      <c r="Q4006" t="s">
        <v>8317</v>
      </c>
      <c r="R4006" t="s">
        <v>8318</v>
      </c>
      <c r="S4006" s="19">
        <f t="shared" si="261"/>
        <v>41889.962696759263</v>
      </c>
      <c r="T4006" s="19">
        <f t="shared" si="262"/>
        <v>41919.962696759263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9">
        <f t="shared" si="263"/>
        <v>1.3333333333333334E-2</v>
      </c>
      <c r="O4007" s="7">
        <f t="shared" si="260"/>
        <v>20</v>
      </c>
      <c r="P4007" t="s">
        <v>8271</v>
      </c>
      <c r="Q4007" t="s">
        <v>8317</v>
      </c>
      <c r="R4007" t="s">
        <v>8318</v>
      </c>
      <c r="S4007" s="19">
        <f t="shared" si="261"/>
        <v>41872.60769675926</v>
      </c>
      <c r="T4007" s="19">
        <f t="shared" si="262"/>
        <v>41932.60769675926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9">
        <f t="shared" si="263"/>
        <v>6.666666666666667E-5</v>
      </c>
      <c r="O4008" s="7">
        <f t="shared" si="260"/>
        <v>2</v>
      </c>
      <c r="P4008" t="s">
        <v>8271</v>
      </c>
      <c r="Q4008" t="s">
        <v>8317</v>
      </c>
      <c r="R4008" t="s">
        <v>8318</v>
      </c>
      <c r="S4008" s="19">
        <f t="shared" si="261"/>
        <v>42391.572997685187</v>
      </c>
      <c r="T4008" s="19">
        <f t="shared" si="262"/>
        <v>42416.572997685187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9">
        <f t="shared" si="263"/>
        <v>2.5000000000000001E-3</v>
      </c>
      <c r="O4009" s="7">
        <f t="shared" si="260"/>
        <v>5</v>
      </c>
      <c r="P4009" t="s">
        <v>8271</v>
      </c>
      <c r="Q4009" t="s">
        <v>8317</v>
      </c>
      <c r="R4009" t="s">
        <v>8318</v>
      </c>
      <c r="S4009" s="19">
        <f t="shared" si="261"/>
        <v>41848.572928240741</v>
      </c>
      <c r="T4009" s="19">
        <f t="shared" si="262"/>
        <v>41877.486111111109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9">
        <f t="shared" si="263"/>
        <v>0.06</v>
      </c>
      <c r="O4010" s="7">
        <f t="shared" si="260"/>
        <v>15</v>
      </c>
      <c r="P4010" t="s">
        <v>8271</v>
      </c>
      <c r="Q4010" t="s">
        <v>8317</v>
      </c>
      <c r="R4010" t="s">
        <v>8318</v>
      </c>
      <c r="S4010" s="19">
        <f t="shared" si="261"/>
        <v>42177.764201388891</v>
      </c>
      <c r="T4010" s="19">
        <f t="shared" si="262"/>
        <v>42207.764201388891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9">
        <f t="shared" si="263"/>
        <v>3.8860103626943004E-2</v>
      </c>
      <c r="O4011" s="7">
        <f t="shared" si="260"/>
        <v>25</v>
      </c>
      <c r="P4011" t="s">
        <v>8271</v>
      </c>
      <c r="Q4011" t="s">
        <v>8317</v>
      </c>
      <c r="R4011" t="s">
        <v>8318</v>
      </c>
      <c r="S4011" s="19">
        <f t="shared" si="261"/>
        <v>41851.500925925931</v>
      </c>
      <c r="T4011" s="19">
        <f t="shared" si="262"/>
        <v>41891.500925925931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9">
        <f t="shared" si="263"/>
        <v>0.24194444444444443</v>
      </c>
      <c r="O4012" s="7">
        <f t="shared" si="260"/>
        <v>45.842105263157897</v>
      </c>
      <c r="P4012" t="s">
        <v>8271</v>
      </c>
      <c r="Q4012" t="s">
        <v>8317</v>
      </c>
      <c r="R4012" t="s">
        <v>8318</v>
      </c>
      <c r="S4012" s="19">
        <f t="shared" si="261"/>
        <v>41921.570439814815</v>
      </c>
      <c r="T4012" s="19">
        <f t="shared" si="262"/>
        <v>41938.570439814815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9">
        <f t="shared" si="263"/>
        <v>7.5999999999999998E-2</v>
      </c>
      <c r="O4013" s="7">
        <f t="shared" si="260"/>
        <v>4.75</v>
      </c>
      <c r="P4013" t="s">
        <v>8271</v>
      </c>
      <c r="Q4013" t="s">
        <v>8317</v>
      </c>
      <c r="R4013" t="s">
        <v>8318</v>
      </c>
      <c r="S4013" s="19">
        <f t="shared" si="261"/>
        <v>42002.344884259262</v>
      </c>
      <c r="T4013" s="19">
        <f t="shared" si="262"/>
        <v>42032.344884259262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9">
        <f t="shared" si="263"/>
        <v>0</v>
      </c>
      <c r="O4014" s="7">
        <f t="shared" si="260"/>
        <v>0</v>
      </c>
      <c r="P4014" t="s">
        <v>8271</v>
      </c>
      <c r="Q4014" t="s">
        <v>8317</v>
      </c>
      <c r="R4014" t="s">
        <v>8318</v>
      </c>
      <c r="S4014" s="19">
        <f t="shared" si="261"/>
        <v>42096.344548611116</v>
      </c>
      <c r="T4014" s="19">
        <f t="shared" si="262"/>
        <v>42126.344548611116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9">
        <f t="shared" si="263"/>
        <v>1.2999999999999999E-2</v>
      </c>
      <c r="O4015" s="7">
        <f t="shared" si="260"/>
        <v>13</v>
      </c>
      <c r="P4015" t="s">
        <v>8271</v>
      </c>
      <c r="Q4015" t="s">
        <v>8317</v>
      </c>
      <c r="R4015" t="s">
        <v>8318</v>
      </c>
      <c r="S4015" s="19">
        <f t="shared" si="261"/>
        <v>42021.10119212963</v>
      </c>
      <c r="T4015" s="19">
        <f t="shared" si="262"/>
        <v>42051.10119212963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9">
        <f t="shared" si="263"/>
        <v>0</v>
      </c>
      <c r="O4016" s="7">
        <f t="shared" si="260"/>
        <v>0</v>
      </c>
      <c r="P4016" t="s">
        <v>8271</v>
      </c>
      <c r="Q4016" t="s">
        <v>8317</v>
      </c>
      <c r="R4016" t="s">
        <v>8318</v>
      </c>
      <c r="S4016" s="19">
        <f t="shared" si="261"/>
        <v>42419.046168981484</v>
      </c>
      <c r="T4016" s="19">
        <f t="shared" si="262"/>
        <v>42434.046168981484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9">
        <f t="shared" si="263"/>
        <v>1.4285714285714287E-4</v>
      </c>
      <c r="O4017" s="7">
        <f t="shared" si="260"/>
        <v>1</v>
      </c>
      <c r="P4017" t="s">
        <v>8271</v>
      </c>
      <c r="Q4017" t="s">
        <v>8317</v>
      </c>
      <c r="R4017" t="s">
        <v>8318</v>
      </c>
      <c r="S4017" s="19">
        <f t="shared" si="261"/>
        <v>42174.580821759264</v>
      </c>
      <c r="T4017" s="19">
        <f t="shared" si="262"/>
        <v>42204.580821759264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9">
        <f t="shared" si="263"/>
        <v>0.14000000000000001</v>
      </c>
      <c r="O4018" s="7">
        <f t="shared" si="260"/>
        <v>10</v>
      </c>
      <c r="P4018" t="s">
        <v>8271</v>
      </c>
      <c r="Q4018" t="s">
        <v>8317</v>
      </c>
      <c r="R4018" t="s">
        <v>8318</v>
      </c>
      <c r="S4018" s="19">
        <f t="shared" si="261"/>
        <v>41869.672685185185</v>
      </c>
      <c r="T4018" s="19">
        <f t="shared" si="262"/>
        <v>41899.672685185185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9">
        <f t="shared" si="263"/>
        <v>1.0500000000000001E-2</v>
      </c>
      <c r="O4019" s="7">
        <f t="shared" si="260"/>
        <v>52.5</v>
      </c>
      <c r="P4019" t="s">
        <v>8271</v>
      </c>
      <c r="Q4019" t="s">
        <v>8317</v>
      </c>
      <c r="R4019" t="s">
        <v>8318</v>
      </c>
      <c r="S4019" s="19">
        <f t="shared" si="261"/>
        <v>41856.47215277778</v>
      </c>
      <c r="T4019" s="19">
        <f t="shared" si="262"/>
        <v>41886.47215277778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9">
        <f t="shared" si="263"/>
        <v>8.666666666666667E-2</v>
      </c>
      <c r="O4020" s="7">
        <f t="shared" si="260"/>
        <v>32.5</v>
      </c>
      <c r="P4020" t="s">
        <v>8271</v>
      </c>
      <c r="Q4020" t="s">
        <v>8317</v>
      </c>
      <c r="R4020" t="s">
        <v>8318</v>
      </c>
      <c r="S4020" s="19">
        <f t="shared" si="261"/>
        <v>42620.710972222223</v>
      </c>
      <c r="T4020" s="19">
        <f t="shared" si="262"/>
        <v>42650.710972222223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9">
        <f t="shared" si="263"/>
        <v>8.2857142857142851E-3</v>
      </c>
      <c r="O4021" s="7">
        <f t="shared" si="260"/>
        <v>7.25</v>
      </c>
      <c r="P4021" t="s">
        <v>8271</v>
      </c>
      <c r="Q4021" t="s">
        <v>8317</v>
      </c>
      <c r="R4021" t="s">
        <v>8318</v>
      </c>
      <c r="S4021" s="19">
        <f t="shared" si="261"/>
        <v>42417.475879629637</v>
      </c>
      <c r="T4021" s="19">
        <f t="shared" si="262"/>
        <v>42475.486111111109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9">
        <f t="shared" si="263"/>
        <v>0.16666666666666666</v>
      </c>
      <c r="O4022" s="7">
        <f t="shared" si="260"/>
        <v>33.333333333333336</v>
      </c>
      <c r="P4022" t="s">
        <v>8271</v>
      </c>
      <c r="Q4022" t="s">
        <v>8317</v>
      </c>
      <c r="R4022" t="s">
        <v>8318</v>
      </c>
      <c r="S4022" s="19">
        <f t="shared" si="261"/>
        <v>42056.990960648152</v>
      </c>
      <c r="T4022" s="19">
        <f t="shared" si="262"/>
        <v>42086.949293981481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9">
        <f t="shared" si="263"/>
        <v>8.3333333333333332E-3</v>
      </c>
      <c r="O4023" s="7">
        <f t="shared" si="260"/>
        <v>62.5</v>
      </c>
      <c r="P4023" t="s">
        <v>8271</v>
      </c>
      <c r="Q4023" t="s">
        <v>8317</v>
      </c>
      <c r="R4023" t="s">
        <v>8318</v>
      </c>
      <c r="S4023" s="19">
        <f t="shared" si="261"/>
        <v>41878.711550925931</v>
      </c>
      <c r="T4023" s="19">
        <f t="shared" si="262"/>
        <v>41938.711550925931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9">
        <f t="shared" si="263"/>
        <v>0.69561111111111107</v>
      </c>
      <c r="O4024" s="7">
        <f t="shared" si="260"/>
        <v>63.558375634517766</v>
      </c>
      <c r="P4024" t="s">
        <v>8271</v>
      </c>
      <c r="Q4024" t="s">
        <v>8317</v>
      </c>
      <c r="R4024" t="s">
        <v>8318</v>
      </c>
      <c r="S4024" s="19">
        <f t="shared" si="261"/>
        <v>41990.384108796301</v>
      </c>
      <c r="T4024" s="19">
        <f t="shared" si="262"/>
        <v>42035.920833333337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9">
        <f t="shared" si="263"/>
        <v>0</v>
      </c>
      <c r="O4025" s="7">
        <f t="shared" si="260"/>
        <v>0</v>
      </c>
      <c r="P4025" t="s">
        <v>8271</v>
      </c>
      <c r="Q4025" t="s">
        <v>8317</v>
      </c>
      <c r="R4025" t="s">
        <v>8318</v>
      </c>
      <c r="S4025" s="19">
        <f t="shared" si="261"/>
        <v>42408.799571759264</v>
      </c>
      <c r="T4025" s="19">
        <f t="shared" si="262"/>
        <v>42453.7579050926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9">
        <f t="shared" si="263"/>
        <v>1.2500000000000001E-2</v>
      </c>
      <c r="O4026" s="7">
        <f t="shared" si="260"/>
        <v>10</v>
      </c>
      <c r="P4026" t="s">
        <v>8271</v>
      </c>
      <c r="Q4026" t="s">
        <v>8317</v>
      </c>
      <c r="R4026" t="s">
        <v>8318</v>
      </c>
      <c r="S4026" s="19">
        <f t="shared" si="261"/>
        <v>42217.47010416667</v>
      </c>
      <c r="T4026" s="19">
        <f t="shared" si="262"/>
        <v>42247.47010416667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9">
        <f t="shared" si="263"/>
        <v>0.05</v>
      </c>
      <c r="O4027" s="7">
        <f t="shared" si="260"/>
        <v>62.5</v>
      </c>
      <c r="P4027" t="s">
        <v>8271</v>
      </c>
      <c r="Q4027" t="s">
        <v>8317</v>
      </c>
      <c r="R4027" t="s">
        <v>8318</v>
      </c>
      <c r="S4027" s="19">
        <f t="shared" si="261"/>
        <v>42151.037685185191</v>
      </c>
      <c r="T4027" s="19">
        <f t="shared" si="262"/>
        <v>42211.037685185191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9">
        <f t="shared" si="263"/>
        <v>0</v>
      </c>
      <c r="O4028" s="7">
        <f t="shared" si="260"/>
        <v>0</v>
      </c>
      <c r="P4028" t="s">
        <v>8271</v>
      </c>
      <c r="Q4028" t="s">
        <v>8317</v>
      </c>
      <c r="R4028" t="s">
        <v>8318</v>
      </c>
      <c r="S4028" s="19">
        <f t="shared" si="261"/>
        <v>42282.455543981487</v>
      </c>
      <c r="T4028" s="19">
        <f t="shared" si="262"/>
        <v>42342.497210648151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9">
        <f t="shared" si="263"/>
        <v>7.166666666666667E-2</v>
      </c>
      <c r="O4029" s="7">
        <f t="shared" si="260"/>
        <v>30.714285714285715</v>
      </c>
      <c r="P4029" t="s">
        <v>8271</v>
      </c>
      <c r="Q4029" t="s">
        <v>8317</v>
      </c>
      <c r="R4029" t="s">
        <v>8318</v>
      </c>
      <c r="S4029" s="19">
        <f t="shared" si="261"/>
        <v>42768.770844907413</v>
      </c>
      <c r="T4029" s="19">
        <f t="shared" si="262"/>
        <v>42788.841666666674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9">
        <f t="shared" si="263"/>
        <v>0.28050000000000003</v>
      </c>
      <c r="O4030" s="7">
        <f t="shared" si="260"/>
        <v>51</v>
      </c>
      <c r="P4030" t="s">
        <v>8271</v>
      </c>
      <c r="Q4030" t="s">
        <v>8317</v>
      </c>
      <c r="R4030" t="s">
        <v>8318</v>
      </c>
      <c r="S4030" s="19">
        <f t="shared" si="261"/>
        <v>41765.738657407412</v>
      </c>
      <c r="T4030" s="19">
        <f t="shared" si="262"/>
        <v>41795.738657407412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9">
        <f t="shared" si="263"/>
        <v>0</v>
      </c>
      <c r="O4031" s="7">
        <f t="shared" si="260"/>
        <v>0</v>
      </c>
      <c r="P4031" t="s">
        <v>8271</v>
      </c>
      <c r="Q4031" t="s">
        <v>8317</v>
      </c>
      <c r="R4031" t="s">
        <v>8318</v>
      </c>
      <c r="S4031" s="19">
        <f t="shared" si="261"/>
        <v>42321.825115740743</v>
      </c>
      <c r="T4031" s="19">
        <f t="shared" si="262"/>
        <v>42351.825115740743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9">
        <f t="shared" si="263"/>
        <v>0.16</v>
      </c>
      <c r="O4032" s="7">
        <f t="shared" si="260"/>
        <v>66.666666666666671</v>
      </c>
      <c r="P4032" t="s">
        <v>8271</v>
      </c>
      <c r="Q4032" t="s">
        <v>8317</v>
      </c>
      <c r="R4032" t="s">
        <v>8318</v>
      </c>
      <c r="S4032" s="19">
        <f t="shared" si="261"/>
        <v>42374.455081018517</v>
      </c>
      <c r="T4032" s="19">
        <f t="shared" si="262"/>
        <v>42403.584027777782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9">
        <f t="shared" si="263"/>
        <v>0</v>
      </c>
      <c r="O4033" s="7">
        <f t="shared" si="260"/>
        <v>0</v>
      </c>
      <c r="P4033" t="s">
        <v>8271</v>
      </c>
      <c r="Q4033" t="s">
        <v>8317</v>
      </c>
      <c r="R4033" t="s">
        <v>8318</v>
      </c>
      <c r="S4033" s="19">
        <f t="shared" si="261"/>
        <v>41941.385231481487</v>
      </c>
      <c r="T4033" s="19">
        <f t="shared" si="262"/>
        <v>41991.426898148151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9">
        <f t="shared" si="263"/>
        <v>6.8287037037037035E-2</v>
      </c>
      <c r="O4034" s="7">
        <f t="shared" si="260"/>
        <v>59</v>
      </c>
      <c r="P4034" t="s">
        <v>8271</v>
      </c>
      <c r="Q4034" t="s">
        <v>8317</v>
      </c>
      <c r="R4034" t="s">
        <v>8318</v>
      </c>
      <c r="S4034" s="19">
        <f t="shared" si="261"/>
        <v>42293.609212962969</v>
      </c>
      <c r="T4034" s="19">
        <f t="shared" si="262"/>
        <v>42353.650879629633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9">
        <f t="shared" si="263"/>
        <v>0.25698702928870293</v>
      </c>
      <c r="O4035" s="7">
        <f t="shared" ref="O4035:O4098" si="264">IF(L4035=0,0,E4035/L4035)</f>
        <v>65.340319148936175</v>
      </c>
      <c r="P4035" t="s">
        <v>8271</v>
      </c>
      <c r="Q4035" t="s">
        <v>8317</v>
      </c>
      <c r="R4035" t="s">
        <v>8318</v>
      </c>
      <c r="S4035" s="19">
        <f t="shared" ref="S4035:S4098" si="265">(J4035/86400)+25569+(-5/25)</f>
        <v>42614.068796296298</v>
      </c>
      <c r="T4035" s="19">
        <f t="shared" ref="T4035:T4098" si="266">(I4035/86400)+25569+(-5/25)</f>
        <v>42645.175000000003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9">
        <f t="shared" si="263"/>
        <v>1.4814814814814815E-2</v>
      </c>
      <c r="O4036" s="7">
        <f t="shared" si="264"/>
        <v>100</v>
      </c>
      <c r="P4036" t="s">
        <v>8271</v>
      </c>
      <c r="Q4036" t="s">
        <v>8317</v>
      </c>
      <c r="R4036" t="s">
        <v>8318</v>
      </c>
      <c r="S4036" s="19">
        <f t="shared" si="265"/>
        <v>42067.747337962966</v>
      </c>
      <c r="T4036" s="19">
        <f t="shared" si="266"/>
        <v>42097.705671296295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9">
        <f t="shared" si="263"/>
        <v>0.36849999999999999</v>
      </c>
      <c r="O4037" s="7">
        <f t="shared" si="264"/>
        <v>147.4</v>
      </c>
      <c r="P4037" t="s">
        <v>8271</v>
      </c>
      <c r="Q4037" t="s">
        <v>8317</v>
      </c>
      <c r="R4037" t="s">
        <v>8318</v>
      </c>
      <c r="S4037" s="19">
        <f t="shared" si="265"/>
        <v>41903.682951388895</v>
      </c>
      <c r="T4037" s="19">
        <f t="shared" si="266"/>
        <v>41933.682951388895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9">
        <f t="shared" si="263"/>
        <v>0.47049999999999997</v>
      </c>
      <c r="O4038" s="7">
        <f t="shared" si="264"/>
        <v>166.05882352941177</v>
      </c>
      <c r="P4038" t="s">
        <v>8271</v>
      </c>
      <c r="Q4038" t="s">
        <v>8317</v>
      </c>
      <c r="R4038" t="s">
        <v>8318</v>
      </c>
      <c r="S4038" s="19">
        <f t="shared" si="265"/>
        <v>41804.737083333341</v>
      </c>
      <c r="T4038" s="19">
        <f t="shared" si="266"/>
        <v>41821.737500000003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9">
        <f t="shared" si="263"/>
        <v>0.11428571428571428</v>
      </c>
      <c r="O4039" s="7">
        <f t="shared" si="264"/>
        <v>40</v>
      </c>
      <c r="P4039" t="s">
        <v>8271</v>
      </c>
      <c r="Q4039" t="s">
        <v>8317</v>
      </c>
      <c r="R4039" t="s">
        <v>8318</v>
      </c>
      <c r="S4039" s="19">
        <f t="shared" si="265"/>
        <v>42496.870775462965</v>
      </c>
      <c r="T4039" s="19">
        <f t="shared" si="266"/>
        <v>42514.400694444448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9">
        <f t="shared" si="263"/>
        <v>0.12039999999999999</v>
      </c>
      <c r="O4040" s="7">
        <f t="shared" si="264"/>
        <v>75.25</v>
      </c>
      <c r="P4040" t="s">
        <v>8271</v>
      </c>
      <c r="Q4040" t="s">
        <v>8317</v>
      </c>
      <c r="R4040" t="s">
        <v>8318</v>
      </c>
      <c r="S4040" s="19">
        <f t="shared" si="265"/>
        <v>41869.598726851851</v>
      </c>
      <c r="T4040" s="19">
        <f t="shared" si="266"/>
        <v>41929.598726851851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9">
        <f t="shared" si="263"/>
        <v>0.6</v>
      </c>
      <c r="O4041" s="7">
        <f t="shared" si="264"/>
        <v>60</v>
      </c>
      <c r="P4041" t="s">
        <v>8271</v>
      </c>
      <c r="Q4041" t="s">
        <v>8317</v>
      </c>
      <c r="R4041" t="s">
        <v>8318</v>
      </c>
      <c r="S4041" s="19">
        <f t="shared" si="265"/>
        <v>42305.470914351856</v>
      </c>
      <c r="T4041" s="19">
        <f t="shared" si="266"/>
        <v>42339.049305555556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9">
        <f t="shared" ref="N4042:N4105" si="267">E4042/D4042</f>
        <v>0.3125</v>
      </c>
      <c r="O4042" s="7">
        <f t="shared" si="264"/>
        <v>1250</v>
      </c>
      <c r="P4042" t="s">
        <v>8271</v>
      </c>
      <c r="Q4042" t="s">
        <v>8317</v>
      </c>
      <c r="R4042" t="s">
        <v>8318</v>
      </c>
      <c r="S4042" s="19">
        <f t="shared" si="265"/>
        <v>42144.031527777785</v>
      </c>
      <c r="T4042" s="19">
        <f t="shared" si="266"/>
        <v>42202.925000000003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9">
        <f t="shared" si="267"/>
        <v>4.1999999999999997E-3</v>
      </c>
      <c r="O4043" s="7">
        <f t="shared" si="264"/>
        <v>10.5</v>
      </c>
      <c r="P4043" t="s">
        <v>8271</v>
      </c>
      <c r="Q4043" t="s">
        <v>8317</v>
      </c>
      <c r="R4043" t="s">
        <v>8318</v>
      </c>
      <c r="S4043" s="19">
        <f t="shared" si="265"/>
        <v>42559.274004629631</v>
      </c>
      <c r="T4043" s="19">
        <f t="shared" si="266"/>
        <v>42619.274004629631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9">
        <f t="shared" si="267"/>
        <v>2.0999999999999999E-3</v>
      </c>
      <c r="O4044" s="7">
        <f t="shared" si="264"/>
        <v>7</v>
      </c>
      <c r="P4044" t="s">
        <v>8271</v>
      </c>
      <c r="Q4044" t="s">
        <v>8317</v>
      </c>
      <c r="R4044" t="s">
        <v>8318</v>
      </c>
      <c r="S4044" s="19">
        <f t="shared" si="265"/>
        <v>41994.884074074078</v>
      </c>
      <c r="T4044" s="19">
        <f t="shared" si="266"/>
        <v>42024.602777777778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9">
        <f t="shared" si="267"/>
        <v>0</v>
      </c>
      <c r="O4045" s="7">
        <f t="shared" si="264"/>
        <v>0</v>
      </c>
      <c r="P4045" t="s">
        <v>8271</v>
      </c>
      <c r="Q4045" t="s">
        <v>8317</v>
      </c>
      <c r="R4045" t="s">
        <v>8318</v>
      </c>
      <c r="S4045" s="19">
        <f t="shared" si="265"/>
        <v>41948.757465277784</v>
      </c>
      <c r="T4045" s="19">
        <f t="shared" si="266"/>
        <v>41963.757465277784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9">
        <f t="shared" si="267"/>
        <v>0.375</v>
      </c>
      <c r="O4046" s="7">
        <f t="shared" si="264"/>
        <v>56.25</v>
      </c>
      <c r="P4046" t="s">
        <v>8271</v>
      </c>
      <c r="Q4046" t="s">
        <v>8317</v>
      </c>
      <c r="R4046" t="s">
        <v>8318</v>
      </c>
      <c r="S4046" s="19">
        <f t="shared" si="265"/>
        <v>42074.019699074081</v>
      </c>
      <c r="T4046" s="19">
        <f t="shared" si="266"/>
        <v>42104.008333333331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9">
        <f t="shared" si="267"/>
        <v>2.0000000000000001E-4</v>
      </c>
      <c r="O4047" s="7">
        <f t="shared" si="264"/>
        <v>1</v>
      </c>
      <c r="P4047" t="s">
        <v>8271</v>
      </c>
      <c r="Q4047" t="s">
        <v>8317</v>
      </c>
      <c r="R4047" t="s">
        <v>8318</v>
      </c>
      <c r="S4047" s="19">
        <f t="shared" si="265"/>
        <v>41842.001261574078</v>
      </c>
      <c r="T4047" s="19">
        <f t="shared" si="266"/>
        <v>41872.001261574078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9">
        <f t="shared" si="267"/>
        <v>8.2142857142857142E-2</v>
      </c>
      <c r="O4048" s="7">
        <f t="shared" si="264"/>
        <v>38.333333333333336</v>
      </c>
      <c r="P4048" t="s">
        <v>8271</v>
      </c>
      <c r="Q4048" t="s">
        <v>8317</v>
      </c>
      <c r="R4048" t="s">
        <v>8318</v>
      </c>
      <c r="S4048" s="19">
        <f t="shared" si="265"/>
        <v>41904.450578703705</v>
      </c>
      <c r="T4048" s="19">
        <f t="shared" si="266"/>
        <v>41934.450578703705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9">
        <f t="shared" si="267"/>
        <v>2.1999999999999999E-2</v>
      </c>
      <c r="O4049" s="7">
        <f t="shared" si="264"/>
        <v>27.5</v>
      </c>
      <c r="P4049" t="s">
        <v>8271</v>
      </c>
      <c r="Q4049" t="s">
        <v>8317</v>
      </c>
      <c r="R4049" t="s">
        <v>8318</v>
      </c>
      <c r="S4049" s="19">
        <f t="shared" si="265"/>
        <v>41990.822488425925</v>
      </c>
      <c r="T4049" s="19">
        <f t="shared" si="266"/>
        <v>42014.841666666674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9">
        <f t="shared" si="267"/>
        <v>0.17652941176470588</v>
      </c>
      <c r="O4050" s="7">
        <f t="shared" si="264"/>
        <v>32.978021978021978</v>
      </c>
      <c r="P4050" t="s">
        <v>8271</v>
      </c>
      <c r="Q4050" t="s">
        <v>8317</v>
      </c>
      <c r="R4050" t="s">
        <v>8318</v>
      </c>
      <c r="S4050" s="19">
        <f t="shared" si="265"/>
        <v>42436.309108796297</v>
      </c>
      <c r="T4050" s="19">
        <f t="shared" si="266"/>
        <v>42471.267442129632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9">
        <f t="shared" si="267"/>
        <v>8.0000000000000004E-4</v>
      </c>
      <c r="O4051" s="7">
        <f t="shared" si="264"/>
        <v>16</v>
      </c>
      <c r="P4051" t="s">
        <v>8271</v>
      </c>
      <c r="Q4051" t="s">
        <v>8317</v>
      </c>
      <c r="R4051" t="s">
        <v>8318</v>
      </c>
      <c r="S4051" s="19">
        <f t="shared" si="265"/>
        <v>42169.758506944447</v>
      </c>
      <c r="T4051" s="19">
        <f t="shared" si="266"/>
        <v>42199.758506944447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9">
        <f t="shared" si="267"/>
        <v>6.6666666666666664E-4</v>
      </c>
      <c r="O4052" s="7">
        <f t="shared" si="264"/>
        <v>1</v>
      </c>
      <c r="P4052" t="s">
        <v>8271</v>
      </c>
      <c r="Q4052" t="s">
        <v>8317</v>
      </c>
      <c r="R4052" t="s">
        <v>8318</v>
      </c>
      <c r="S4052" s="19">
        <f t="shared" si="265"/>
        <v>41905.436469907407</v>
      </c>
      <c r="T4052" s="19">
        <f t="shared" si="266"/>
        <v>41935.436469907407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9">
        <f t="shared" si="267"/>
        <v>0</v>
      </c>
      <c r="O4053" s="7">
        <f t="shared" si="264"/>
        <v>0</v>
      </c>
      <c r="P4053" t="s">
        <v>8271</v>
      </c>
      <c r="Q4053" t="s">
        <v>8317</v>
      </c>
      <c r="R4053" t="s">
        <v>8318</v>
      </c>
      <c r="S4053" s="19">
        <f t="shared" si="265"/>
        <v>41761.610150462962</v>
      </c>
      <c r="T4053" s="19">
        <f t="shared" si="266"/>
        <v>41768.086805555562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9">
        <f t="shared" si="267"/>
        <v>0.37533333333333335</v>
      </c>
      <c r="O4054" s="7">
        <f t="shared" si="264"/>
        <v>86.615384615384613</v>
      </c>
      <c r="P4054" t="s">
        <v>8271</v>
      </c>
      <c r="Q4054" t="s">
        <v>8317</v>
      </c>
      <c r="R4054" t="s">
        <v>8318</v>
      </c>
      <c r="S4054" s="19">
        <f t="shared" si="265"/>
        <v>41865.678657407407</v>
      </c>
      <c r="T4054" s="19">
        <f t="shared" si="266"/>
        <v>41925.678657407407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9">
        <f t="shared" si="267"/>
        <v>0.22</v>
      </c>
      <c r="O4055" s="7">
        <f t="shared" si="264"/>
        <v>55</v>
      </c>
      <c r="P4055" t="s">
        <v>8271</v>
      </c>
      <c r="Q4055" t="s">
        <v>8317</v>
      </c>
      <c r="R4055" t="s">
        <v>8318</v>
      </c>
      <c r="S4055" s="19">
        <f t="shared" si="265"/>
        <v>41928.49013888889</v>
      </c>
      <c r="T4055" s="19">
        <f t="shared" si="266"/>
        <v>41958.633333333331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9">
        <f t="shared" si="267"/>
        <v>0</v>
      </c>
      <c r="O4056" s="7">
        <f t="shared" si="264"/>
        <v>0</v>
      </c>
      <c r="P4056" t="s">
        <v>8271</v>
      </c>
      <c r="Q4056" t="s">
        <v>8317</v>
      </c>
      <c r="R4056" t="s">
        <v>8318</v>
      </c>
      <c r="S4056" s="19">
        <f t="shared" si="265"/>
        <v>42613.641261574077</v>
      </c>
      <c r="T4056" s="19">
        <f t="shared" si="266"/>
        <v>42643.966666666674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9">
        <f t="shared" si="267"/>
        <v>0.1762</v>
      </c>
      <c r="O4057" s="7">
        <f t="shared" si="264"/>
        <v>41.952380952380949</v>
      </c>
      <c r="P4057" t="s">
        <v>8271</v>
      </c>
      <c r="Q4057" t="s">
        <v>8317</v>
      </c>
      <c r="R4057" t="s">
        <v>8318</v>
      </c>
      <c r="S4057" s="19">
        <f t="shared" si="265"/>
        <v>41779.448506944449</v>
      </c>
      <c r="T4057" s="19">
        <f t="shared" si="266"/>
        <v>41809.448506944449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9">
        <f t="shared" si="267"/>
        <v>0.53</v>
      </c>
      <c r="O4058" s="7">
        <f t="shared" si="264"/>
        <v>88.333333333333329</v>
      </c>
      <c r="P4058" t="s">
        <v>8271</v>
      </c>
      <c r="Q4058" t="s">
        <v>8317</v>
      </c>
      <c r="R4058" t="s">
        <v>8318</v>
      </c>
      <c r="S4058" s="19">
        <f t="shared" si="265"/>
        <v>42534.73332175926</v>
      </c>
      <c r="T4058" s="19">
        <f t="shared" si="266"/>
        <v>42554.632638888892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9">
        <f t="shared" si="267"/>
        <v>0.22142857142857142</v>
      </c>
      <c r="O4059" s="7">
        <f t="shared" si="264"/>
        <v>129.16666666666666</v>
      </c>
      <c r="P4059" t="s">
        <v>8271</v>
      </c>
      <c r="Q4059" t="s">
        <v>8317</v>
      </c>
      <c r="R4059" t="s">
        <v>8318</v>
      </c>
      <c r="S4059" s="19">
        <f t="shared" si="265"/>
        <v>42310.768518518526</v>
      </c>
      <c r="T4059" s="19">
        <f t="shared" si="266"/>
        <v>42333.758333333331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9">
        <f t="shared" si="267"/>
        <v>2.5333333333333333E-2</v>
      </c>
      <c r="O4060" s="7">
        <f t="shared" si="264"/>
        <v>23.75</v>
      </c>
      <c r="P4060" t="s">
        <v>8271</v>
      </c>
      <c r="Q4060" t="s">
        <v>8317</v>
      </c>
      <c r="R4060" t="s">
        <v>8318</v>
      </c>
      <c r="S4060" s="19">
        <f t="shared" si="265"/>
        <v>42445.860694444447</v>
      </c>
      <c r="T4060" s="19">
        <f t="shared" si="266"/>
        <v>42460.965972222228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9">
        <f t="shared" si="267"/>
        <v>2.5000000000000001E-2</v>
      </c>
      <c r="O4061" s="7">
        <f t="shared" si="264"/>
        <v>35.714285714285715</v>
      </c>
      <c r="P4061" t="s">
        <v>8271</v>
      </c>
      <c r="Q4061" t="s">
        <v>8317</v>
      </c>
      <c r="R4061" t="s">
        <v>8318</v>
      </c>
      <c r="S4061" s="19">
        <f t="shared" si="265"/>
        <v>41866.440648148149</v>
      </c>
      <c r="T4061" s="19">
        <f t="shared" si="266"/>
        <v>41897.925000000003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9">
        <f t="shared" si="267"/>
        <v>2.8500000000000001E-2</v>
      </c>
      <c r="O4062" s="7">
        <f t="shared" si="264"/>
        <v>57</v>
      </c>
      <c r="P4062" t="s">
        <v>8271</v>
      </c>
      <c r="Q4062" t="s">
        <v>8317</v>
      </c>
      <c r="R4062" t="s">
        <v>8318</v>
      </c>
      <c r="S4062" s="19">
        <f t="shared" si="265"/>
        <v>41779.495092592595</v>
      </c>
      <c r="T4062" s="19">
        <f t="shared" si="266"/>
        <v>41813.466666666667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9">
        <f t="shared" si="267"/>
        <v>0</v>
      </c>
      <c r="O4063" s="7">
        <f t="shared" si="264"/>
        <v>0</v>
      </c>
      <c r="P4063" t="s">
        <v>8271</v>
      </c>
      <c r="Q4063" t="s">
        <v>8317</v>
      </c>
      <c r="R4063" t="s">
        <v>8318</v>
      </c>
      <c r="S4063" s="19">
        <f t="shared" si="265"/>
        <v>42420.941469907411</v>
      </c>
      <c r="T4063" s="19">
        <f t="shared" si="266"/>
        <v>42480.89980324074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9">
        <f t="shared" si="267"/>
        <v>2.4500000000000001E-2</v>
      </c>
      <c r="O4064" s="7">
        <f t="shared" si="264"/>
        <v>163.33333333333334</v>
      </c>
      <c r="P4064" t="s">
        <v>8271</v>
      </c>
      <c r="Q4064" t="s">
        <v>8317</v>
      </c>
      <c r="R4064" t="s">
        <v>8318</v>
      </c>
      <c r="S4064" s="19">
        <f t="shared" si="265"/>
        <v>42523.539212962962</v>
      </c>
      <c r="T4064" s="19">
        <f t="shared" si="266"/>
        <v>42553.539212962962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9">
        <f t="shared" si="267"/>
        <v>1.4210526315789474E-2</v>
      </c>
      <c r="O4065" s="7">
        <f t="shared" si="264"/>
        <v>15</v>
      </c>
      <c r="P4065" t="s">
        <v>8271</v>
      </c>
      <c r="Q4065" t="s">
        <v>8317</v>
      </c>
      <c r="R4065" t="s">
        <v>8318</v>
      </c>
      <c r="S4065" s="19">
        <f t="shared" si="265"/>
        <v>41787.481527777782</v>
      </c>
      <c r="T4065" s="19">
        <f t="shared" si="266"/>
        <v>41817.481527777782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9">
        <f t="shared" si="267"/>
        <v>0.1925</v>
      </c>
      <c r="O4066" s="7">
        <f t="shared" si="264"/>
        <v>64.166666666666671</v>
      </c>
      <c r="P4066" t="s">
        <v>8271</v>
      </c>
      <c r="Q4066" t="s">
        <v>8317</v>
      </c>
      <c r="R4066" t="s">
        <v>8318</v>
      </c>
      <c r="S4066" s="19">
        <f t="shared" si="265"/>
        <v>42093.38826388889</v>
      </c>
      <c r="T4066" s="19">
        <f t="shared" si="266"/>
        <v>42123.38826388889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9">
        <f t="shared" si="267"/>
        <v>6.7499999999999999E-3</v>
      </c>
      <c r="O4067" s="7">
        <f t="shared" si="264"/>
        <v>6.75</v>
      </c>
      <c r="P4067" t="s">
        <v>8271</v>
      </c>
      <c r="Q4067" t="s">
        <v>8317</v>
      </c>
      <c r="R4067" t="s">
        <v>8318</v>
      </c>
      <c r="S4067" s="19">
        <f t="shared" si="265"/>
        <v>41833.751516203709</v>
      </c>
      <c r="T4067" s="19">
        <f t="shared" si="266"/>
        <v>41863.751516203709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9">
        <f t="shared" si="267"/>
        <v>1.6666666666666668E-3</v>
      </c>
      <c r="O4068" s="7">
        <f t="shared" si="264"/>
        <v>25</v>
      </c>
      <c r="P4068" t="s">
        <v>8271</v>
      </c>
      <c r="Q4068" t="s">
        <v>8317</v>
      </c>
      <c r="R4068" t="s">
        <v>8318</v>
      </c>
      <c r="S4068" s="19">
        <f t="shared" si="265"/>
        <v>42478.839212962965</v>
      </c>
      <c r="T4068" s="19">
        <f t="shared" si="266"/>
        <v>42508.839212962965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9">
        <f t="shared" si="267"/>
        <v>0.60899999999999999</v>
      </c>
      <c r="O4069" s="7">
        <f t="shared" si="264"/>
        <v>179.11764705882354</v>
      </c>
      <c r="P4069" t="s">
        <v>8271</v>
      </c>
      <c r="Q4069" t="s">
        <v>8317</v>
      </c>
      <c r="R4069" t="s">
        <v>8318</v>
      </c>
      <c r="S4069" s="19">
        <f t="shared" si="265"/>
        <v>42234.917476851857</v>
      </c>
      <c r="T4069" s="19">
        <f t="shared" si="266"/>
        <v>42274.917476851857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9">
        <f t="shared" si="267"/>
        <v>0.01</v>
      </c>
      <c r="O4070" s="7">
        <f t="shared" si="264"/>
        <v>34.950000000000003</v>
      </c>
      <c r="P4070" t="s">
        <v>8271</v>
      </c>
      <c r="Q4070" t="s">
        <v>8317</v>
      </c>
      <c r="R4070" t="s">
        <v>8318</v>
      </c>
      <c r="S4070" s="19">
        <f t="shared" si="265"/>
        <v>42718.763599537036</v>
      </c>
      <c r="T4070" s="19">
        <f t="shared" si="266"/>
        <v>42748.761805555558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9">
        <f t="shared" si="267"/>
        <v>0.34399999999999997</v>
      </c>
      <c r="O4071" s="7">
        <f t="shared" si="264"/>
        <v>33.07692307692308</v>
      </c>
      <c r="P4071" t="s">
        <v>8271</v>
      </c>
      <c r="Q4071" t="s">
        <v>8317</v>
      </c>
      <c r="R4071" t="s">
        <v>8318</v>
      </c>
      <c r="S4071" s="19">
        <f t="shared" si="265"/>
        <v>42022.461527777778</v>
      </c>
      <c r="T4071" s="19">
        <f t="shared" si="266"/>
        <v>42063.3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9">
        <f t="shared" si="267"/>
        <v>0.16500000000000001</v>
      </c>
      <c r="O4072" s="7">
        <f t="shared" si="264"/>
        <v>27.5</v>
      </c>
      <c r="P4072" t="s">
        <v>8271</v>
      </c>
      <c r="Q4072" t="s">
        <v>8317</v>
      </c>
      <c r="R4072" t="s">
        <v>8318</v>
      </c>
      <c r="S4072" s="19">
        <f t="shared" si="265"/>
        <v>42031.466898148152</v>
      </c>
      <c r="T4072" s="19">
        <f t="shared" si="266"/>
        <v>42063.925000000003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9">
        <f t="shared" si="267"/>
        <v>0</v>
      </c>
      <c r="O4073" s="7">
        <f t="shared" si="264"/>
        <v>0</v>
      </c>
      <c r="P4073" t="s">
        <v>8271</v>
      </c>
      <c r="Q4073" t="s">
        <v>8317</v>
      </c>
      <c r="R4073" t="s">
        <v>8318</v>
      </c>
      <c r="S4073" s="19">
        <f t="shared" si="265"/>
        <v>42700.604756944449</v>
      </c>
      <c r="T4073" s="19">
        <f t="shared" si="266"/>
        <v>42730.604756944449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9">
        <f t="shared" si="267"/>
        <v>4.0000000000000001E-3</v>
      </c>
      <c r="O4074" s="7">
        <f t="shared" si="264"/>
        <v>2</v>
      </c>
      <c r="P4074" t="s">
        <v>8271</v>
      </c>
      <c r="Q4074" t="s">
        <v>8317</v>
      </c>
      <c r="R4074" t="s">
        <v>8318</v>
      </c>
      <c r="S4074" s="19">
        <f t="shared" si="265"/>
        <v>41812.574432870373</v>
      </c>
      <c r="T4074" s="19">
        <f t="shared" si="266"/>
        <v>41872.574432870373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9">
        <f t="shared" si="267"/>
        <v>1.0571428571428572E-2</v>
      </c>
      <c r="O4075" s="7">
        <f t="shared" si="264"/>
        <v>18.5</v>
      </c>
      <c r="P4075" t="s">
        <v>8271</v>
      </c>
      <c r="Q4075" t="s">
        <v>8317</v>
      </c>
      <c r="R4075" t="s">
        <v>8318</v>
      </c>
      <c r="S4075" s="19">
        <f t="shared" si="265"/>
        <v>42078.145208333335</v>
      </c>
      <c r="T4075" s="19">
        <f t="shared" si="266"/>
        <v>42132.966666666674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9">
        <f t="shared" si="267"/>
        <v>0.26727272727272727</v>
      </c>
      <c r="O4076" s="7">
        <f t="shared" si="264"/>
        <v>35</v>
      </c>
      <c r="P4076" t="s">
        <v>8271</v>
      </c>
      <c r="Q4076" t="s">
        <v>8317</v>
      </c>
      <c r="R4076" t="s">
        <v>8318</v>
      </c>
      <c r="S4076" s="19">
        <f t="shared" si="265"/>
        <v>42283.352951388893</v>
      </c>
      <c r="T4076" s="19">
        <f t="shared" si="266"/>
        <v>42313.394618055558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9">
        <f t="shared" si="267"/>
        <v>0.28799999999999998</v>
      </c>
      <c r="O4077" s="7">
        <f t="shared" si="264"/>
        <v>44.307692307692307</v>
      </c>
      <c r="P4077" t="s">
        <v>8271</v>
      </c>
      <c r="Q4077" t="s">
        <v>8317</v>
      </c>
      <c r="R4077" t="s">
        <v>8318</v>
      </c>
      <c r="S4077" s="19">
        <f t="shared" si="265"/>
        <v>41778.845937500002</v>
      </c>
      <c r="T4077" s="19">
        <f t="shared" si="266"/>
        <v>41820.527777777781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9">
        <f t="shared" si="267"/>
        <v>0</v>
      </c>
      <c r="O4078" s="7">
        <f t="shared" si="264"/>
        <v>0</v>
      </c>
      <c r="P4078" t="s">
        <v>8271</v>
      </c>
      <c r="Q4078" t="s">
        <v>8317</v>
      </c>
      <c r="R4078" t="s">
        <v>8318</v>
      </c>
      <c r="S4078" s="19">
        <f t="shared" si="265"/>
        <v>41905.595706018517</v>
      </c>
      <c r="T4078" s="19">
        <f t="shared" si="266"/>
        <v>41933.62708333334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9">
        <f t="shared" si="267"/>
        <v>8.8999999999999996E-2</v>
      </c>
      <c r="O4079" s="7">
        <f t="shared" si="264"/>
        <v>222.5</v>
      </c>
      <c r="P4079" t="s">
        <v>8271</v>
      </c>
      <c r="Q4079" t="s">
        <v>8317</v>
      </c>
      <c r="R4079" t="s">
        <v>8318</v>
      </c>
      <c r="S4079" s="19">
        <f t="shared" si="265"/>
        <v>42695.510578703703</v>
      </c>
      <c r="T4079" s="19">
        <f t="shared" si="266"/>
        <v>42725.510578703703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9">
        <f t="shared" si="267"/>
        <v>0</v>
      </c>
      <c r="O4080" s="7">
        <f t="shared" si="264"/>
        <v>0</v>
      </c>
      <c r="P4080" t="s">
        <v>8271</v>
      </c>
      <c r="Q4080" t="s">
        <v>8317</v>
      </c>
      <c r="R4080" t="s">
        <v>8318</v>
      </c>
      <c r="S4080" s="19">
        <f t="shared" si="265"/>
        <v>42732.587523148148</v>
      </c>
      <c r="T4080" s="19">
        <f t="shared" si="266"/>
        <v>42762.587523148148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9">
        <f t="shared" si="267"/>
        <v>1.6666666666666668E-3</v>
      </c>
      <c r="O4081" s="7">
        <f t="shared" si="264"/>
        <v>5</v>
      </c>
      <c r="P4081" t="s">
        <v>8271</v>
      </c>
      <c r="Q4081" t="s">
        <v>8317</v>
      </c>
      <c r="R4081" t="s">
        <v>8318</v>
      </c>
      <c r="S4081" s="19">
        <f t="shared" si="265"/>
        <v>42510.738900462966</v>
      </c>
      <c r="T4081" s="19">
        <f t="shared" si="266"/>
        <v>42540.738900462966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9">
        <f t="shared" si="267"/>
        <v>0</v>
      </c>
      <c r="O4082" s="7">
        <f t="shared" si="264"/>
        <v>0</v>
      </c>
      <c r="P4082" t="s">
        <v>8271</v>
      </c>
      <c r="Q4082" t="s">
        <v>8317</v>
      </c>
      <c r="R4082" t="s">
        <v>8318</v>
      </c>
      <c r="S4082" s="19">
        <f t="shared" si="265"/>
        <v>42511.498101851859</v>
      </c>
      <c r="T4082" s="19">
        <f t="shared" si="266"/>
        <v>42535.587500000001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9">
        <f t="shared" si="267"/>
        <v>0.15737410071942445</v>
      </c>
      <c r="O4083" s="7">
        <f t="shared" si="264"/>
        <v>29.166666666666668</v>
      </c>
      <c r="P4083" t="s">
        <v>8271</v>
      </c>
      <c r="Q4083" t="s">
        <v>8317</v>
      </c>
      <c r="R4083" t="s">
        <v>8318</v>
      </c>
      <c r="S4083" s="19">
        <f t="shared" si="265"/>
        <v>42041.381307870368</v>
      </c>
      <c r="T4083" s="19">
        <f t="shared" si="266"/>
        <v>42071.339641203711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9">
        <f t="shared" si="267"/>
        <v>0.02</v>
      </c>
      <c r="O4084" s="7">
        <f t="shared" si="264"/>
        <v>1.5</v>
      </c>
      <c r="P4084" t="s">
        <v>8271</v>
      </c>
      <c r="Q4084" t="s">
        <v>8317</v>
      </c>
      <c r="R4084" t="s">
        <v>8318</v>
      </c>
      <c r="S4084" s="19">
        <f t="shared" si="265"/>
        <v>42306.989270833335</v>
      </c>
      <c r="T4084" s="19">
        <f t="shared" si="266"/>
        <v>42322.758333333331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9">
        <f t="shared" si="267"/>
        <v>0.21685714285714286</v>
      </c>
      <c r="O4085" s="7">
        <f t="shared" si="264"/>
        <v>126.5</v>
      </c>
      <c r="P4085" t="s">
        <v>8271</v>
      </c>
      <c r="Q4085" t="s">
        <v>8317</v>
      </c>
      <c r="R4085" t="s">
        <v>8318</v>
      </c>
      <c r="S4085" s="19">
        <f t="shared" si="265"/>
        <v>42353.561759259261</v>
      </c>
      <c r="T4085" s="19">
        <f t="shared" si="266"/>
        <v>42383.561759259261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9">
        <f t="shared" si="267"/>
        <v>3.3333333333333335E-3</v>
      </c>
      <c r="O4086" s="7">
        <f t="shared" si="264"/>
        <v>10</v>
      </c>
      <c r="P4086" t="s">
        <v>8271</v>
      </c>
      <c r="Q4086" t="s">
        <v>8317</v>
      </c>
      <c r="R4086" t="s">
        <v>8318</v>
      </c>
      <c r="S4086" s="19">
        <f t="shared" si="265"/>
        <v>42622.23641203704</v>
      </c>
      <c r="T4086" s="19">
        <f t="shared" si="266"/>
        <v>42652.23641203704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9">
        <f t="shared" si="267"/>
        <v>2.8571428571428571E-3</v>
      </c>
      <c r="O4087" s="7">
        <f t="shared" si="264"/>
        <v>10</v>
      </c>
      <c r="P4087" t="s">
        <v>8271</v>
      </c>
      <c r="Q4087" t="s">
        <v>8317</v>
      </c>
      <c r="R4087" t="s">
        <v>8318</v>
      </c>
      <c r="S4087" s="19">
        <f t="shared" si="265"/>
        <v>42058.40387731482</v>
      </c>
      <c r="T4087" s="19">
        <f t="shared" si="266"/>
        <v>42086.965972222228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9">
        <f t="shared" si="267"/>
        <v>4.7E-2</v>
      </c>
      <c r="O4088" s="7">
        <f t="shared" si="264"/>
        <v>9.4</v>
      </c>
      <c r="P4088" t="s">
        <v>8271</v>
      </c>
      <c r="Q4088" t="s">
        <v>8317</v>
      </c>
      <c r="R4088" t="s">
        <v>8318</v>
      </c>
      <c r="S4088" s="19">
        <f t="shared" si="265"/>
        <v>42304.740960648152</v>
      </c>
      <c r="T4088" s="19">
        <f t="shared" si="266"/>
        <v>42328.966666666674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9">
        <f t="shared" si="267"/>
        <v>0</v>
      </c>
      <c r="O4089" s="7">
        <f t="shared" si="264"/>
        <v>0</v>
      </c>
      <c r="P4089" t="s">
        <v>8271</v>
      </c>
      <c r="Q4089" t="s">
        <v>8317</v>
      </c>
      <c r="R4089" t="s">
        <v>8318</v>
      </c>
      <c r="S4089" s="19">
        <f t="shared" si="265"/>
        <v>42538.542893518519</v>
      </c>
      <c r="T4089" s="19">
        <f t="shared" si="266"/>
        <v>42568.542893518519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9">
        <f t="shared" si="267"/>
        <v>0.108</v>
      </c>
      <c r="O4090" s="7">
        <f t="shared" si="264"/>
        <v>72</v>
      </c>
      <c r="P4090" t="s">
        <v>8271</v>
      </c>
      <c r="Q4090" t="s">
        <v>8317</v>
      </c>
      <c r="R4090" t="s">
        <v>8318</v>
      </c>
      <c r="S4090" s="19">
        <f t="shared" si="265"/>
        <v>41990.412546296298</v>
      </c>
      <c r="T4090" s="19">
        <f t="shared" si="266"/>
        <v>42020.234722222223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9">
        <f t="shared" si="267"/>
        <v>4.8000000000000001E-2</v>
      </c>
      <c r="O4091" s="7">
        <f t="shared" si="264"/>
        <v>30</v>
      </c>
      <c r="P4091" t="s">
        <v>8271</v>
      </c>
      <c r="Q4091" t="s">
        <v>8317</v>
      </c>
      <c r="R4091" t="s">
        <v>8318</v>
      </c>
      <c r="S4091" s="19">
        <f t="shared" si="265"/>
        <v>42122.532500000001</v>
      </c>
      <c r="T4091" s="19">
        <f t="shared" si="266"/>
        <v>42155.532638888893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9">
        <f t="shared" si="267"/>
        <v>3.2000000000000001E-2</v>
      </c>
      <c r="O4092" s="7">
        <f t="shared" si="264"/>
        <v>10.666666666666666</v>
      </c>
      <c r="P4092" t="s">
        <v>8271</v>
      </c>
      <c r="Q4092" t="s">
        <v>8317</v>
      </c>
      <c r="R4092" t="s">
        <v>8318</v>
      </c>
      <c r="S4092" s="19">
        <f t="shared" si="265"/>
        <v>42209.472881944443</v>
      </c>
      <c r="T4092" s="19">
        <f t="shared" si="266"/>
        <v>42223.425000000003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9">
        <f t="shared" si="267"/>
        <v>0.1275</v>
      </c>
      <c r="O4093" s="7">
        <f t="shared" si="264"/>
        <v>25.5</v>
      </c>
      <c r="P4093" t="s">
        <v>8271</v>
      </c>
      <c r="Q4093" t="s">
        <v>8317</v>
      </c>
      <c r="R4093" t="s">
        <v>8318</v>
      </c>
      <c r="S4093" s="19">
        <f t="shared" si="265"/>
        <v>41990.306377314817</v>
      </c>
      <c r="T4093" s="19">
        <f t="shared" si="266"/>
        <v>42020.306377314817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9">
        <f t="shared" si="267"/>
        <v>1.8181818181818181E-4</v>
      </c>
      <c r="O4094" s="7">
        <f t="shared" si="264"/>
        <v>20</v>
      </c>
      <c r="P4094" t="s">
        <v>8271</v>
      </c>
      <c r="Q4094" t="s">
        <v>8317</v>
      </c>
      <c r="R4094" t="s">
        <v>8318</v>
      </c>
      <c r="S4094" s="19">
        <f t="shared" si="265"/>
        <v>42038.994988425926</v>
      </c>
      <c r="T4094" s="19">
        <f t="shared" si="266"/>
        <v>42098.953321759262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9">
        <f t="shared" si="267"/>
        <v>2.4E-2</v>
      </c>
      <c r="O4095" s="7">
        <f t="shared" si="264"/>
        <v>15</v>
      </c>
      <c r="P4095" t="s">
        <v>8271</v>
      </c>
      <c r="Q4095" t="s">
        <v>8317</v>
      </c>
      <c r="R4095" t="s">
        <v>8318</v>
      </c>
      <c r="S4095" s="19">
        <f t="shared" si="265"/>
        <v>42178.615891203706</v>
      </c>
      <c r="T4095" s="19">
        <f t="shared" si="266"/>
        <v>42238.615891203706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9">
        <f t="shared" si="267"/>
        <v>0.36499999999999999</v>
      </c>
      <c r="O4096" s="7">
        <f t="shared" si="264"/>
        <v>91.25</v>
      </c>
      <c r="P4096" t="s">
        <v>8271</v>
      </c>
      <c r="Q4096" t="s">
        <v>8317</v>
      </c>
      <c r="R4096" t="s">
        <v>8318</v>
      </c>
      <c r="S4096" s="19">
        <f t="shared" si="265"/>
        <v>41889.886805555558</v>
      </c>
      <c r="T4096" s="19">
        <f t="shared" si="266"/>
        <v>41934.007638888892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9">
        <f t="shared" si="267"/>
        <v>2.6666666666666668E-2</v>
      </c>
      <c r="O4097" s="7">
        <f t="shared" si="264"/>
        <v>800</v>
      </c>
      <c r="P4097" t="s">
        <v>8271</v>
      </c>
      <c r="Q4097" t="s">
        <v>8317</v>
      </c>
      <c r="R4097" t="s">
        <v>8318</v>
      </c>
      <c r="S4097" s="19">
        <f t="shared" si="265"/>
        <v>42692.831828703711</v>
      </c>
      <c r="T4097" s="19">
        <f t="shared" si="266"/>
        <v>42722.831828703711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9">
        <f t="shared" si="267"/>
        <v>0.11428571428571428</v>
      </c>
      <c r="O4098" s="7">
        <f t="shared" si="264"/>
        <v>80</v>
      </c>
      <c r="P4098" t="s">
        <v>8271</v>
      </c>
      <c r="Q4098" t="s">
        <v>8317</v>
      </c>
      <c r="R4098" t="s">
        <v>8318</v>
      </c>
      <c r="S4098" s="19">
        <f t="shared" si="265"/>
        <v>42750.330312500002</v>
      </c>
      <c r="T4098" s="19">
        <f t="shared" si="266"/>
        <v>42794.168750000004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9">
        <f t="shared" si="267"/>
        <v>0</v>
      </c>
      <c r="O4099" s="7">
        <f t="shared" ref="O4099:O4115" si="268">IF(L4099=0,0,E4099/L4099)</f>
        <v>0</v>
      </c>
      <c r="P4099" t="s">
        <v>8271</v>
      </c>
      <c r="Q4099" t="s">
        <v>8317</v>
      </c>
      <c r="R4099" t="s">
        <v>8318</v>
      </c>
      <c r="S4099" s="19">
        <f t="shared" ref="S4099:S4115" si="269">(J4099/86400)+25569+(-5/25)</f>
        <v>42344.624502314822</v>
      </c>
      <c r="T4099" s="19">
        <f t="shared" ref="T4099:T4115" si="270">(I4099/86400)+25569+(-5/25)</f>
        <v>42400.796527777784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9">
        <f t="shared" si="267"/>
        <v>0</v>
      </c>
      <c r="O4100" s="7">
        <f t="shared" si="268"/>
        <v>0</v>
      </c>
      <c r="P4100" t="s">
        <v>8271</v>
      </c>
      <c r="Q4100" t="s">
        <v>8317</v>
      </c>
      <c r="R4100" t="s">
        <v>8318</v>
      </c>
      <c r="S4100" s="19">
        <f t="shared" si="269"/>
        <v>42495.522187499999</v>
      </c>
      <c r="T4100" s="19">
        <f t="shared" si="270"/>
        <v>42525.522187499999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9">
        <f t="shared" si="267"/>
        <v>1.1111111111111112E-2</v>
      </c>
      <c r="O4101" s="7">
        <f t="shared" si="268"/>
        <v>50</v>
      </c>
      <c r="P4101" t="s">
        <v>8271</v>
      </c>
      <c r="Q4101" t="s">
        <v>8317</v>
      </c>
      <c r="R4101" t="s">
        <v>8318</v>
      </c>
      <c r="S4101" s="19">
        <f t="shared" si="269"/>
        <v>42570.650381944448</v>
      </c>
      <c r="T4101" s="19">
        <f t="shared" si="270"/>
        <v>42615.650381944448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9">
        <f t="shared" si="267"/>
        <v>0</v>
      </c>
      <c r="O4102" s="7">
        <f t="shared" si="268"/>
        <v>0</v>
      </c>
      <c r="P4102" t="s">
        <v>8271</v>
      </c>
      <c r="Q4102" t="s">
        <v>8317</v>
      </c>
      <c r="R4102" t="s">
        <v>8318</v>
      </c>
      <c r="S4102" s="19">
        <f t="shared" si="269"/>
        <v>41926.924884259264</v>
      </c>
      <c r="T4102" s="19">
        <f t="shared" si="270"/>
        <v>41936.924884259264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9">
        <f t="shared" si="267"/>
        <v>0</v>
      </c>
      <c r="O4103" s="7">
        <f t="shared" si="268"/>
        <v>0</v>
      </c>
      <c r="P4103" t="s">
        <v>8271</v>
      </c>
      <c r="Q4103" t="s">
        <v>8317</v>
      </c>
      <c r="R4103" t="s">
        <v>8318</v>
      </c>
      <c r="S4103" s="19">
        <f t="shared" si="269"/>
        <v>42730.703726851854</v>
      </c>
      <c r="T4103" s="19">
        <f t="shared" si="270"/>
        <v>42760.703726851854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9">
        <f t="shared" si="267"/>
        <v>0.27400000000000002</v>
      </c>
      <c r="O4104" s="7">
        <f t="shared" si="268"/>
        <v>22.833333333333332</v>
      </c>
      <c r="P4104" t="s">
        <v>8271</v>
      </c>
      <c r="Q4104" t="s">
        <v>8317</v>
      </c>
      <c r="R4104" t="s">
        <v>8318</v>
      </c>
      <c r="S4104" s="19">
        <f t="shared" si="269"/>
        <v>42475.64806712963</v>
      </c>
      <c r="T4104" s="19">
        <f t="shared" si="270"/>
        <v>42505.64806712963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9">
        <f t="shared" si="267"/>
        <v>0.1</v>
      </c>
      <c r="O4105" s="7">
        <f t="shared" si="268"/>
        <v>16.666666666666668</v>
      </c>
      <c r="P4105" t="s">
        <v>8271</v>
      </c>
      <c r="Q4105" t="s">
        <v>8317</v>
      </c>
      <c r="R4105" t="s">
        <v>8318</v>
      </c>
      <c r="S4105" s="19">
        <f t="shared" si="269"/>
        <v>42188.632939814823</v>
      </c>
      <c r="T4105" s="19">
        <f t="shared" si="270"/>
        <v>42242.572222222225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9">
        <f t="shared" ref="N4106:N4115" si="271">E4106/D4106</f>
        <v>0.21366666666666667</v>
      </c>
      <c r="O4106" s="7">
        <f t="shared" si="268"/>
        <v>45.785714285714285</v>
      </c>
      <c r="P4106" t="s">
        <v>8271</v>
      </c>
      <c r="Q4106" t="s">
        <v>8317</v>
      </c>
      <c r="R4106" t="s">
        <v>8318</v>
      </c>
      <c r="S4106" s="19">
        <f t="shared" si="269"/>
        <v>42640.0781712963</v>
      </c>
      <c r="T4106" s="19">
        <f t="shared" si="270"/>
        <v>42670.0781712963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9">
        <f t="shared" si="271"/>
        <v>6.9696969696969702E-2</v>
      </c>
      <c r="O4107" s="7">
        <f t="shared" si="268"/>
        <v>383.33333333333331</v>
      </c>
      <c r="P4107" t="s">
        <v>8271</v>
      </c>
      <c r="Q4107" t="s">
        <v>8317</v>
      </c>
      <c r="R4107" t="s">
        <v>8318</v>
      </c>
      <c r="S4107" s="19">
        <f t="shared" si="269"/>
        <v>42696.810520833336</v>
      </c>
      <c r="T4107" s="19">
        <f t="shared" si="270"/>
        <v>42729.810520833336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9">
        <f t="shared" si="271"/>
        <v>0.70599999999999996</v>
      </c>
      <c r="O4108" s="7">
        <f t="shared" si="268"/>
        <v>106.96969696969697</v>
      </c>
      <c r="P4108" t="s">
        <v>8271</v>
      </c>
      <c r="Q4108" t="s">
        <v>8317</v>
      </c>
      <c r="R4108" t="s">
        <v>8318</v>
      </c>
      <c r="S4108" s="19">
        <f t="shared" si="269"/>
        <v>42052.849375000005</v>
      </c>
      <c r="T4108" s="19">
        <f t="shared" si="270"/>
        <v>42095.841666666674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9">
        <f t="shared" si="271"/>
        <v>2.0500000000000001E-2</v>
      </c>
      <c r="O4109" s="7">
        <f t="shared" si="268"/>
        <v>10.25</v>
      </c>
      <c r="P4109" t="s">
        <v>8271</v>
      </c>
      <c r="Q4109" t="s">
        <v>8317</v>
      </c>
      <c r="R4109" t="s">
        <v>8318</v>
      </c>
      <c r="S4109" s="19">
        <f t="shared" si="269"/>
        <v>41883.716678240744</v>
      </c>
      <c r="T4109" s="19">
        <f t="shared" si="270"/>
        <v>41906.716678240744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9">
        <f t="shared" si="271"/>
        <v>1.9666666666666666E-2</v>
      </c>
      <c r="O4110" s="7">
        <f t="shared" si="268"/>
        <v>59</v>
      </c>
      <c r="P4110" t="s">
        <v>8271</v>
      </c>
      <c r="Q4110" t="s">
        <v>8317</v>
      </c>
      <c r="R4110" t="s">
        <v>8318</v>
      </c>
      <c r="S4110" s="19">
        <f t="shared" si="269"/>
        <v>42766.831678240742</v>
      </c>
      <c r="T4110" s="19">
        <f t="shared" si="270"/>
        <v>42797.008333333331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9">
        <f t="shared" si="271"/>
        <v>0</v>
      </c>
      <c r="O4111" s="7">
        <f t="shared" si="268"/>
        <v>0</v>
      </c>
      <c r="P4111" t="s">
        <v>8271</v>
      </c>
      <c r="Q4111" t="s">
        <v>8317</v>
      </c>
      <c r="R4111" t="s">
        <v>8318</v>
      </c>
      <c r="S4111" s="19">
        <f t="shared" si="269"/>
        <v>42307.339398148149</v>
      </c>
      <c r="T4111" s="19">
        <f t="shared" si="270"/>
        <v>42337.381064814821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9">
        <f t="shared" si="271"/>
        <v>0.28666666666666668</v>
      </c>
      <c r="O4112" s="7">
        <f t="shared" si="268"/>
        <v>14.333333333333334</v>
      </c>
      <c r="P4112" t="s">
        <v>8271</v>
      </c>
      <c r="Q4112" t="s">
        <v>8317</v>
      </c>
      <c r="R4112" t="s">
        <v>8318</v>
      </c>
      <c r="S4112" s="19">
        <f t="shared" si="269"/>
        <v>42512.426747685189</v>
      </c>
      <c r="T4112" s="19">
        <f t="shared" si="270"/>
        <v>42572.426747685189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9">
        <f t="shared" si="271"/>
        <v>3.1333333333333331E-2</v>
      </c>
      <c r="O4113" s="7">
        <f t="shared" si="268"/>
        <v>15.666666666666666</v>
      </c>
      <c r="P4113" t="s">
        <v>8271</v>
      </c>
      <c r="Q4113" t="s">
        <v>8317</v>
      </c>
      <c r="R4113" t="s">
        <v>8318</v>
      </c>
      <c r="S4113" s="19">
        <f t="shared" si="269"/>
        <v>42028.935879629629</v>
      </c>
      <c r="T4113" s="19">
        <f t="shared" si="270"/>
        <v>42058.935879629629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9">
        <f t="shared" si="271"/>
        <v>4.0000000000000002E-4</v>
      </c>
      <c r="O4114" s="7">
        <f t="shared" si="268"/>
        <v>1</v>
      </c>
      <c r="P4114" t="s">
        <v>8271</v>
      </c>
      <c r="Q4114" t="s">
        <v>8317</v>
      </c>
      <c r="R4114" t="s">
        <v>8318</v>
      </c>
      <c r="S4114" s="19">
        <f t="shared" si="269"/>
        <v>42400.746597222227</v>
      </c>
      <c r="T4114" s="19">
        <f t="shared" si="270"/>
        <v>42427.8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9">
        <f t="shared" si="271"/>
        <v>2E-3</v>
      </c>
      <c r="O4115" s="7">
        <f t="shared" si="268"/>
        <v>1</v>
      </c>
      <c r="P4115" t="s">
        <v>8271</v>
      </c>
      <c r="Q4115" t="s">
        <v>8317</v>
      </c>
      <c r="R4115" t="s">
        <v>8318</v>
      </c>
      <c r="S4115" s="19">
        <f t="shared" si="269"/>
        <v>42358.373182870375</v>
      </c>
      <c r="T4115" s="19">
        <f t="shared" si="270"/>
        <v>42377.073611111118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N1:N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72D2-908B-457A-B5E2-B520EE66B6ED}">
  <dimension ref="A1:H13"/>
  <sheetViews>
    <sheetView workbookViewId="0">
      <pane ySplit="1" topLeftCell="A2" activePane="bottomLeft" state="frozen"/>
      <selection pane="bottomLeft" activeCell="D7" sqref="D7"/>
    </sheetView>
  </sheetViews>
  <sheetFormatPr defaultRowHeight="15" x14ac:dyDescent="0.25"/>
  <cols>
    <col min="1" max="5" width="17.42578125" customWidth="1"/>
    <col min="6" max="6" width="22.7109375" customWidth="1"/>
    <col min="7" max="7" width="18.85546875" customWidth="1"/>
    <col min="8" max="8" width="20.85546875" customWidth="1"/>
  </cols>
  <sheetData>
    <row r="1" spans="1:8" s="26" customFormat="1" ht="15.75" thickBot="1" x14ac:dyDescent="0.3">
      <c r="A1" s="25" t="s">
        <v>8380</v>
      </c>
      <c r="B1" s="26" t="s">
        <v>8381</v>
      </c>
      <c r="C1" s="26" t="s">
        <v>8382</v>
      </c>
      <c r="D1" s="26" t="s">
        <v>8383</v>
      </c>
      <c r="E1" s="26" t="s">
        <v>8384</v>
      </c>
      <c r="F1" s="26" t="s">
        <v>8385</v>
      </c>
      <c r="G1" s="26" t="s">
        <v>8386</v>
      </c>
      <c r="H1" s="26" t="s">
        <v>8387</v>
      </c>
    </row>
    <row r="2" spans="1:8" x14ac:dyDescent="0.25">
      <c r="A2" s="24" t="s">
        <v>8388</v>
      </c>
      <c r="B2">
        <f>COUNTIFS(Main!$F:$F, "*successful*", Main!$D:$D, "&lt;1000")</f>
        <v>322</v>
      </c>
      <c r="C2">
        <f>COUNTIFS(Main!$F:$F, "*failed*", Main!$D:$D, "&lt;1000")</f>
        <v>113</v>
      </c>
      <c r="D2">
        <f>COUNTIFS(Main!$F:$F, "*canceled*", Main!$D:$D, "&lt;1000")</f>
        <v>18</v>
      </c>
      <c r="E2">
        <f>SUM(B2,C2,D2)</f>
        <v>453</v>
      </c>
      <c r="F2" s="28">
        <f>B2/E2</f>
        <v>0.71081677704194257</v>
      </c>
      <c r="G2" s="28">
        <f>C2/E2</f>
        <v>0.24944812362030905</v>
      </c>
      <c r="H2" s="28">
        <f>D2/E2</f>
        <v>3.9735099337748346E-2</v>
      </c>
    </row>
    <row r="3" spans="1:8" x14ac:dyDescent="0.25">
      <c r="A3" s="24" t="s">
        <v>8389</v>
      </c>
      <c r="B3">
        <f>COUNTIFS(Main!$F:$F, "*successful*", Main!$D:$D, "&gt;=1000", Main!$D:$D, "&lt;5000")</f>
        <v>932</v>
      </c>
      <c r="C3">
        <f>COUNTIFS(Main!$F:$F, "*failed*", Main!$D:$D, "&gt;=1000", Main!$D:$D, "&lt;5000")</f>
        <v>420</v>
      </c>
      <c r="D3">
        <f>COUNTIFS(Main!$F:$F, "*canceled*", Main!$D:$D, "&gt;=1000", Main!$D:$D, "&lt;5000")</f>
        <v>60</v>
      </c>
      <c r="E3">
        <f t="shared" ref="E3:E13" si="0">SUM(B3,C3,D3)</f>
        <v>1412</v>
      </c>
      <c r="F3" s="28">
        <f t="shared" ref="F3:F13" si="1">B3/E3</f>
        <v>0.66005665722379603</v>
      </c>
      <c r="G3" s="28">
        <f t="shared" ref="G3:G13" si="2">C3/E3</f>
        <v>0.29745042492917845</v>
      </c>
      <c r="H3" s="28">
        <f t="shared" ref="H3:H13" si="3">D3/E3</f>
        <v>4.2492917847025496E-2</v>
      </c>
    </row>
    <row r="4" spans="1:8" x14ac:dyDescent="0.25">
      <c r="A4" s="24" t="s">
        <v>8390</v>
      </c>
      <c r="B4">
        <f>COUNTIFS(Main!$F:$F, "*successful*", Main!$D:$D, "&gt;=5000", Main!$D:$D, "&lt;10000")</f>
        <v>381</v>
      </c>
      <c r="C4">
        <f>COUNTIFS(Main!$F:$F, "*failed*", Main!$D:$D, "&gt;=5000", Main!$D:$D, "&lt;10000")</f>
        <v>283</v>
      </c>
      <c r="D4">
        <f>COUNTIFS(Main!$F:$F, "*canceled*", Main!$D:$D, "&gt;=5000", Main!$D:$D, "&lt;10000")</f>
        <v>52</v>
      </c>
      <c r="E4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28">
        <f t="shared" si="3"/>
        <v>7.2625698324022353E-2</v>
      </c>
    </row>
    <row r="5" spans="1:8" x14ac:dyDescent="0.25">
      <c r="A5" s="24" t="s">
        <v>8391</v>
      </c>
      <c r="B5">
        <f>COUNTIFS(Main!$F:$F, "*successful*", Main!$D:$D, "&gt;=10000", Main!$D:$D, "&lt;15000")</f>
        <v>168</v>
      </c>
      <c r="C5">
        <f>COUNTIFS(Main!$F:$F, "*failed*", Main!$D:$D, "&gt;=10000", Main!$D:$D, "&lt;15000")</f>
        <v>144</v>
      </c>
      <c r="D5">
        <f>COUNTIFS(Main!$F:$F, "*canceled*", Main!$D:$D, "&gt;=10000", Main!$D:$D, "&lt;15000")</f>
        <v>40</v>
      </c>
      <c r="E5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8">
        <f t="shared" si="3"/>
        <v>0.11363636363636363</v>
      </c>
    </row>
    <row r="6" spans="1:8" x14ac:dyDescent="0.25">
      <c r="A6" s="24" t="s">
        <v>8392</v>
      </c>
      <c r="B6">
        <f>COUNTIFS(Main!$F:$F, "*successful*", Main!$D:$D, "&gt;=15000", Main!$D:$D, "&lt;20000")</f>
        <v>94</v>
      </c>
      <c r="C6">
        <f>COUNTIFS(Main!$F:$F, "*failed*", Main!$D:$D, "&gt;=15000", Main!$D:$D, "&lt;20000")</f>
        <v>90</v>
      </c>
      <c r="D6">
        <f>COUNTIFS(Main!$F:$F, "*canceled*", Main!$D:$D, "&gt;=15000", Main!$D:$D, "&lt;20000")</f>
        <v>17</v>
      </c>
      <c r="E6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8">
        <f t="shared" si="3"/>
        <v>8.45771144278607E-2</v>
      </c>
    </row>
    <row r="7" spans="1:8" x14ac:dyDescent="0.25">
      <c r="A7" s="24" t="s">
        <v>8393</v>
      </c>
      <c r="B7">
        <f>COUNTIFS(Main!$F:$F, "*successful*", Main!$D:$D, "&gt;=20000", Main!$D:$D, "&lt;25000")</f>
        <v>62</v>
      </c>
      <c r="C7">
        <f>COUNTIFS(Main!$F:$F, "*failed*", Main!$D:$D, "&gt;=20000", Main!$D:$D, "&lt;25000")</f>
        <v>72</v>
      </c>
      <c r="D7">
        <f>COUNTIFS(Main!$F:$F, "*canceled*", Main!$D:$D, "&gt;=20000", Main!$D:$D, "&lt;25000")</f>
        <v>14</v>
      </c>
      <c r="E7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8">
        <f t="shared" si="3"/>
        <v>9.45945945945946E-2</v>
      </c>
    </row>
    <row r="8" spans="1:8" x14ac:dyDescent="0.25">
      <c r="A8" s="24" t="s">
        <v>8394</v>
      </c>
      <c r="B8">
        <f>COUNTIFS(Main!$F:$F, "*successful*", Main!$D:$D, "&gt;=25000", Main!$D:$D, "&lt;30000")</f>
        <v>55</v>
      </c>
      <c r="C8">
        <f>COUNTIFS(Main!$F:$F, "*failed*", Main!$D:$D, "&gt;=25000", Main!$D:$D, "&lt;30000")</f>
        <v>64</v>
      </c>
      <c r="D8">
        <f>COUNTIFS(Main!$F:$F, "*canceled*", Main!$D:$D, "&gt;=25000", Main!$D:$D, "&lt;30000")</f>
        <v>18</v>
      </c>
      <c r="E8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8">
        <f t="shared" si="3"/>
        <v>0.13138686131386862</v>
      </c>
    </row>
    <row r="9" spans="1:8" x14ac:dyDescent="0.25">
      <c r="A9" s="24" t="s">
        <v>8395</v>
      </c>
      <c r="B9">
        <f>COUNTIFS(Main!$F:$F, "*successful*", Main!$D:$D, "&gt;=30000", Main!$D:$D, "&lt;35000")</f>
        <v>32</v>
      </c>
      <c r="C9">
        <f>COUNTIFS(Main!$F:$F, "*failed*", Main!$D:$D, "&gt;=30000", Main!$D:$D, "&lt;35000")</f>
        <v>37</v>
      </c>
      <c r="D9">
        <f>COUNTIFS(Main!$F:$F, "*canceled*", Main!$D:$D, "&gt;=30000", Main!$D:$D, "&lt;35000")</f>
        <v>13</v>
      </c>
      <c r="E9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8">
        <f t="shared" si="3"/>
        <v>0.15853658536585366</v>
      </c>
    </row>
    <row r="10" spans="1:8" x14ac:dyDescent="0.25">
      <c r="A10" s="24" t="s">
        <v>8396</v>
      </c>
      <c r="B10">
        <f>COUNTIFS(Main!$F:$F, "*successful*", Main!$D:$D, "&gt;=35000", Main!$D:$D, "&lt;40000")</f>
        <v>26</v>
      </c>
      <c r="C10">
        <f>COUNTIFS(Main!$F:$F, "*failed*", Main!$D:$D, "&gt;=35000", Main!$D:$D, "&lt;40000")</f>
        <v>22</v>
      </c>
      <c r="D10">
        <f>COUNTIFS(Main!$F:$F, "*canceled*", Main!$D:$D, "&gt;=35000", Main!$D:$D, "&lt;40000")</f>
        <v>7</v>
      </c>
      <c r="E10">
        <f t="shared" si="0"/>
        <v>55</v>
      </c>
      <c r="F10" s="28">
        <f t="shared" si="1"/>
        <v>0.47272727272727272</v>
      </c>
      <c r="G10" s="28">
        <f t="shared" si="2"/>
        <v>0.4</v>
      </c>
      <c r="H10" s="28">
        <f t="shared" si="3"/>
        <v>0.12727272727272726</v>
      </c>
    </row>
    <row r="11" spans="1:8" x14ac:dyDescent="0.25">
      <c r="A11" s="24" t="s">
        <v>8397</v>
      </c>
      <c r="B11">
        <f>COUNTIFS(Main!$F:$F, "*successful*", Main!$D:$D, "&gt;=40000", Main!$D:$D, "&lt;45000")</f>
        <v>21</v>
      </c>
      <c r="C11">
        <f>COUNTIFS(Main!$F:$F, "*failed*", Main!$D:$D, "&gt;=40000", Main!$D:$D, "&lt;45000")</f>
        <v>16</v>
      </c>
      <c r="D11">
        <f>COUNTIFS(Main!$F:$F, "*canceled*", Main!$D:$D, "&gt;=40000", Main!$D:$D, "&lt;45000")</f>
        <v>6</v>
      </c>
      <c r="E11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8">
        <f t="shared" si="3"/>
        <v>0.13953488372093023</v>
      </c>
    </row>
    <row r="12" spans="1:8" x14ac:dyDescent="0.25">
      <c r="A12" s="24" t="s">
        <v>8398</v>
      </c>
      <c r="B12">
        <f>COUNTIFS(Main!$F:$F, "*successful*", Main!$D:$D, "&gt;=45000", Main!$D:$D, "&lt;=50000")</f>
        <v>37</v>
      </c>
      <c r="C12">
        <f>COUNTIFS(Main!$F:$F, "*failed*", Main!$D:$D, "&gt;=45000", Main!$D:$D, "&lt;=50000")</f>
        <v>71</v>
      </c>
      <c r="D12">
        <f>COUNTIFS(Main!$F:$F, "*canceled*", Main!$D:$D, "&gt;=45000", Main!$D:$D, "&lt;50000")</f>
        <v>4</v>
      </c>
      <c r="E12">
        <f t="shared" si="0"/>
        <v>112</v>
      </c>
      <c r="F12" s="28">
        <f t="shared" si="1"/>
        <v>0.33035714285714285</v>
      </c>
      <c r="G12" s="28">
        <f t="shared" si="2"/>
        <v>0.6339285714285714</v>
      </c>
      <c r="H12" s="28">
        <f t="shared" si="3"/>
        <v>3.5714285714285712E-2</v>
      </c>
    </row>
    <row r="13" spans="1:8" ht="30" x14ac:dyDescent="0.25">
      <c r="A13" s="27" t="s">
        <v>8399</v>
      </c>
      <c r="B13">
        <f>COUNTIFS(Main!$F:$F, "*successful*", Main!$D:$D, "&gt;=50000")</f>
        <v>86</v>
      </c>
      <c r="C13">
        <f>COUNTIFS(Main!$F:$F, "*failed*", Main!$D:$D, "&gt;=50000")</f>
        <v>258</v>
      </c>
      <c r="D13">
        <f>COUNTIFS(Main!$F:$F, "*canceled*", Main!$D:$D, "&gt;=50000")</f>
        <v>100</v>
      </c>
      <c r="E13">
        <f t="shared" si="0"/>
        <v>444</v>
      </c>
      <c r="F13" s="28">
        <f t="shared" si="1"/>
        <v>0.19369369369369369</v>
      </c>
      <c r="G13" s="28">
        <f t="shared" si="2"/>
        <v>0.58108108108108103</v>
      </c>
      <c r="H13" s="2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E51B-C941-479B-BCB4-B9A2C3FDDC84}">
  <dimension ref="A2:F18"/>
  <sheetViews>
    <sheetView workbookViewId="0">
      <selection activeCell="B20" sqref="B20"/>
    </sheetView>
  </sheetViews>
  <sheetFormatPr defaultRowHeight="15" x14ac:dyDescent="0.25"/>
  <cols>
    <col min="1" max="1" width="31.7109375" style="20" bestFit="1" customWidth="1"/>
    <col min="2" max="2" width="18.5703125" style="20" bestFit="1" customWidth="1"/>
    <col min="3" max="3" width="6.140625" style="20" bestFit="1" customWidth="1"/>
    <col min="4" max="4" width="4.28515625" style="20" bestFit="1" customWidth="1"/>
    <col min="5" max="5" width="10" style="20" bestFit="1" customWidth="1"/>
    <col min="6" max="6" width="11.28515625" style="20" bestFit="1" customWidth="1"/>
    <col min="7" max="8" width="31.7109375" bestFit="1" customWidth="1"/>
    <col min="9" max="9" width="22" bestFit="1" customWidth="1"/>
    <col min="10" max="10" width="36.7109375" bestFit="1" customWidth="1"/>
  </cols>
  <sheetData>
    <row r="2" spans="1:6" x14ac:dyDescent="0.25">
      <c r="A2" s="21" t="s">
        <v>8308</v>
      </c>
      <c r="B2" s="20" t="s">
        <v>8364</v>
      </c>
    </row>
    <row r="4" spans="1:6" x14ac:dyDescent="0.25">
      <c r="A4" s="21" t="s">
        <v>8379</v>
      </c>
      <c r="B4" s="21" t="s">
        <v>8362</v>
      </c>
    </row>
    <row r="5" spans="1:6" x14ac:dyDescent="0.25">
      <c r="A5" s="21" t="s">
        <v>8360</v>
      </c>
      <c r="B5" s="20" t="s">
        <v>8220</v>
      </c>
      <c r="C5" s="20" t="s">
        <v>8221</v>
      </c>
      <c r="D5" s="20" t="s">
        <v>8222</v>
      </c>
      <c r="E5" s="20" t="s">
        <v>8219</v>
      </c>
      <c r="F5" s="20" t="s">
        <v>8361</v>
      </c>
    </row>
    <row r="6" spans="1:6" x14ac:dyDescent="0.25">
      <c r="A6" s="23" t="s">
        <v>8373</v>
      </c>
      <c r="B6" s="22">
        <v>34</v>
      </c>
      <c r="C6" s="22">
        <v>149</v>
      </c>
      <c r="D6" s="22">
        <v>2</v>
      </c>
      <c r="E6" s="22">
        <v>183</v>
      </c>
      <c r="F6" s="22">
        <v>368</v>
      </c>
    </row>
    <row r="7" spans="1:6" x14ac:dyDescent="0.25">
      <c r="A7" s="23" t="s">
        <v>8374</v>
      </c>
      <c r="B7" s="22">
        <v>27</v>
      </c>
      <c r="C7" s="22">
        <v>105</v>
      </c>
      <c r="D7" s="22">
        <v>18</v>
      </c>
      <c r="E7" s="22">
        <v>202</v>
      </c>
      <c r="F7" s="22">
        <v>352</v>
      </c>
    </row>
    <row r="8" spans="1:6" x14ac:dyDescent="0.25">
      <c r="A8" s="23" t="s">
        <v>8375</v>
      </c>
      <c r="B8" s="22">
        <v>28</v>
      </c>
      <c r="C8" s="22">
        <v>108</v>
      </c>
      <c r="D8" s="22">
        <v>30</v>
      </c>
      <c r="E8" s="22">
        <v>179</v>
      </c>
      <c r="F8" s="22">
        <v>345</v>
      </c>
    </row>
    <row r="9" spans="1:6" x14ac:dyDescent="0.25">
      <c r="A9" s="23" t="s">
        <v>8376</v>
      </c>
      <c r="B9" s="22">
        <v>27</v>
      </c>
      <c r="C9" s="22">
        <v>103</v>
      </c>
      <c r="D9" s="22"/>
      <c r="E9" s="22">
        <v>193</v>
      </c>
      <c r="F9" s="22">
        <v>323</v>
      </c>
    </row>
    <row r="10" spans="1:6" x14ac:dyDescent="0.25">
      <c r="A10" s="23" t="s">
        <v>8367</v>
      </c>
      <c r="B10" s="22">
        <v>26</v>
      </c>
      <c r="C10" s="22">
        <v>126</v>
      </c>
      <c r="D10" s="22"/>
      <c r="E10" s="22">
        <v>233</v>
      </c>
      <c r="F10" s="22">
        <v>385</v>
      </c>
    </row>
    <row r="11" spans="1:6" x14ac:dyDescent="0.25">
      <c r="A11" s="23" t="s">
        <v>8377</v>
      </c>
      <c r="B11" s="22">
        <v>27</v>
      </c>
      <c r="C11" s="22">
        <v>148</v>
      </c>
      <c r="D11" s="22"/>
      <c r="E11" s="22">
        <v>212</v>
      </c>
      <c r="F11" s="22">
        <v>387</v>
      </c>
    </row>
    <row r="12" spans="1:6" x14ac:dyDescent="0.25">
      <c r="A12" s="23" t="s">
        <v>8368</v>
      </c>
      <c r="B12" s="22">
        <v>44</v>
      </c>
      <c r="C12" s="22">
        <v>148</v>
      </c>
      <c r="D12" s="22"/>
      <c r="E12" s="22">
        <v>193</v>
      </c>
      <c r="F12" s="22">
        <v>385</v>
      </c>
    </row>
    <row r="13" spans="1:6" x14ac:dyDescent="0.25">
      <c r="A13" s="23" t="s">
        <v>8369</v>
      </c>
      <c r="B13" s="22">
        <v>32</v>
      </c>
      <c r="C13" s="22">
        <v>134</v>
      </c>
      <c r="D13" s="22"/>
      <c r="E13" s="22">
        <v>167</v>
      </c>
      <c r="F13" s="22">
        <v>333</v>
      </c>
    </row>
    <row r="14" spans="1:6" x14ac:dyDescent="0.25">
      <c r="A14" s="23" t="s">
        <v>8370</v>
      </c>
      <c r="B14" s="22">
        <v>24</v>
      </c>
      <c r="C14" s="22">
        <v>127</v>
      </c>
      <c r="D14" s="22"/>
      <c r="E14" s="22">
        <v>148</v>
      </c>
      <c r="F14" s="22">
        <v>299</v>
      </c>
    </row>
    <row r="15" spans="1:6" x14ac:dyDescent="0.25">
      <c r="A15" s="23" t="s">
        <v>8371</v>
      </c>
      <c r="B15" s="22">
        <v>20</v>
      </c>
      <c r="C15" s="22">
        <v>150</v>
      </c>
      <c r="D15" s="22"/>
      <c r="E15" s="22">
        <v>184</v>
      </c>
      <c r="F15" s="22">
        <v>354</v>
      </c>
    </row>
    <row r="16" spans="1:6" x14ac:dyDescent="0.25">
      <c r="A16" s="23" t="s">
        <v>8372</v>
      </c>
      <c r="B16" s="22">
        <v>37</v>
      </c>
      <c r="C16" s="22">
        <v>113</v>
      </c>
      <c r="D16" s="22"/>
      <c r="E16" s="22">
        <v>180</v>
      </c>
      <c r="F16" s="22">
        <v>330</v>
      </c>
    </row>
    <row r="17" spans="1:6" x14ac:dyDescent="0.25">
      <c r="A17" s="23" t="s">
        <v>8378</v>
      </c>
      <c r="B17" s="22">
        <v>23</v>
      </c>
      <c r="C17" s="22">
        <v>119</v>
      </c>
      <c r="D17" s="22"/>
      <c r="E17" s="22">
        <v>111</v>
      </c>
      <c r="F17" s="22">
        <v>253</v>
      </c>
    </row>
    <row r="18" spans="1:6" x14ac:dyDescent="0.25">
      <c r="A18" s="23" t="s">
        <v>8361</v>
      </c>
      <c r="B18" s="22">
        <v>349</v>
      </c>
      <c r="C18" s="22">
        <v>1530</v>
      </c>
      <c r="D18" s="22">
        <v>50</v>
      </c>
      <c r="E18" s="22">
        <v>2185</v>
      </c>
      <c r="F18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3B3F-87E7-4194-9EA8-CE9BE9A8046F}">
  <dimension ref="A1:F47"/>
  <sheetViews>
    <sheetView workbookViewId="0">
      <selection activeCell="E2" sqref="E2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16" t="s">
        <v>8308</v>
      </c>
      <c r="B2" t="s">
        <v>8364</v>
      </c>
    </row>
    <row r="4" spans="1:6" x14ac:dyDescent="0.25">
      <c r="A4" s="14" t="s">
        <v>8363</v>
      </c>
      <c r="B4" s="14" t="s">
        <v>8362</v>
      </c>
      <c r="C4" s="15"/>
      <c r="D4" s="15"/>
      <c r="E4" s="15"/>
      <c r="F4" s="15"/>
    </row>
    <row r="5" spans="1:6" x14ac:dyDescent="0.25">
      <c r="A5" s="8" t="s">
        <v>8360</v>
      </c>
      <c r="B5" s="17" t="s">
        <v>8220</v>
      </c>
      <c r="C5" s="17" t="s">
        <v>8221</v>
      </c>
      <c r="D5" s="17" t="s">
        <v>8222</v>
      </c>
      <c r="E5" s="17" t="s">
        <v>8219</v>
      </c>
      <c r="F5" s="17" t="s">
        <v>8361</v>
      </c>
    </row>
    <row r="6" spans="1:6" x14ac:dyDescent="0.25">
      <c r="A6" s="9" t="s">
        <v>8316</v>
      </c>
      <c r="B6" s="10"/>
      <c r="C6" s="11">
        <v>100</v>
      </c>
      <c r="D6" s="11"/>
      <c r="E6" s="11"/>
      <c r="F6" s="10">
        <v>100</v>
      </c>
    </row>
    <row r="7" spans="1:6" x14ac:dyDescent="0.25">
      <c r="A7" s="9" t="s">
        <v>8315</v>
      </c>
      <c r="B7" s="10"/>
      <c r="C7" s="11"/>
      <c r="D7" s="11"/>
      <c r="E7" s="11">
        <v>180</v>
      </c>
      <c r="F7" s="10">
        <v>180</v>
      </c>
    </row>
    <row r="8" spans="1:6" x14ac:dyDescent="0.25">
      <c r="A8" s="9" t="s">
        <v>8314</v>
      </c>
      <c r="B8" s="10"/>
      <c r="C8" s="11">
        <v>80</v>
      </c>
      <c r="D8" s="11"/>
      <c r="E8" s="11"/>
      <c r="F8" s="10">
        <v>80</v>
      </c>
    </row>
    <row r="9" spans="1:6" x14ac:dyDescent="0.25">
      <c r="A9" s="9" t="s">
        <v>8313</v>
      </c>
      <c r="B9" s="10">
        <v>40</v>
      </c>
      <c r="C9" s="11"/>
      <c r="D9" s="11"/>
      <c r="E9" s="11"/>
      <c r="F9" s="10">
        <v>40</v>
      </c>
    </row>
    <row r="10" spans="1:6" x14ac:dyDescent="0.25">
      <c r="A10" s="9" t="s">
        <v>8312</v>
      </c>
      <c r="B10" s="10"/>
      <c r="C10" s="11"/>
      <c r="D10" s="11"/>
      <c r="E10" s="11">
        <v>60</v>
      </c>
      <c r="F10" s="10">
        <v>60</v>
      </c>
    </row>
    <row r="11" spans="1:6" x14ac:dyDescent="0.25">
      <c r="A11" s="9" t="s">
        <v>8311</v>
      </c>
      <c r="B11" s="10"/>
      <c r="C11" s="11"/>
      <c r="D11" s="11"/>
      <c r="E11" s="11">
        <v>60</v>
      </c>
      <c r="F11" s="10">
        <v>60</v>
      </c>
    </row>
    <row r="12" spans="1:6" x14ac:dyDescent="0.25">
      <c r="A12" s="9" t="s">
        <v>8344</v>
      </c>
      <c r="B12" s="10">
        <v>20</v>
      </c>
      <c r="C12" s="11"/>
      <c r="D12" s="11"/>
      <c r="E12" s="11"/>
      <c r="F12" s="10">
        <v>20</v>
      </c>
    </row>
    <row r="13" spans="1:6" x14ac:dyDescent="0.25">
      <c r="A13" s="9" t="s">
        <v>8332</v>
      </c>
      <c r="B13" s="10">
        <v>24</v>
      </c>
      <c r="C13" s="11"/>
      <c r="D13" s="11"/>
      <c r="E13" s="11"/>
      <c r="F13" s="10">
        <v>24</v>
      </c>
    </row>
    <row r="14" spans="1:6" x14ac:dyDescent="0.25">
      <c r="A14" s="9" t="s">
        <v>8358</v>
      </c>
      <c r="B14" s="10"/>
      <c r="C14" s="11">
        <v>40</v>
      </c>
      <c r="D14" s="11"/>
      <c r="E14" s="11"/>
      <c r="F14" s="10">
        <v>40</v>
      </c>
    </row>
    <row r="15" spans="1:6" x14ac:dyDescent="0.25">
      <c r="A15" s="9" t="s">
        <v>8354</v>
      </c>
      <c r="B15" s="10"/>
      <c r="C15" s="11"/>
      <c r="D15" s="11"/>
      <c r="E15" s="11">
        <v>40</v>
      </c>
      <c r="F15" s="10">
        <v>40</v>
      </c>
    </row>
    <row r="16" spans="1:6" x14ac:dyDescent="0.25">
      <c r="A16" s="9" t="s">
        <v>8330</v>
      </c>
      <c r="B16" s="10"/>
      <c r="C16" s="11"/>
      <c r="D16" s="11"/>
      <c r="E16" s="11">
        <v>40</v>
      </c>
      <c r="F16" s="10">
        <v>40</v>
      </c>
    </row>
    <row r="17" spans="1:6" x14ac:dyDescent="0.25">
      <c r="A17" s="9" t="s">
        <v>8347</v>
      </c>
      <c r="B17" s="10"/>
      <c r="C17" s="11">
        <v>40</v>
      </c>
      <c r="D17" s="11">
        <v>20</v>
      </c>
      <c r="E17" s="11"/>
      <c r="F17" s="10">
        <v>60</v>
      </c>
    </row>
    <row r="18" spans="1:6" x14ac:dyDescent="0.25">
      <c r="A18" s="9" t="s">
        <v>8324</v>
      </c>
      <c r="B18" s="10"/>
      <c r="C18" s="11">
        <v>40</v>
      </c>
      <c r="D18" s="11"/>
      <c r="E18" s="11"/>
      <c r="F18" s="10">
        <v>40</v>
      </c>
    </row>
    <row r="19" spans="1:6" x14ac:dyDescent="0.25">
      <c r="A19" s="9" t="s">
        <v>8337</v>
      </c>
      <c r="B19" s="10">
        <v>20</v>
      </c>
      <c r="C19" s="11">
        <v>120</v>
      </c>
      <c r="D19" s="11"/>
      <c r="E19" s="11"/>
      <c r="F19" s="10">
        <v>140</v>
      </c>
    </row>
    <row r="20" spans="1:6" x14ac:dyDescent="0.25">
      <c r="A20" s="9" t="s">
        <v>8348</v>
      </c>
      <c r="B20" s="10"/>
      <c r="C20" s="11">
        <v>20</v>
      </c>
      <c r="D20" s="11"/>
      <c r="E20" s="11"/>
      <c r="F20" s="10">
        <v>20</v>
      </c>
    </row>
    <row r="21" spans="1:6" x14ac:dyDescent="0.25">
      <c r="A21" s="9" t="s">
        <v>8349</v>
      </c>
      <c r="B21" s="10"/>
      <c r="C21" s="11"/>
      <c r="D21" s="11"/>
      <c r="E21" s="11">
        <v>140</v>
      </c>
      <c r="F21" s="10">
        <v>140</v>
      </c>
    </row>
    <row r="22" spans="1:6" x14ac:dyDescent="0.25">
      <c r="A22" s="9" t="s">
        <v>8329</v>
      </c>
      <c r="B22" s="10"/>
      <c r="C22" s="11">
        <v>20</v>
      </c>
      <c r="D22" s="11"/>
      <c r="E22" s="11">
        <v>140</v>
      </c>
      <c r="F22" s="10">
        <v>160</v>
      </c>
    </row>
    <row r="23" spans="1:6" x14ac:dyDescent="0.25">
      <c r="A23" s="9" t="s">
        <v>8328</v>
      </c>
      <c r="B23" s="10"/>
      <c r="C23" s="11">
        <v>60</v>
      </c>
      <c r="D23" s="11"/>
      <c r="E23" s="11"/>
      <c r="F23" s="10">
        <v>60</v>
      </c>
    </row>
    <row r="24" spans="1:6" x14ac:dyDescent="0.25">
      <c r="A24" s="9" t="s">
        <v>8356</v>
      </c>
      <c r="B24" s="10"/>
      <c r="C24" s="11">
        <v>11</v>
      </c>
      <c r="D24" s="11"/>
      <c r="E24" s="11">
        <v>9</v>
      </c>
      <c r="F24" s="10">
        <v>20</v>
      </c>
    </row>
    <row r="25" spans="1:6" x14ac:dyDescent="0.25">
      <c r="A25" s="9" t="s">
        <v>8327</v>
      </c>
      <c r="B25" s="10"/>
      <c r="C25" s="11"/>
      <c r="D25" s="11"/>
      <c r="E25" s="11">
        <v>20</v>
      </c>
      <c r="F25" s="10">
        <v>20</v>
      </c>
    </row>
    <row r="26" spans="1:6" x14ac:dyDescent="0.25">
      <c r="A26" s="9" t="s">
        <v>8335</v>
      </c>
      <c r="B26" s="10"/>
      <c r="C26" s="11">
        <v>40</v>
      </c>
      <c r="D26" s="11"/>
      <c r="E26" s="11"/>
      <c r="F26" s="10">
        <v>40</v>
      </c>
    </row>
    <row r="27" spans="1:6" x14ac:dyDescent="0.25">
      <c r="A27" s="9" t="s">
        <v>8359</v>
      </c>
      <c r="B27" s="10">
        <v>20</v>
      </c>
      <c r="C27" s="11">
        <v>60</v>
      </c>
      <c r="D27" s="11"/>
      <c r="E27" s="11">
        <v>60</v>
      </c>
      <c r="F27" s="10">
        <v>140</v>
      </c>
    </row>
    <row r="28" spans="1:6" x14ac:dyDescent="0.25">
      <c r="A28" s="9" t="s">
        <v>8343</v>
      </c>
      <c r="B28" s="10"/>
      <c r="C28" s="11">
        <v>20</v>
      </c>
      <c r="D28" s="11"/>
      <c r="E28" s="11"/>
      <c r="F28" s="10">
        <v>20</v>
      </c>
    </row>
    <row r="29" spans="1:6" x14ac:dyDescent="0.25">
      <c r="A29" s="9" t="s">
        <v>8323</v>
      </c>
      <c r="B29" s="10"/>
      <c r="C29" s="11"/>
      <c r="D29" s="11"/>
      <c r="E29" s="11">
        <v>60</v>
      </c>
      <c r="F29" s="10">
        <v>60</v>
      </c>
    </row>
    <row r="30" spans="1:6" x14ac:dyDescent="0.25">
      <c r="A30" s="9" t="s">
        <v>8350</v>
      </c>
      <c r="B30" s="10"/>
      <c r="C30" s="11">
        <v>20</v>
      </c>
      <c r="D30" s="11"/>
      <c r="E30" s="11"/>
      <c r="F30" s="10">
        <v>20</v>
      </c>
    </row>
    <row r="31" spans="1:6" x14ac:dyDescent="0.25">
      <c r="A31" s="9" t="s">
        <v>8339</v>
      </c>
      <c r="B31" s="10"/>
      <c r="C31" s="11">
        <v>57</v>
      </c>
      <c r="D31" s="11"/>
      <c r="E31" s="11">
        <v>103</v>
      </c>
      <c r="F31" s="10">
        <v>160</v>
      </c>
    </row>
    <row r="32" spans="1:6" x14ac:dyDescent="0.25">
      <c r="A32" s="9" t="s">
        <v>8345</v>
      </c>
      <c r="B32" s="10"/>
      <c r="C32" s="11">
        <v>20</v>
      </c>
      <c r="D32" s="11"/>
      <c r="E32" s="11"/>
      <c r="F32" s="10">
        <v>20</v>
      </c>
    </row>
    <row r="33" spans="1:6" x14ac:dyDescent="0.25">
      <c r="A33" s="9" t="s">
        <v>8318</v>
      </c>
      <c r="B33" s="10"/>
      <c r="C33" s="11">
        <v>353</v>
      </c>
      <c r="D33" s="11">
        <v>19</v>
      </c>
      <c r="E33" s="11">
        <v>694</v>
      </c>
      <c r="F33" s="10">
        <v>1066</v>
      </c>
    </row>
    <row r="34" spans="1:6" x14ac:dyDescent="0.25">
      <c r="A34" s="9" t="s">
        <v>8346</v>
      </c>
      <c r="B34" s="10"/>
      <c r="C34" s="11"/>
      <c r="D34" s="11"/>
      <c r="E34" s="11">
        <v>40</v>
      </c>
      <c r="F34" s="10">
        <v>40</v>
      </c>
    </row>
    <row r="35" spans="1:6" x14ac:dyDescent="0.25">
      <c r="A35" s="9" t="s">
        <v>8342</v>
      </c>
      <c r="B35" s="10"/>
      <c r="C35" s="11"/>
      <c r="D35" s="11"/>
      <c r="E35" s="11">
        <v>20</v>
      </c>
      <c r="F35" s="10">
        <v>20</v>
      </c>
    </row>
    <row r="36" spans="1:6" x14ac:dyDescent="0.25">
      <c r="A36" s="9" t="s">
        <v>8353</v>
      </c>
      <c r="B36" s="10"/>
      <c r="C36" s="11">
        <v>20</v>
      </c>
      <c r="D36" s="11"/>
      <c r="E36" s="11"/>
      <c r="F36" s="10">
        <v>20</v>
      </c>
    </row>
    <row r="37" spans="1:6" x14ac:dyDescent="0.25">
      <c r="A37" s="9" t="s">
        <v>8326</v>
      </c>
      <c r="B37" s="10"/>
      <c r="C37" s="11"/>
      <c r="D37" s="11"/>
      <c r="E37" s="11">
        <v>260</v>
      </c>
      <c r="F37" s="10">
        <v>260</v>
      </c>
    </row>
    <row r="38" spans="1:6" x14ac:dyDescent="0.25">
      <c r="A38" s="9" t="s">
        <v>8352</v>
      </c>
      <c r="B38" s="10"/>
      <c r="C38" s="11"/>
      <c r="D38" s="11">
        <v>6</v>
      </c>
      <c r="E38" s="11">
        <v>34</v>
      </c>
      <c r="F38" s="10">
        <v>40</v>
      </c>
    </row>
    <row r="39" spans="1:6" x14ac:dyDescent="0.25">
      <c r="A39" s="9" t="s">
        <v>8355</v>
      </c>
      <c r="B39" s="10">
        <v>18</v>
      </c>
      <c r="C39" s="11">
        <v>2</v>
      </c>
      <c r="D39" s="11"/>
      <c r="E39" s="11">
        <v>40</v>
      </c>
      <c r="F39" s="10">
        <v>60</v>
      </c>
    </row>
    <row r="40" spans="1:6" x14ac:dyDescent="0.25">
      <c r="A40" s="9" t="s">
        <v>8357</v>
      </c>
      <c r="B40" s="10">
        <v>17</v>
      </c>
      <c r="C40" s="11">
        <v>80</v>
      </c>
      <c r="D40" s="11">
        <v>5</v>
      </c>
      <c r="E40" s="11">
        <v>85</v>
      </c>
      <c r="F40" s="10">
        <v>187</v>
      </c>
    </row>
    <row r="41" spans="1:6" x14ac:dyDescent="0.25">
      <c r="A41" s="9" t="s">
        <v>8351</v>
      </c>
      <c r="B41" s="10"/>
      <c r="C41" s="11"/>
      <c r="D41" s="11"/>
      <c r="E41" s="11">
        <v>80</v>
      </c>
      <c r="F41" s="10">
        <v>80</v>
      </c>
    </row>
    <row r="42" spans="1:6" x14ac:dyDescent="0.25">
      <c r="A42" s="9" t="s">
        <v>8341</v>
      </c>
      <c r="B42" s="10">
        <v>10</v>
      </c>
      <c r="C42" s="11">
        <v>47</v>
      </c>
      <c r="D42" s="11"/>
      <c r="E42" s="11"/>
      <c r="F42" s="10">
        <v>57</v>
      </c>
    </row>
    <row r="43" spans="1:6" x14ac:dyDescent="0.25">
      <c r="A43" s="9" t="s">
        <v>8334</v>
      </c>
      <c r="B43" s="10"/>
      <c r="C43" s="11">
        <v>100</v>
      </c>
      <c r="D43" s="11"/>
      <c r="E43" s="11"/>
      <c r="F43" s="10">
        <v>100</v>
      </c>
    </row>
    <row r="44" spans="1:6" x14ac:dyDescent="0.25">
      <c r="A44" s="9" t="s">
        <v>8321</v>
      </c>
      <c r="B44" s="10">
        <v>60</v>
      </c>
      <c r="C44" s="11">
        <v>120</v>
      </c>
      <c r="D44" s="11"/>
      <c r="E44" s="11">
        <v>20</v>
      </c>
      <c r="F44" s="10">
        <v>200</v>
      </c>
    </row>
    <row r="45" spans="1:6" x14ac:dyDescent="0.25">
      <c r="A45" s="9" t="s">
        <v>8320</v>
      </c>
      <c r="B45" s="10">
        <v>100</v>
      </c>
      <c r="C45" s="11">
        <v>60</v>
      </c>
      <c r="D45" s="11"/>
      <c r="E45" s="11"/>
      <c r="F45" s="10">
        <v>160</v>
      </c>
    </row>
    <row r="46" spans="1:6" x14ac:dyDescent="0.25">
      <c r="A46" s="9" t="s">
        <v>8340</v>
      </c>
      <c r="B46" s="10">
        <v>20</v>
      </c>
      <c r="C46" s="11"/>
      <c r="D46" s="11"/>
      <c r="E46" s="11"/>
      <c r="F46" s="10">
        <v>20</v>
      </c>
    </row>
    <row r="47" spans="1:6" x14ac:dyDescent="0.25">
      <c r="A47" s="18" t="s">
        <v>8361</v>
      </c>
      <c r="B47" s="13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Main</vt:lpstr>
      <vt:lpstr>Bonus</vt:lpstr>
      <vt:lpstr>Pivot table per month</vt:lpstr>
      <vt:lpstr>Pivot table per category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Tai</cp:lastModifiedBy>
  <dcterms:created xsi:type="dcterms:W3CDTF">2017-04-20T15:17:24Z</dcterms:created>
  <dcterms:modified xsi:type="dcterms:W3CDTF">2019-05-29T04:55:12Z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515b2d33-59e3-4e04-b0f3-d60601dd0d22</vt:lpwstr>
  </property>
</Properties>
</file>