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 4\Prak SCPK D\RESPONSI\"/>
    </mc:Choice>
  </mc:AlternateContent>
  <bookViews>
    <workbookView xWindow="0" yWindow="0" windowWidth="10515" windowHeight="5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7" i="1"/>
  <c r="O8" i="1"/>
  <c r="O9" i="1"/>
  <c r="K39" i="1"/>
  <c r="L39" i="1"/>
  <c r="M39" i="1"/>
  <c r="N39" i="1" s="1"/>
  <c r="J39" i="1"/>
  <c r="C15" i="1" l="1"/>
  <c r="D14" i="1" l="1"/>
  <c r="E14" i="1" s="1"/>
  <c r="D12" i="1"/>
  <c r="E12" i="1" s="1"/>
  <c r="D11" i="1"/>
  <c r="E11" i="1" s="1"/>
  <c r="D13" i="1"/>
  <c r="E13" i="1" s="1"/>
  <c r="J11" i="1" l="1"/>
  <c r="J15" i="1"/>
  <c r="J19" i="1"/>
  <c r="J23" i="1"/>
  <c r="J27" i="1"/>
  <c r="J31" i="1"/>
  <c r="J35" i="1"/>
  <c r="J40" i="1"/>
  <c r="J44" i="1"/>
  <c r="J48" i="1"/>
  <c r="J52" i="1"/>
  <c r="J7" i="1"/>
  <c r="J10" i="1"/>
  <c r="J16" i="1"/>
  <c r="J21" i="1"/>
  <c r="J26" i="1"/>
  <c r="J32" i="1"/>
  <c r="J37" i="1"/>
  <c r="J43" i="1"/>
  <c r="J49" i="1"/>
  <c r="J54" i="1"/>
  <c r="J17" i="1"/>
  <c r="J28" i="1"/>
  <c r="J38" i="1"/>
  <c r="J50" i="1"/>
  <c r="J14" i="1"/>
  <c r="J30" i="1"/>
  <c r="J47" i="1"/>
  <c r="J12" i="1"/>
  <c r="J22" i="1"/>
  <c r="J33" i="1"/>
  <c r="J45" i="1"/>
  <c r="J55" i="1"/>
  <c r="J9" i="1"/>
  <c r="J25" i="1"/>
  <c r="J42" i="1"/>
  <c r="J8" i="1"/>
  <c r="J13" i="1"/>
  <c r="J18" i="1"/>
  <c r="J24" i="1"/>
  <c r="J29" i="1"/>
  <c r="J34" i="1"/>
  <c r="J41" i="1"/>
  <c r="J46" i="1"/>
  <c r="J51" i="1"/>
  <c r="J6" i="1"/>
  <c r="J20" i="1"/>
  <c r="J36" i="1"/>
  <c r="J53" i="1"/>
  <c r="L9" i="1"/>
  <c r="L13" i="1"/>
  <c r="L17" i="1"/>
  <c r="L21" i="1"/>
  <c r="L25" i="1"/>
  <c r="L29" i="1"/>
  <c r="L33" i="1"/>
  <c r="L37" i="1"/>
  <c r="L42" i="1"/>
  <c r="L46" i="1"/>
  <c r="L50" i="1"/>
  <c r="L54" i="1"/>
  <c r="L10" i="1"/>
  <c r="L14" i="1"/>
  <c r="L18" i="1"/>
  <c r="L22" i="1"/>
  <c r="L26" i="1"/>
  <c r="L30" i="1"/>
  <c r="L34" i="1"/>
  <c r="L38" i="1"/>
  <c r="L43" i="1"/>
  <c r="L47" i="1"/>
  <c r="L51" i="1"/>
  <c r="L55" i="1"/>
  <c r="L15" i="1"/>
  <c r="L23" i="1"/>
  <c r="L31" i="1"/>
  <c r="L40" i="1"/>
  <c r="L48" i="1"/>
  <c r="L7" i="1"/>
  <c r="L53" i="1"/>
  <c r="L8" i="1"/>
  <c r="L16" i="1"/>
  <c r="L24" i="1"/>
  <c r="L32" i="1"/>
  <c r="L41" i="1"/>
  <c r="L49" i="1"/>
  <c r="L6" i="1"/>
  <c r="L11" i="1"/>
  <c r="L19" i="1"/>
  <c r="L27" i="1"/>
  <c r="L35" i="1"/>
  <c r="L44" i="1"/>
  <c r="L52" i="1"/>
  <c r="L12" i="1"/>
  <c r="L20" i="1"/>
  <c r="L28" i="1"/>
  <c r="L36" i="1"/>
  <c r="L45" i="1"/>
  <c r="K8" i="1"/>
  <c r="K12" i="1"/>
  <c r="K16" i="1"/>
  <c r="K20" i="1"/>
  <c r="K24" i="1"/>
  <c r="K28" i="1"/>
  <c r="K32" i="1"/>
  <c r="K36" i="1"/>
  <c r="K41" i="1"/>
  <c r="K45" i="1"/>
  <c r="K49" i="1"/>
  <c r="K53" i="1"/>
  <c r="K6" i="1"/>
  <c r="K9" i="1"/>
  <c r="K13" i="1"/>
  <c r="K17" i="1"/>
  <c r="K21" i="1"/>
  <c r="K25" i="1"/>
  <c r="K29" i="1"/>
  <c r="K33" i="1"/>
  <c r="K37" i="1"/>
  <c r="K42" i="1"/>
  <c r="K46" i="1"/>
  <c r="K50" i="1"/>
  <c r="K54" i="1"/>
  <c r="K14" i="1"/>
  <c r="K22" i="1"/>
  <c r="K30" i="1"/>
  <c r="K38" i="1"/>
  <c r="K47" i="1"/>
  <c r="K55" i="1"/>
  <c r="K15" i="1"/>
  <c r="K31" i="1"/>
  <c r="K40" i="1"/>
  <c r="K7" i="1"/>
  <c r="K19" i="1"/>
  <c r="K44" i="1"/>
  <c r="K23" i="1"/>
  <c r="K48" i="1"/>
  <c r="K35" i="1"/>
  <c r="K10" i="1"/>
  <c r="K18" i="1"/>
  <c r="K26" i="1"/>
  <c r="K34" i="1"/>
  <c r="K43" i="1"/>
  <c r="K51" i="1"/>
  <c r="K11" i="1"/>
  <c r="K27" i="1"/>
  <c r="K52" i="1"/>
  <c r="M10" i="1"/>
  <c r="M14" i="1"/>
  <c r="M18" i="1"/>
  <c r="M22" i="1"/>
  <c r="M26" i="1"/>
  <c r="M30" i="1"/>
  <c r="M34" i="1"/>
  <c r="M38" i="1"/>
  <c r="M43" i="1"/>
  <c r="M47" i="1"/>
  <c r="M51" i="1"/>
  <c r="M55" i="1"/>
  <c r="M11" i="1"/>
  <c r="M15" i="1"/>
  <c r="M19" i="1"/>
  <c r="M23" i="1"/>
  <c r="M27" i="1"/>
  <c r="M31" i="1"/>
  <c r="M35" i="1"/>
  <c r="M40" i="1"/>
  <c r="M44" i="1"/>
  <c r="M48" i="1"/>
  <c r="M52" i="1"/>
  <c r="M7" i="1"/>
  <c r="M8" i="1"/>
  <c r="M16" i="1"/>
  <c r="M24" i="1"/>
  <c r="M32" i="1"/>
  <c r="M41" i="1"/>
  <c r="M49" i="1"/>
  <c r="M6" i="1"/>
  <c r="M9" i="1"/>
  <c r="M17" i="1"/>
  <c r="M25" i="1"/>
  <c r="M33" i="1"/>
  <c r="M42" i="1"/>
  <c r="M50" i="1"/>
  <c r="M12" i="1"/>
  <c r="M20" i="1"/>
  <c r="M28" i="1"/>
  <c r="M36" i="1"/>
  <c r="M45" i="1"/>
  <c r="M53" i="1"/>
  <c r="M13" i="1"/>
  <c r="M21" i="1"/>
  <c r="M29" i="1"/>
  <c r="M37" i="1"/>
  <c r="M46" i="1"/>
  <c r="M54" i="1"/>
  <c r="D15" i="1"/>
  <c r="N36" i="1" l="1"/>
  <c r="N46" i="1"/>
  <c r="N24" i="1"/>
  <c r="N42" i="1"/>
  <c r="N45" i="1"/>
  <c r="N47" i="1"/>
  <c r="N38" i="1"/>
  <c r="N49" i="1"/>
  <c r="N26" i="1"/>
  <c r="N7" i="1"/>
  <c r="N40" i="1"/>
  <c r="N23" i="1"/>
  <c r="N20" i="1"/>
  <c r="N41" i="1"/>
  <c r="N18" i="1"/>
  <c r="N25" i="1"/>
  <c r="N33" i="1"/>
  <c r="N30" i="1"/>
  <c r="N28" i="1"/>
  <c r="N43" i="1"/>
  <c r="N21" i="1"/>
  <c r="N52" i="1"/>
  <c r="N35" i="1"/>
  <c r="N19" i="1"/>
  <c r="N6" i="1"/>
  <c r="N34" i="1"/>
  <c r="N13" i="1"/>
  <c r="N9" i="1"/>
  <c r="N22" i="1"/>
  <c r="N14" i="1"/>
  <c r="N17" i="1"/>
  <c r="N37" i="1"/>
  <c r="N16" i="1"/>
  <c r="N48" i="1"/>
  <c r="N31" i="1"/>
  <c r="N15" i="1"/>
  <c r="N53" i="1"/>
  <c r="N51" i="1"/>
  <c r="N29" i="1"/>
  <c r="N8" i="1"/>
  <c r="N55" i="1"/>
  <c r="N12" i="1"/>
  <c r="N50" i="1"/>
  <c r="N54" i="1"/>
  <c r="N32" i="1"/>
  <c r="N10" i="1"/>
  <c r="N44" i="1"/>
  <c r="N27" i="1"/>
  <c r="N11" i="1"/>
  <c r="N56" i="1" l="1"/>
  <c r="O6" i="1" s="1"/>
</calcChain>
</file>

<file path=xl/sharedStrings.xml><?xml version="1.0" encoding="utf-8"?>
<sst xmlns="http://schemas.openxmlformats.org/spreadsheetml/2006/main" count="47" uniqueCount="33">
  <si>
    <t>Menentukan Kriteria dan Bobot</t>
  </si>
  <si>
    <t>Sifat</t>
  </si>
  <si>
    <t>Keterangan</t>
  </si>
  <si>
    <t xml:space="preserve">Kriteria </t>
  </si>
  <si>
    <t>C1</t>
  </si>
  <si>
    <t>C2</t>
  </si>
  <si>
    <t>C3</t>
  </si>
  <si>
    <t>C4</t>
  </si>
  <si>
    <t>Bobot</t>
  </si>
  <si>
    <t>W1</t>
  </si>
  <si>
    <t>W2</t>
  </si>
  <si>
    <t>W3</t>
  </si>
  <si>
    <t>W4</t>
  </si>
  <si>
    <t>Cost</t>
  </si>
  <si>
    <t>Benefit</t>
  </si>
  <si>
    <t>Menentukan Bobot</t>
  </si>
  <si>
    <t>Nilai</t>
  </si>
  <si>
    <t>Normalisasi</t>
  </si>
  <si>
    <t>Perkalian dengan Kriteria</t>
  </si>
  <si>
    <t>Jumlah</t>
  </si>
  <si>
    <t>Pembuktian 5 Ranking Teratas</t>
  </si>
  <si>
    <t>Alternatif</t>
  </si>
  <si>
    <t>Kriteria</t>
  </si>
  <si>
    <t>Perpangkatan</t>
  </si>
  <si>
    <t>S</t>
  </si>
  <si>
    <t>V</t>
  </si>
  <si>
    <t>MAX</t>
  </si>
  <si>
    <t>Vektor</t>
  </si>
  <si>
    <t>House Age</t>
  </si>
  <si>
    <t>distance with MRT</t>
  </si>
  <si>
    <t>Convenience Store</t>
  </si>
  <si>
    <t>House Price</t>
  </si>
  <si>
    <t>Raden Rara Lydia Devina (123190086)/IF-D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</si>
</sst>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/>
    <xf numFmtId="0" fontId="4" fillId="0" borderId="1" xfId="0" applyFont="1" applyBorder="1"/>
    <xf numFmtId="0" fontId="2" fillId="2" borderId="1" xfId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1" xfId="2" applyNumberFormat="1" applyFont="1" applyFill="1" applyBorder="1"/>
    <xf numFmtId="0" fontId="2" fillId="2" borderId="4" xfId="1" applyFont="1" applyFill="1" applyBorder="1">
      <alignment vertical="center"/>
    </xf>
    <xf numFmtId="0" fontId="4" fillId="2" borderId="4" xfId="0" applyNumberFormat="1" applyFont="1" applyFill="1" applyBorder="1"/>
    <xf numFmtId="0" fontId="4" fillId="2" borderId="4" xfId="2" applyNumberFormat="1" applyFont="1" applyFill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6" xfId="1" applyFill="1" applyBorder="1">
      <alignment vertical="center"/>
    </xf>
    <xf numFmtId="0" fontId="0" fillId="2" borderId="6" xfId="0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D9" sqref="D9"/>
    </sheetView>
  </sheetViews>
  <sheetFormatPr defaultRowHeight="15"/>
  <cols>
    <col min="3" max="4" width="18.42578125" customWidth="1"/>
    <col min="5" max="5" width="12.85546875" customWidth="1"/>
    <col min="6" max="6" width="10.140625" customWidth="1"/>
  </cols>
  <sheetData>
    <row r="1" spans="1:16">
      <c r="A1" s="1" t="s">
        <v>32</v>
      </c>
    </row>
    <row r="2" spans="1:16">
      <c r="B2" s="1" t="s">
        <v>0</v>
      </c>
      <c r="I2" s="1" t="s">
        <v>23</v>
      </c>
    </row>
    <row r="3" spans="1:16">
      <c r="B3" s="32" t="s">
        <v>3</v>
      </c>
      <c r="C3" s="33"/>
      <c r="D3" s="34" t="s">
        <v>1</v>
      </c>
      <c r="E3" s="34" t="s">
        <v>2</v>
      </c>
      <c r="F3" s="2"/>
      <c r="I3" s="30" t="s">
        <v>23</v>
      </c>
      <c r="J3" s="30"/>
      <c r="K3" s="30"/>
      <c r="L3" s="30"/>
      <c r="M3" s="30"/>
      <c r="N3" s="30"/>
      <c r="O3" s="30"/>
      <c r="P3" s="30" t="s">
        <v>26</v>
      </c>
    </row>
    <row r="4" spans="1:16">
      <c r="B4" s="7" t="s">
        <v>4</v>
      </c>
      <c r="C4" s="8" t="s">
        <v>28</v>
      </c>
      <c r="D4" s="3" t="s">
        <v>13</v>
      </c>
      <c r="E4" s="3">
        <v>-1</v>
      </c>
      <c r="F4" s="2"/>
      <c r="I4" s="30" t="s">
        <v>21</v>
      </c>
      <c r="J4" s="30" t="s">
        <v>22</v>
      </c>
      <c r="K4" s="30"/>
      <c r="L4" s="30"/>
      <c r="M4" s="30"/>
      <c r="N4" s="30" t="s">
        <v>27</v>
      </c>
      <c r="O4" s="30"/>
      <c r="P4" s="30"/>
    </row>
    <row r="5" spans="1:16">
      <c r="B5" s="7" t="s">
        <v>5</v>
      </c>
      <c r="C5" s="8" t="s">
        <v>29</v>
      </c>
      <c r="D5" s="3" t="s">
        <v>13</v>
      </c>
      <c r="E5" s="3">
        <v>-1</v>
      </c>
      <c r="F5" s="2"/>
      <c r="I5" s="30"/>
      <c r="J5" s="31" t="s">
        <v>4</v>
      </c>
      <c r="K5" s="31" t="s">
        <v>5</v>
      </c>
      <c r="L5" s="31" t="s">
        <v>6</v>
      </c>
      <c r="M5" s="31" t="s">
        <v>7</v>
      </c>
      <c r="N5" s="31" t="s">
        <v>24</v>
      </c>
      <c r="O5" s="31" t="s">
        <v>25</v>
      </c>
      <c r="P5" s="30"/>
    </row>
    <row r="6" spans="1:16" ht="16.5">
      <c r="B6" s="7" t="s">
        <v>6</v>
      </c>
      <c r="C6" s="8" t="s">
        <v>30</v>
      </c>
      <c r="D6" s="3" t="s">
        <v>14</v>
      </c>
      <c r="E6" s="3">
        <v>1</v>
      </c>
      <c r="F6" s="2"/>
      <c r="I6" s="23">
        <v>1</v>
      </c>
      <c r="J6" s="24">
        <f>(C20^$E$11)</f>
        <v>0.44942548659777087</v>
      </c>
      <c r="K6" s="25">
        <f>(D20^$E$12)</f>
        <v>0.18119829322534764</v>
      </c>
      <c r="L6" s="24">
        <f>(E20^$E$13)</f>
        <v>2.0309176209047357</v>
      </c>
      <c r="M6" s="24">
        <f>(F20^$E$14)</f>
        <v>0.75607732672400363</v>
      </c>
      <c r="N6" s="2">
        <f>(J6*K6*L6*M6)</f>
        <v>0.12504614921091534</v>
      </c>
      <c r="O6" s="2">
        <f>N6/$N$56</f>
        <v>3.9950614514285845E-2</v>
      </c>
      <c r="P6" s="39">
        <v>0.117012</v>
      </c>
    </row>
    <row r="7" spans="1:16" ht="16.5">
      <c r="B7" s="7" t="s">
        <v>7</v>
      </c>
      <c r="C7" s="8" t="s">
        <v>31</v>
      </c>
      <c r="D7" s="3" t="s">
        <v>13</v>
      </c>
      <c r="E7" s="3">
        <v>-1</v>
      </c>
      <c r="F7" s="2"/>
      <c r="I7" s="14">
        <v>2</v>
      </c>
      <c r="J7" s="21">
        <f>(C21^$E$11)</f>
        <v>0.50384819267838254</v>
      </c>
      <c r="K7" s="21">
        <f>(D21^$E$12)</f>
        <v>0.11056788020590388</v>
      </c>
      <c r="L7" s="21">
        <f>(E21^$E$13)</f>
        <v>1.9661338478579948</v>
      </c>
      <c r="M7" s="21">
        <f>(F21^$E$14)</f>
        <v>0.7498527098973784</v>
      </c>
      <c r="N7" s="2">
        <f>(J7*K7*L7*M7)</f>
        <v>8.2133008969644872E-2</v>
      </c>
      <c r="O7" s="2">
        <f t="shared" ref="O7:P55" si="0">N7/$N$56</f>
        <v>2.6240425642457457E-2</v>
      </c>
      <c r="P7" s="39"/>
    </row>
    <row r="8" spans="1:16" ht="16.5">
      <c r="B8" s="4"/>
      <c r="C8" s="5"/>
      <c r="D8" s="5"/>
      <c r="E8" s="5"/>
      <c r="F8" s="5"/>
      <c r="I8" s="14">
        <v>3</v>
      </c>
      <c r="J8" s="21">
        <f>(C22^$E$11)</f>
        <v>0.55036349677881313</v>
      </c>
      <c r="K8" s="22">
        <f>(D22^$E$12)</f>
        <v>8.7581769684316912E-2</v>
      </c>
      <c r="L8" s="21">
        <f>(E22^$E$13)</f>
        <v>1.6408455124660906</v>
      </c>
      <c r="M8" s="21">
        <f>(F22^$E$14)</f>
        <v>0.74330067576084857</v>
      </c>
      <c r="N8" s="2">
        <f t="shared" ref="N8:N54" si="1">(J8*K8*L8*M8)</f>
        <v>5.8788930423940941E-2</v>
      </c>
      <c r="O8" s="2">
        <f t="shared" si="0"/>
        <v>1.8782296871154035E-2</v>
      </c>
      <c r="P8" s="39"/>
    </row>
    <row r="9" spans="1:16" ht="16.5">
      <c r="B9" s="1" t="s">
        <v>15</v>
      </c>
      <c r="I9" s="14">
        <v>4</v>
      </c>
      <c r="J9" s="21">
        <f>(C23^$E$11)</f>
        <v>0.55036349677881313</v>
      </c>
      <c r="K9" s="21">
        <f>(D23^$E$12)</f>
        <v>8.7581769684316912E-2</v>
      </c>
      <c r="L9" s="21">
        <f>(E23^$E$13)</f>
        <v>1.6408455124660906</v>
      </c>
      <c r="M9" s="21">
        <f>(F23^$E$14)</f>
        <v>0.73493283215690119</v>
      </c>
      <c r="N9" s="2">
        <f t="shared" si="1"/>
        <v>5.8127103263717617E-2</v>
      </c>
      <c r="O9" s="2">
        <f t="shared" si="0"/>
        <v>1.8570851721343228E-2</v>
      </c>
      <c r="P9" s="39"/>
    </row>
    <row r="10" spans="1:16" ht="16.5">
      <c r="B10" s="31" t="s">
        <v>8</v>
      </c>
      <c r="C10" s="31" t="s">
        <v>16</v>
      </c>
      <c r="D10" s="31" t="s">
        <v>17</v>
      </c>
      <c r="E10" s="35" t="s">
        <v>18</v>
      </c>
      <c r="F10" s="36"/>
      <c r="I10" s="14">
        <v>5</v>
      </c>
      <c r="J10" s="21">
        <f>(C24^$E$11)</f>
        <v>0.68976194440863059</v>
      </c>
      <c r="K10" s="22">
        <f>(D24^$E$12)</f>
        <v>0.10073802266895132</v>
      </c>
      <c r="L10" s="21">
        <f>(E24^$E$13)</f>
        <v>1.6408455124660906</v>
      </c>
      <c r="M10" s="21">
        <f>(F24^$E$14)</f>
        <v>0.74863646856548949</v>
      </c>
      <c r="N10" s="2">
        <f t="shared" si="1"/>
        <v>8.5355463441520882E-2</v>
      </c>
      <c r="O10" s="2">
        <f t="shared" si="0"/>
        <v>2.7269957836836434E-2</v>
      </c>
      <c r="P10" s="39"/>
    </row>
    <row r="11" spans="1:16" ht="16.5">
      <c r="B11" s="7" t="s">
        <v>9</v>
      </c>
      <c r="C11" s="8">
        <v>3</v>
      </c>
      <c r="D11" s="15">
        <f>C11/C15</f>
        <v>0.23076923076923078</v>
      </c>
      <c r="E11" s="17">
        <f>D11*E4</f>
        <v>-0.23076923076923078</v>
      </c>
      <c r="F11" s="18"/>
      <c r="I11" s="14">
        <v>6</v>
      </c>
      <c r="J11" s="21">
        <f>(C25^$E$11)</f>
        <v>0.63614448386806288</v>
      </c>
      <c r="K11" s="21">
        <f>(D25^$E$12)</f>
        <v>5.2042663902653143E-2</v>
      </c>
      <c r="L11" s="21">
        <f>(E25^$E$13)</f>
        <v>1.4021889487005648</v>
      </c>
      <c r="M11" s="21">
        <f>(F25^$E$14)</f>
        <v>0.76579935726257942</v>
      </c>
      <c r="N11" s="2">
        <f t="shared" si="1"/>
        <v>3.5549772166978473E-2</v>
      </c>
      <c r="O11" s="2">
        <f t="shared" si="0"/>
        <v>1.13576887643148E-2</v>
      </c>
      <c r="P11" s="39"/>
    </row>
    <row r="12" spans="1:16" ht="16.5">
      <c r="B12" s="7" t="s">
        <v>10</v>
      </c>
      <c r="C12" s="8">
        <v>5</v>
      </c>
      <c r="D12" s="15">
        <f>C12/C15</f>
        <v>0.38461538461538464</v>
      </c>
      <c r="E12" s="19">
        <f>D12*E5</f>
        <v>-0.38461538461538464</v>
      </c>
      <c r="F12" s="20"/>
      <c r="I12" s="14">
        <v>7</v>
      </c>
      <c r="J12" s="21">
        <f>(C26^$E$11)</f>
        <v>0.44169112235492236</v>
      </c>
      <c r="K12" s="22">
        <f>(D26^$E$12)</f>
        <v>8.4153097782058414E-2</v>
      </c>
      <c r="L12" s="21">
        <f>(E26^$E$13)</f>
        <v>1.8198272596876397</v>
      </c>
      <c r="M12" s="21">
        <f>(F26^$E$14)</f>
        <v>0.75251471451240914</v>
      </c>
      <c r="N12" s="2">
        <f t="shared" si="1"/>
        <v>5.0901893798961512E-2</v>
      </c>
      <c r="O12" s="2">
        <f t="shared" si="0"/>
        <v>1.6262491488477741E-2</v>
      </c>
      <c r="P12" s="39"/>
    </row>
    <row r="13" spans="1:16" ht="16.5">
      <c r="B13" s="7" t="s">
        <v>11</v>
      </c>
      <c r="C13" s="8">
        <v>4</v>
      </c>
      <c r="D13" s="15">
        <f>C13/C15</f>
        <v>0.30769230769230771</v>
      </c>
      <c r="E13" s="19">
        <f>D13*E6</f>
        <v>0.30769230769230771</v>
      </c>
      <c r="F13" s="20"/>
      <c r="I13" s="14">
        <v>8</v>
      </c>
      <c r="J13" s="21">
        <f>(C27^$E$11)</f>
        <v>0.4991949061472073</v>
      </c>
      <c r="K13" s="21">
        <f>(D27^$E$12)</f>
        <v>0.11332103086861224</v>
      </c>
      <c r="L13" s="21">
        <f>(E27^$E$13)</f>
        <v>1.7355261187714732</v>
      </c>
      <c r="M13" s="21">
        <f>(F27^$E$14)</f>
        <v>0.74403096302054283</v>
      </c>
      <c r="N13" s="2">
        <f t="shared" si="1"/>
        <v>7.3047074080834343E-2</v>
      </c>
      <c r="O13" s="2">
        <f t="shared" si="0"/>
        <v>2.3337587893871393E-2</v>
      </c>
      <c r="P13" s="39"/>
    </row>
    <row r="14" spans="1:16" ht="16.5">
      <c r="B14" s="7" t="s">
        <v>12</v>
      </c>
      <c r="C14" s="8">
        <v>1</v>
      </c>
      <c r="D14" s="15">
        <f>C14/C15</f>
        <v>7.6923076923076927E-2</v>
      </c>
      <c r="E14" s="19">
        <f>D14*E7</f>
        <v>-7.6923076923076927E-2</v>
      </c>
      <c r="F14" s="20"/>
      <c r="I14" s="14">
        <v>9</v>
      </c>
      <c r="J14" s="21">
        <f>(C28^$E$11)</f>
        <v>0.45040345026384809</v>
      </c>
      <c r="K14" s="22">
        <f>(D28^$E$12)</f>
        <v>3.6394333305025478E-2</v>
      </c>
      <c r="L14" s="21">
        <f>(E28^$E$13)</f>
        <v>1</v>
      </c>
      <c r="M14" s="21">
        <f>(F28^$E$14)</f>
        <v>0.79797237679251676</v>
      </c>
      <c r="N14" s="2">
        <f t="shared" si="1"/>
        <v>1.3080469562628511E-2</v>
      </c>
      <c r="O14" s="2">
        <f t="shared" si="0"/>
        <v>4.1790395022960466E-3</v>
      </c>
      <c r="P14" s="39"/>
    </row>
    <row r="15" spans="1:16" ht="16.5">
      <c r="B15" s="6" t="s">
        <v>19</v>
      </c>
      <c r="C15" s="6">
        <f>SUM(C11:C14)</f>
        <v>13</v>
      </c>
      <c r="D15" s="16">
        <f>SUM(D11:D14)</f>
        <v>1</v>
      </c>
      <c r="I15" s="14">
        <v>10</v>
      </c>
      <c r="J15" s="21">
        <f>(C29^$E$11)</f>
        <v>0.51390171825722053</v>
      </c>
      <c r="K15" s="21">
        <f>(D29^$E$12)</f>
        <v>5.6174642040018527E-2</v>
      </c>
      <c r="L15" s="21">
        <f>(E29^$E$13)</f>
        <v>1.4021889487005648</v>
      </c>
      <c r="M15" s="21">
        <f>(F29^$E$14)</f>
        <v>0.78810704495251893</v>
      </c>
      <c r="N15" s="2">
        <f t="shared" si="1"/>
        <v>3.1901575594660316E-2</v>
      </c>
      <c r="O15" s="2">
        <f t="shared" si="0"/>
        <v>1.0192137519012644E-2</v>
      </c>
      <c r="P15" s="39"/>
    </row>
    <row r="16" spans="1:16" ht="16.5">
      <c r="I16" s="14">
        <v>11</v>
      </c>
      <c r="J16" s="21">
        <f>(C30^$E$11)</f>
        <v>0.44080949813939718</v>
      </c>
      <c r="K16" s="22">
        <f>(D30^$E$12)</f>
        <v>9.9321825433306352E-2</v>
      </c>
      <c r="L16" s="21">
        <f>(E30^$E$13)</f>
        <v>1</v>
      </c>
      <c r="M16" s="21">
        <f>(F30^$E$14)</f>
        <v>0.75095749881998874</v>
      </c>
      <c r="N16" s="2">
        <f t="shared" si="1"/>
        <v>3.2878424234847728E-2</v>
      </c>
      <c r="O16" s="2">
        <f t="shared" si="0"/>
        <v>1.0504227924908367E-2</v>
      </c>
      <c r="P16" s="39"/>
    </row>
    <row r="17" spans="2:16" ht="16.5">
      <c r="B17" s="1" t="s">
        <v>20</v>
      </c>
      <c r="I17" s="14">
        <v>12</v>
      </c>
      <c r="J17" s="21">
        <f>(C31^$E$11)</f>
        <v>0.6539383336067992</v>
      </c>
      <c r="K17" s="21">
        <f>(D31^$E$12)</f>
        <v>0.17681698224377684</v>
      </c>
      <c r="L17" s="21">
        <f>(E31^$E$13)</f>
        <v>1.9661338478579948</v>
      </c>
      <c r="M17" s="21">
        <f>(F31^$E$14)</f>
        <v>0.73163444499989849</v>
      </c>
      <c r="N17" s="2">
        <f t="shared" si="1"/>
        <v>0.16632900667940465</v>
      </c>
      <c r="O17" s="2">
        <f t="shared" si="0"/>
        <v>5.313994929332002E-2</v>
      </c>
      <c r="P17" s="39"/>
    </row>
    <row r="18" spans="2:16" ht="16.5">
      <c r="B18" s="37" t="s">
        <v>21</v>
      </c>
      <c r="C18" s="37" t="s">
        <v>22</v>
      </c>
      <c r="D18" s="37"/>
      <c r="E18" s="37"/>
      <c r="F18" s="37"/>
      <c r="I18" s="14">
        <v>13</v>
      </c>
      <c r="J18" s="21">
        <f>(C32^$E$11)</f>
        <v>0.55326876095230892</v>
      </c>
      <c r="K18" s="22">
        <f>(D32^$E$12)</f>
        <v>9.2161661919215571E-2</v>
      </c>
      <c r="L18" s="21">
        <f>(E32^$E$13)</f>
        <v>1.6408455124660906</v>
      </c>
      <c r="M18" s="21">
        <f>(F32^$E$14)</f>
        <v>0.75397061335244742</v>
      </c>
      <c r="N18" s="2">
        <f t="shared" si="1"/>
        <v>6.3082451133387785E-2</v>
      </c>
      <c r="O18" s="2">
        <f t="shared" si="0"/>
        <v>2.0154020765529194E-2</v>
      </c>
      <c r="P18" s="39"/>
    </row>
    <row r="19" spans="2:16" ht="16.5">
      <c r="B19" s="37"/>
      <c r="C19" s="38" t="s">
        <v>4</v>
      </c>
      <c r="D19" s="38" t="s">
        <v>5</v>
      </c>
      <c r="E19" s="38" t="s">
        <v>6</v>
      </c>
      <c r="F19" s="38" t="s">
        <v>7</v>
      </c>
      <c r="I19" s="14">
        <v>14</v>
      </c>
      <c r="J19" s="21">
        <f>(C33^$E$11)</f>
        <v>0.49862913827039618</v>
      </c>
      <c r="K19" s="21">
        <f>(D33^$E$12)</f>
        <v>4.9561057606031571E-2</v>
      </c>
      <c r="L19" s="21">
        <f>(E33^$E$13)</f>
        <v>1.5319663573359739</v>
      </c>
      <c r="M19" s="21">
        <f>(F33^$E$14)</f>
        <v>0.78362713275085805</v>
      </c>
      <c r="N19" s="2">
        <f t="shared" si="1"/>
        <v>2.9667224088500817E-2</v>
      </c>
      <c r="O19" s="2">
        <f t="shared" si="0"/>
        <v>9.4782913408194142E-3</v>
      </c>
      <c r="P19" s="39"/>
    </row>
    <row r="20" spans="2:16" ht="16.5">
      <c r="B20" s="10">
        <v>1</v>
      </c>
      <c r="C20" s="10">
        <v>32</v>
      </c>
      <c r="D20" s="10">
        <v>84.878820000000005</v>
      </c>
      <c r="E20" s="10">
        <v>10</v>
      </c>
      <c r="F20" s="11">
        <v>37.9</v>
      </c>
      <c r="I20" s="14">
        <v>15</v>
      </c>
      <c r="J20" s="21">
        <f>(C34^$E$11)</f>
        <v>0.55132287964728899</v>
      </c>
      <c r="K20" s="22">
        <f>(D34^$E$12)</f>
        <v>6.6170909486294366E-2</v>
      </c>
      <c r="L20" s="21">
        <f>(E34^$E$13)</f>
        <v>1.5319663573359739</v>
      </c>
      <c r="M20" s="21">
        <f>(F34^$E$14)</f>
        <v>0.76190434854900291</v>
      </c>
      <c r="N20" s="2">
        <f t="shared" si="1"/>
        <v>4.2581680805192777E-2</v>
      </c>
      <c r="O20" s="2">
        <f t="shared" si="0"/>
        <v>1.3604291903057867E-2</v>
      </c>
      <c r="P20" s="39"/>
    </row>
    <row r="21" spans="2:16" ht="16.5">
      <c r="B21" s="10">
        <v>2</v>
      </c>
      <c r="C21" s="10">
        <v>19.5</v>
      </c>
      <c r="D21" s="10">
        <v>306.59469999999999</v>
      </c>
      <c r="E21" s="10">
        <v>9</v>
      </c>
      <c r="F21" s="11">
        <v>42.2</v>
      </c>
      <c r="I21" s="14">
        <v>16</v>
      </c>
      <c r="J21" s="21">
        <f>(C35^$E$11)</f>
        <v>0.43821975339941827</v>
      </c>
      <c r="K21" s="21">
        <f>(D35^$E$12)</f>
        <v>8.6570761908661489E-2</v>
      </c>
      <c r="L21" s="21">
        <f>(E35^$E$13)</f>
        <v>1.2377262853054281</v>
      </c>
      <c r="M21" s="21">
        <f>(F35^$E$14)</f>
        <v>0.73956710541818738</v>
      </c>
      <c r="N21" s="2">
        <f t="shared" si="1"/>
        <v>3.4726849926546344E-2</v>
      </c>
      <c r="O21" s="2">
        <f t="shared" si="0"/>
        <v>1.1094775836486178E-2</v>
      </c>
      <c r="P21" s="39"/>
    </row>
    <row r="22" spans="2:16" ht="16.5">
      <c r="B22" s="10">
        <v>3</v>
      </c>
      <c r="C22" s="10">
        <v>13.3</v>
      </c>
      <c r="D22" s="10">
        <v>561.98450000000003</v>
      </c>
      <c r="E22" s="10">
        <v>5</v>
      </c>
      <c r="F22" s="11">
        <v>47.3</v>
      </c>
      <c r="I22" s="14">
        <v>17</v>
      </c>
      <c r="J22" s="21">
        <f>(C36^$E$11)</f>
        <v>1</v>
      </c>
      <c r="K22" s="22">
        <f>(D36^$E$12)</f>
        <v>0.11251385776493635</v>
      </c>
      <c r="L22" s="21">
        <f>(E36^$E$13)</f>
        <v>1.7355261187714732</v>
      </c>
      <c r="M22" s="21">
        <f>(F36^$E$14)</f>
        <v>0.72114349594106153</v>
      </c>
      <c r="N22" s="2">
        <f t="shared" si="1"/>
        <v>0.14081822328715699</v>
      </c>
      <c r="O22" s="2">
        <f t="shared" si="0"/>
        <v>4.4989586569697919E-2</v>
      </c>
      <c r="P22" s="39"/>
    </row>
    <row r="23" spans="2:16" ht="16.5">
      <c r="B23" s="10">
        <v>4</v>
      </c>
      <c r="C23" s="10">
        <v>13.3</v>
      </c>
      <c r="D23" s="10">
        <v>561.98450000000003</v>
      </c>
      <c r="E23" s="10">
        <v>5</v>
      </c>
      <c r="F23" s="11">
        <v>54.8</v>
      </c>
      <c r="I23" s="14">
        <v>18</v>
      </c>
      <c r="J23" s="21">
        <f>(C37^$E$11)</f>
        <v>0.51523596363222557</v>
      </c>
      <c r="K23" s="21">
        <f>(D37^$E$12)</f>
        <v>0.10497996136697382</v>
      </c>
      <c r="L23" s="21">
        <f>(E37^$E$13)</f>
        <v>1</v>
      </c>
      <c r="M23" s="21">
        <f>(F37^$E$14)</f>
        <v>0.75685010716040979</v>
      </c>
      <c r="N23" s="2">
        <f t="shared" si="1"/>
        <v>4.093760720715308E-2</v>
      </c>
      <c r="O23" s="2">
        <f t="shared" si="0"/>
        <v>1.3079031821377035E-2</v>
      </c>
      <c r="P23" s="39"/>
    </row>
    <row r="24" spans="2:16" ht="16.5">
      <c r="B24" s="10">
        <v>5</v>
      </c>
      <c r="C24" s="10">
        <v>5</v>
      </c>
      <c r="D24" s="10">
        <v>390.5684</v>
      </c>
      <c r="E24" s="10">
        <v>5</v>
      </c>
      <c r="F24" s="11">
        <v>43.1</v>
      </c>
      <c r="I24" s="14">
        <v>19</v>
      </c>
      <c r="J24" s="21">
        <f>(C38^$E$11)</f>
        <v>0.52076469012993665</v>
      </c>
      <c r="K24" s="22">
        <f>(D38^$E$12)</f>
        <v>0.10305607522424659</v>
      </c>
      <c r="L24" s="21">
        <f>(E38^$E$13)</f>
        <v>1.8961550286783428</v>
      </c>
      <c r="M24" s="21">
        <f>(F38^$E$14)</f>
        <v>0.74971619923692812</v>
      </c>
      <c r="N24" s="2">
        <f t="shared" si="1"/>
        <v>7.6293206044116671E-2</v>
      </c>
      <c r="O24" s="2">
        <f t="shared" si="0"/>
        <v>2.4374684738084122E-2</v>
      </c>
      <c r="P24" s="39"/>
    </row>
    <row r="25" spans="2:16" ht="16.5">
      <c r="B25" s="10">
        <v>6</v>
      </c>
      <c r="C25" s="10">
        <v>7.1</v>
      </c>
      <c r="D25" s="10">
        <v>2175.0300000000002</v>
      </c>
      <c r="E25" s="10">
        <v>3</v>
      </c>
      <c r="F25" s="11">
        <v>32.1</v>
      </c>
      <c r="I25" s="14">
        <v>20</v>
      </c>
      <c r="J25" s="21">
        <f>(C39^$E$11)</f>
        <v>0.91067529605528108</v>
      </c>
      <c r="K25" s="21">
        <f>(D39^$E$12)</f>
        <v>0.29750964835387833</v>
      </c>
      <c r="L25" s="21">
        <f>(E39^$E$13)</f>
        <v>1.8198272596876397</v>
      </c>
      <c r="M25" s="21">
        <f>(F39^$E$14)</f>
        <v>0.74281933851561932</v>
      </c>
      <c r="N25" s="2">
        <f t="shared" si="1"/>
        <v>0.36625029064524389</v>
      </c>
      <c r="O25" s="2">
        <f>N25/$N$56</f>
        <v>0.11701219325541663</v>
      </c>
      <c r="P25" s="39"/>
    </row>
    <row r="26" spans="2:16" ht="16.5">
      <c r="B26" s="10">
        <v>7</v>
      </c>
      <c r="C26" s="10">
        <v>34.5</v>
      </c>
      <c r="D26" s="10">
        <v>623.47310000000004</v>
      </c>
      <c r="E26" s="10">
        <v>7</v>
      </c>
      <c r="F26" s="11">
        <v>40.299999999999997</v>
      </c>
      <c r="I26" s="14">
        <v>21</v>
      </c>
      <c r="J26" s="21">
        <f>(C40^$E$11)</f>
        <v>0.70673833768724015</v>
      </c>
      <c r="K26" s="22">
        <f>(D40^$E$12)</f>
        <v>5.1143321298826781E-2</v>
      </c>
      <c r="L26" s="21">
        <f>(E40^$E$13)</f>
        <v>1.4021889487005648</v>
      </c>
      <c r="M26" s="21">
        <f>(F40^$E$14)</f>
        <v>0.7711946875117297</v>
      </c>
      <c r="N26" s="2">
        <f t="shared" si="1"/>
        <v>3.9085722824576279E-2</v>
      </c>
      <c r="O26" s="2">
        <f t="shared" si="0"/>
        <v>1.2487378903152714E-2</v>
      </c>
      <c r="P26" s="39"/>
    </row>
    <row r="27" spans="2:16" ht="16.5">
      <c r="B27" s="10">
        <v>8</v>
      </c>
      <c r="C27" s="10">
        <v>20.3</v>
      </c>
      <c r="D27" s="10">
        <v>287.60250000000002</v>
      </c>
      <c r="E27" s="10">
        <v>6</v>
      </c>
      <c r="F27" s="11">
        <v>46.7</v>
      </c>
      <c r="I27" s="14">
        <v>22</v>
      </c>
      <c r="J27" s="21">
        <f>(C41^$E$11)</f>
        <v>0.58122050971294226</v>
      </c>
      <c r="K27" s="21">
        <f>(D41^$E$12)</f>
        <v>0.11462509158178431</v>
      </c>
      <c r="L27" s="21">
        <f>(E41^$E$13)</f>
        <v>1.8198272596876397</v>
      </c>
      <c r="M27" s="21">
        <f>(F41^$E$14)</f>
        <v>0.7383422407957666</v>
      </c>
      <c r="N27" s="2">
        <f t="shared" si="1"/>
        <v>8.9517616074756515E-2</v>
      </c>
      <c r="O27" s="2">
        <f t="shared" si="0"/>
        <v>2.8599711343436234E-2</v>
      </c>
      <c r="P27" s="39"/>
    </row>
    <row r="28" spans="2:16" ht="16.5">
      <c r="B28" s="10">
        <v>9</v>
      </c>
      <c r="C28" s="10">
        <v>31.7</v>
      </c>
      <c r="D28" s="10">
        <v>5512.0379999999996</v>
      </c>
      <c r="E28" s="10">
        <v>1</v>
      </c>
      <c r="F28" s="11">
        <v>18.8</v>
      </c>
      <c r="I28" s="14">
        <v>23</v>
      </c>
      <c r="J28" s="21">
        <f>(C42^$E$11)</f>
        <v>0.53779786847784883</v>
      </c>
      <c r="K28" s="22">
        <f>(D42^$E$12)</f>
        <v>6.2341271573502062E-2</v>
      </c>
      <c r="L28" s="21">
        <f>(E42^$E$13)</f>
        <v>1</v>
      </c>
      <c r="M28" s="21">
        <f>(F42^$E$14)</f>
        <v>0.78163678863485753</v>
      </c>
      <c r="N28" s="2">
        <f t="shared" si="1"/>
        <v>2.6205938934356764E-2</v>
      </c>
      <c r="O28" s="2">
        <f t="shared" si="0"/>
        <v>8.3724558569614367E-3</v>
      </c>
      <c r="P28" s="39"/>
    </row>
    <row r="29" spans="2:16" ht="16.5">
      <c r="B29" s="10">
        <v>10</v>
      </c>
      <c r="C29" s="10">
        <v>17.899999999999999</v>
      </c>
      <c r="D29" s="10">
        <v>1783.18</v>
      </c>
      <c r="E29" s="10">
        <v>3</v>
      </c>
      <c r="F29" s="11">
        <v>22.1</v>
      </c>
      <c r="I29" s="14">
        <v>24</v>
      </c>
      <c r="J29" s="21">
        <f>(C43^$E$11)</f>
        <v>0.58645342788463273</v>
      </c>
      <c r="K29" s="21">
        <f>(D43^$E$12)</f>
        <v>0.11462509158178431</v>
      </c>
      <c r="L29" s="21">
        <f>(E43^$E$13)</f>
        <v>1.8198272596876397</v>
      </c>
      <c r="M29" s="21">
        <f>(F43^$E$14)</f>
        <v>0.74258029735210351</v>
      </c>
      <c r="N29" s="2">
        <f t="shared" si="1"/>
        <v>9.0842026315444968E-2</v>
      </c>
      <c r="O29" s="2">
        <f t="shared" si="0"/>
        <v>2.9022843149720586E-2</v>
      </c>
      <c r="P29" s="39"/>
    </row>
    <row r="30" spans="2:16" ht="16.5">
      <c r="B30" s="10">
        <v>11</v>
      </c>
      <c r="C30" s="10">
        <v>34.799999999999997</v>
      </c>
      <c r="D30" s="10">
        <v>405.21339999999998</v>
      </c>
      <c r="E30" s="10">
        <v>1</v>
      </c>
      <c r="F30" s="11">
        <v>41.4</v>
      </c>
      <c r="I30" s="14">
        <v>25</v>
      </c>
      <c r="J30" s="21">
        <f>(C44^$E$11)</f>
        <v>0.4278594326415272</v>
      </c>
      <c r="K30" s="22">
        <f>(D44^$E$12)</f>
        <v>9.3005954084771025E-2</v>
      </c>
      <c r="L30" s="21">
        <f>(E44^$E$13)</f>
        <v>1.5319663573359739</v>
      </c>
      <c r="M30" s="21">
        <f>(F44^$E$14)</f>
        <v>0.75471359803760774</v>
      </c>
      <c r="N30" s="2">
        <f t="shared" si="1"/>
        <v>4.6009050025989519E-2</v>
      </c>
      <c r="O30" s="2">
        <f t="shared" si="0"/>
        <v>1.4699291688354947E-2</v>
      </c>
      <c r="P30" s="39"/>
    </row>
    <row r="31" spans="2:16" ht="16.5">
      <c r="B31" s="10">
        <v>12</v>
      </c>
      <c r="C31" s="10">
        <v>6.3</v>
      </c>
      <c r="D31" s="10">
        <v>90.456059999999994</v>
      </c>
      <c r="E31" s="10">
        <v>9</v>
      </c>
      <c r="F31" s="11">
        <v>58.1</v>
      </c>
      <c r="I31" s="14">
        <v>26</v>
      </c>
      <c r="J31" s="21">
        <f>(C45^$E$11)</f>
        <v>0.45866128939502426</v>
      </c>
      <c r="K31" s="21">
        <f>(D45^$E$12)</f>
        <v>6.0225847730065313E-2</v>
      </c>
      <c r="L31" s="21">
        <f>(E45^$E$13)</f>
        <v>1.2377262853054281</v>
      </c>
      <c r="M31" s="21">
        <f>(F45^$E$14)</f>
        <v>0.77605963481009899</v>
      </c>
      <c r="N31" s="2">
        <f t="shared" si="1"/>
        <v>2.6533510845318901E-2</v>
      </c>
      <c r="O31" s="2">
        <f t="shared" si="0"/>
        <v>8.4771108121370897E-3</v>
      </c>
      <c r="P31" s="39"/>
    </row>
    <row r="32" spans="2:16" ht="16.5">
      <c r="B32" s="10">
        <v>13</v>
      </c>
      <c r="C32" s="10">
        <v>13</v>
      </c>
      <c r="D32" s="10">
        <v>492.23129999999998</v>
      </c>
      <c r="E32" s="10">
        <v>5</v>
      </c>
      <c r="F32" s="11">
        <v>39.299999999999997</v>
      </c>
      <c r="I32" s="14">
        <v>27</v>
      </c>
      <c r="J32" s="21">
        <f>(C46^$E$11)</f>
        <v>0.77020944474465669</v>
      </c>
      <c r="K32" s="22">
        <f>(D46^$E$12)</f>
        <v>0.10141129242773646</v>
      </c>
      <c r="L32" s="21">
        <f>(E46^$E$13)</f>
        <v>1.6408455124660906</v>
      </c>
      <c r="M32" s="21">
        <f>(F46^$E$14)</f>
        <v>0.73350807425945774</v>
      </c>
      <c r="N32" s="2">
        <f t="shared" si="1"/>
        <v>9.4008635673626564E-2</v>
      </c>
      <c r="O32" s="2">
        <f t="shared" si="0"/>
        <v>3.003453355829656E-2</v>
      </c>
      <c r="P32" s="39"/>
    </row>
    <row r="33" spans="2:16" ht="16.5">
      <c r="B33" s="10">
        <v>14</v>
      </c>
      <c r="C33" s="10">
        <v>20.399999999999999</v>
      </c>
      <c r="D33" s="10">
        <v>2469.645</v>
      </c>
      <c r="E33" s="10">
        <v>4</v>
      </c>
      <c r="F33" s="11">
        <v>23.8</v>
      </c>
      <c r="I33" s="14">
        <v>28</v>
      </c>
      <c r="J33" s="21">
        <f>(C47^$E$11)</f>
        <v>0.58250545749529437</v>
      </c>
      <c r="K33" s="21">
        <f>(D47^$E$12)</f>
        <v>0.11505812666742793</v>
      </c>
      <c r="L33" s="21">
        <f>(E47^$E$13)</f>
        <v>1.6408455124660906</v>
      </c>
      <c r="M33" s="21">
        <f>(F47^$E$14)</f>
        <v>0.76311376315833002</v>
      </c>
      <c r="N33" s="2">
        <f t="shared" si="1"/>
        <v>8.3921700885297837E-2</v>
      </c>
      <c r="O33" s="2">
        <f t="shared" si="0"/>
        <v>2.6811889391305417E-2</v>
      </c>
      <c r="P33" s="39"/>
    </row>
    <row r="34" spans="2:16" ht="16.5">
      <c r="B34" s="10">
        <v>15</v>
      </c>
      <c r="C34" s="10">
        <v>13.2</v>
      </c>
      <c r="D34" s="10">
        <v>1164.838</v>
      </c>
      <c r="E34" s="10">
        <v>4</v>
      </c>
      <c r="F34" s="11">
        <v>34.299999999999997</v>
      </c>
      <c r="I34" s="14">
        <v>29</v>
      </c>
      <c r="J34" s="21">
        <f>(C48^$E$11)</f>
        <v>0.50565413448903074</v>
      </c>
      <c r="K34" s="22">
        <f>(D48^$E$12)</f>
        <v>8.785339805760449E-2</v>
      </c>
      <c r="L34" s="21">
        <f>(E48^$E$13)</f>
        <v>1.5319663573359739</v>
      </c>
      <c r="M34" s="21">
        <f>(F48^$E$14)</f>
        <v>0.74366456438805417</v>
      </c>
      <c r="N34" s="2">
        <f t="shared" si="1"/>
        <v>5.0610245346729289E-2</v>
      </c>
      <c r="O34" s="2">
        <f t="shared" si="0"/>
        <v>1.6169313610051715E-2</v>
      </c>
      <c r="P34" s="39"/>
    </row>
    <row r="35" spans="2:16" ht="16.5">
      <c r="B35" s="10">
        <v>16</v>
      </c>
      <c r="C35" s="10">
        <v>35.700000000000003</v>
      </c>
      <c r="D35" s="10">
        <v>579.20830000000001</v>
      </c>
      <c r="E35" s="10">
        <v>2</v>
      </c>
      <c r="F35" s="11">
        <v>50.5</v>
      </c>
      <c r="I35" s="14">
        <v>30</v>
      </c>
      <c r="J35" s="21">
        <f>(C49^$E$11)</f>
        <v>0.63614448386806288</v>
      </c>
      <c r="K35" s="21">
        <f>(D49^$E$12)</f>
        <v>9.5295544744717242E-2</v>
      </c>
      <c r="L35" s="21">
        <f>(E49^$E$13)</f>
        <v>1.6408455124660906</v>
      </c>
      <c r="M35" s="21">
        <f>(F49^$E$14)</f>
        <v>0.73261219820851664</v>
      </c>
      <c r="N35" s="2">
        <f t="shared" si="1"/>
        <v>7.287359620153859E-2</v>
      </c>
      <c r="O35" s="2">
        <f t="shared" si="0"/>
        <v>2.3282163972973113E-2</v>
      </c>
      <c r="P35" s="39"/>
    </row>
    <row r="36" spans="2:16" ht="16.5">
      <c r="B36" s="10">
        <v>17</v>
      </c>
      <c r="C36" s="10">
        <v>1</v>
      </c>
      <c r="D36" s="10">
        <v>292.99779999999998</v>
      </c>
      <c r="E36" s="10">
        <v>6</v>
      </c>
      <c r="F36" s="11">
        <v>70.099999999999994</v>
      </c>
      <c r="I36" s="14">
        <v>31</v>
      </c>
      <c r="J36" s="21">
        <f>(C50^$E$11)</f>
        <v>0.47190426298710536</v>
      </c>
      <c r="K36" s="22">
        <f>(D50^$E$12)</f>
        <v>3.9281583044388522E-2</v>
      </c>
      <c r="L36" s="21">
        <f>(E50^$E$13)</f>
        <v>1</v>
      </c>
      <c r="M36" s="21">
        <f>(F50^$E$14)</f>
        <v>0.78810704495251893</v>
      </c>
      <c r="N36" s="2">
        <f t="shared" si="1"/>
        <v>1.4609255746443256E-2</v>
      </c>
      <c r="O36" s="2">
        <f t="shared" si="0"/>
        <v>4.6674667580712901E-3</v>
      </c>
      <c r="P36" s="39"/>
    </row>
    <row r="37" spans="2:16" ht="16.5">
      <c r="B37" s="10">
        <v>18</v>
      </c>
      <c r="C37" s="10">
        <v>17.7</v>
      </c>
      <c r="D37" s="10">
        <v>350.85149999999999</v>
      </c>
      <c r="E37" s="10">
        <v>1</v>
      </c>
      <c r="F37" s="11">
        <v>37.4</v>
      </c>
      <c r="I37" s="14">
        <v>32</v>
      </c>
      <c r="J37" s="21">
        <f>(C51^$E$11)</f>
        <v>0.45758433000007009</v>
      </c>
      <c r="K37" s="21">
        <f>(D51^$E$12)</f>
        <v>7.7614118673945562E-2</v>
      </c>
      <c r="L37" s="21">
        <f>(E51^$E$13)</f>
        <v>1.8198272596876397</v>
      </c>
      <c r="M37" s="21">
        <f>(F51^$E$14)</f>
        <v>0.78066759629321736</v>
      </c>
      <c r="N37" s="2">
        <f t="shared" si="1"/>
        <v>5.0455462707597938E-2</v>
      </c>
      <c r="O37" s="2">
        <f t="shared" si="0"/>
        <v>1.6119862574666285E-2</v>
      </c>
      <c r="P37" s="39"/>
    </row>
    <row r="38" spans="2:16" ht="16.5">
      <c r="B38" s="10">
        <v>19</v>
      </c>
      <c r="C38" s="10">
        <v>16.899999999999999</v>
      </c>
      <c r="D38" s="10">
        <v>368.13630000000001</v>
      </c>
      <c r="E38" s="10">
        <v>8</v>
      </c>
      <c r="F38" s="11">
        <v>42.3</v>
      </c>
      <c r="I38" s="14">
        <v>33</v>
      </c>
      <c r="J38" s="21">
        <f>(C52^$E$11)</f>
        <v>0.43221381458138253</v>
      </c>
      <c r="K38" s="22">
        <f>(D52^$E$12)</f>
        <v>9.2426490524307098E-2</v>
      </c>
      <c r="L38" s="21">
        <f>(E52^$E$13)</f>
        <v>1</v>
      </c>
      <c r="M38" s="21">
        <f>(F52^$E$14)</f>
        <v>0.76207548621446963</v>
      </c>
      <c r="N38" s="2">
        <f t="shared" si="1"/>
        <v>3.0443396124616561E-2</v>
      </c>
      <c r="O38" s="2">
        <f t="shared" si="0"/>
        <v>9.7262681878259264E-3</v>
      </c>
      <c r="P38" s="39"/>
    </row>
    <row r="39" spans="2:16" ht="16.5">
      <c r="B39" s="10">
        <v>20</v>
      </c>
      <c r="C39" s="10">
        <v>1.5</v>
      </c>
      <c r="D39" s="10">
        <v>23.382840000000002</v>
      </c>
      <c r="E39" s="10">
        <v>7</v>
      </c>
      <c r="F39" s="11">
        <v>47.7</v>
      </c>
      <c r="I39" s="14">
        <v>34</v>
      </c>
      <c r="J39" s="21">
        <f>(C53^$E$11)</f>
        <v>0.5236512767085596</v>
      </c>
      <c r="K39" s="22">
        <f>(D53^$E$12)</f>
        <v>0.10828884531110863</v>
      </c>
      <c r="L39" s="21">
        <f>(E53^$E$13)</f>
        <v>1.7355261187714732</v>
      </c>
      <c r="M39" s="21">
        <f>(F53^$E$14)</f>
        <v>0.74093652848012215</v>
      </c>
      <c r="N39" s="2">
        <f t="shared" ref="N39" si="2">(J39*K39*L39*M39)</f>
        <v>7.2918554314069545E-2</v>
      </c>
      <c r="O39" s="2">
        <f t="shared" si="0"/>
        <v>2.3296527503832307E-2</v>
      </c>
      <c r="P39" s="39"/>
    </row>
    <row r="40" spans="2:16" ht="16.5">
      <c r="B40" s="10">
        <v>21</v>
      </c>
      <c r="C40" s="10">
        <v>4.5</v>
      </c>
      <c r="D40" s="10">
        <v>2275.877</v>
      </c>
      <c r="E40" s="10">
        <v>3</v>
      </c>
      <c r="F40" s="11">
        <v>29.3</v>
      </c>
      <c r="I40" s="14">
        <v>35</v>
      </c>
      <c r="J40" s="21">
        <f>(C54^$E$11)</f>
        <v>0.53205527918870532</v>
      </c>
      <c r="K40" s="21">
        <f>(D54^$E$12)</f>
        <v>0.12899269937960034</v>
      </c>
      <c r="L40" s="21">
        <f>(E54^$E$13)</f>
        <v>1.8198272596876397</v>
      </c>
      <c r="M40" s="21">
        <f>(F54^$E$14)</f>
        <v>0.73462425217938654</v>
      </c>
      <c r="N40" s="2">
        <f>(J40*K40*L40*M40)</f>
        <v>9.1752375198983938E-2</v>
      </c>
      <c r="O40" s="2">
        <f t="shared" si="0"/>
        <v>2.931368775028827E-2</v>
      </c>
      <c r="P40" s="39"/>
    </row>
    <row r="41" spans="2:16" ht="16.5">
      <c r="B41" s="10">
        <v>22</v>
      </c>
      <c r="C41" s="10">
        <v>10.5</v>
      </c>
      <c r="D41" s="10">
        <v>279.17259999999999</v>
      </c>
      <c r="E41" s="10">
        <v>7</v>
      </c>
      <c r="F41" s="11">
        <v>51.6</v>
      </c>
      <c r="I41" s="14">
        <v>36</v>
      </c>
      <c r="J41" s="21">
        <f>(C55^$E$11)</f>
        <v>0.54478777539086243</v>
      </c>
      <c r="K41" s="22">
        <f>(D55^$E$12)</f>
        <v>4.0860942663278207E-2</v>
      </c>
      <c r="L41" s="21">
        <f>(E55^$E$13)</f>
        <v>1</v>
      </c>
      <c r="M41" s="21">
        <f>(F55^$E$14)</f>
        <v>0.7754002741634809</v>
      </c>
      <c r="N41" s="2">
        <f>(J41*K41*L41*M41)</f>
        <v>1.7260830411622467E-2</v>
      </c>
      <c r="O41" s="2">
        <f t="shared" si="0"/>
        <v>5.5146102964600307E-3</v>
      </c>
      <c r="P41" s="39"/>
    </row>
    <row r="42" spans="2:16" ht="16.5">
      <c r="B42" s="10">
        <v>23</v>
      </c>
      <c r="C42" s="10">
        <v>14.7</v>
      </c>
      <c r="D42" s="10">
        <v>1360.1389999999999</v>
      </c>
      <c r="E42" s="10">
        <v>1</v>
      </c>
      <c r="F42" s="11">
        <v>24.6</v>
      </c>
      <c r="I42" s="14">
        <v>37</v>
      </c>
      <c r="J42" s="21">
        <f>(C56^$E$11)</f>
        <v>0.53779786847784883</v>
      </c>
      <c r="K42" s="21">
        <f>(D56^$E$12)</f>
        <v>5.4436620773315882E-2</v>
      </c>
      <c r="L42" s="21">
        <f>(E56^$E$13)</f>
        <v>1.2377262853054281</v>
      </c>
      <c r="M42" s="21">
        <f>(F56^$E$14)</f>
        <v>0.78595425701553345</v>
      </c>
      <c r="N42" s="2">
        <f>(J42*K42*L42*M42)</f>
        <v>2.847948418574435E-2</v>
      </c>
      <c r="O42" s="2">
        <f t="shared" si="0"/>
        <v>9.0988239258075112E-3</v>
      </c>
      <c r="P42" s="39"/>
    </row>
    <row r="43" spans="2:16" ht="16.5">
      <c r="B43" s="10">
        <v>24</v>
      </c>
      <c r="C43" s="10">
        <v>10.1</v>
      </c>
      <c r="D43" s="10">
        <v>279.17259999999999</v>
      </c>
      <c r="E43" s="10">
        <v>7</v>
      </c>
      <c r="F43" s="11">
        <v>47.9</v>
      </c>
      <c r="I43" s="14">
        <v>38</v>
      </c>
      <c r="J43" s="21">
        <f>(C57^$E$11)</f>
        <v>0.5635833756529619</v>
      </c>
      <c r="K43" s="22">
        <f>(D57^$E$12)</f>
        <v>6.2341271573502062E-2</v>
      </c>
      <c r="L43" s="21">
        <f>(E57^$E$13)</f>
        <v>1</v>
      </c>
      <c r="M43" s="21">
        <f>(F57^$E$14)</f>
        <v>0.77995159801064784</v>
      </c>
      <c r="N43" s="2">
        <f>(J43*K43*L43*M43)</f>
        <v>2.740321275529416E-2</v>
      </c>
      <c r="O43" s="2">
        <f t="shared" si="0"/>
        <v>8.7549692345436445E-3</v>
      </c>
      <c r="P43" s="39"/>
    </row>
    <row r="44" spans="2:16" ht="16.5">
      <c r="B44" s="10">
        <v>25</v>
      </c>
      <c r="C44" s="10">
        <v>39.6</v>
      </c>
      <c r="D44" s="10">
        <v>480.6977</v>
      </c>
      <c r="E44" s="10">
        <v>4</v>
      </c>
      <c r="F44" s="11">
        <v>38.799999999999997</v>
      </c>
      <c r="I44" s="14">
        <v>39</v>
      </c>
      <c r="J44" s="21">
        <f>(C58^$E$11)</f>
        <v>0.77020944474465669</v>
      </c>
      <c r="K44" s="21">
        <f>(D58^$E$12)</f>
        <v>8.6642542617904481E-2</v>
      </c>
      <c r="L44" s="21">
        <f>(E58^$E$13)</f>
        <v>1.7355261187714732</v>
      </c>
      <c r="M44" s="21">
        <f>(F58^$E$14)</f>
        <v>0.74281933851561932</v>
      </c>
      <c r="N44" s="2">
        <f>(J44*K44*L44*M44)</f>
        <v>8.603088372980161E-2</v>
      </c>
      <c r="O44" s="2">
        <f t="shared" si="0"/>
        <v>2.7485745813855371E-2</v>
      </c>
      <c r="P44" s="39"/>
    </row>
    <row r="45" spans="2:16" ht="16.5">
      <c r="B45" s="10">
        <v>26</v>
      </c>
      <c r="C45" s="10">
        <v>29.3</v>
      </c>
      <c r="D45" s="10">
        <v>1487.8679999999999</v>
      </c>
      <c r="E45" s="10">
        <v>2</v>
      </c>
      <c r="F45" s="11">
        <v>27</v>
      </c>
      <c r="I45" s="14">
        <v>40</v>
      </c>
      <c r="J45" s="21">
        <f>(C59^$E$11)</f>
        <v>0.52587333561691008</v>
      </c>
      <c r="K45" s="22">
        <f>(D59^$E$12)</f>
        <v>0.11306110015052066</v>
      </c>
      <c r="L45" s="21">
        <f>(E59^$E$13)</f>
        <v>1.6408455124660906</v>
      </c>
      <c r="M45" s="21">
        <f>(F59^$E$14)</f>
        <v>0.74464729677451136</v>
      </c>
      <c r="N45" s="2">
        <f>(J45*K45*L45*M45)</f>
        <v>7.2646160935329288E-2</v>
      </c>
      <c r="O45" s="2">
        <f t="shared" si="0"/>
        <v>2.3209501370369045E-2</v>
      </c>
      <c r="P45" s="39"/>
    </row>
    <row r="46" spans="2:16" ht="16.5">
      <c r="B46" s="10">
        <v>27</v>
      </c>
      <c r="C46" s="10">
        <v>3.1</v>
      </c>
      <c r="D46" s="10">
        <v>383.86239999999998</v>
      </c>
      <c r="E46" s="10">
        <v>5</v>
      </c>
      <c r="F46" s="11">
        <v>56.2</v>
      </c>
      <c r="I46" s="14">
        <v>41</v>
      </c>
      <c r="J46" s="21">
        <f>(C60^$E$11)</f>
        <v>0.54753778918817586</v>
      </c>
      <c r="K46" s="21">
        <f>(D60^$E$12)</f>
        <v>4.0850942262082919E-2</v>
      </c>
      <c r="L46" s="21">
        <f>(E60^$E$13)</f>
        <v>1</v>
      </c>
      <c r="M46" s="21">
        <f>(F60^$E$14)</f>
        <v>0.80832281427386365</v>
      </c>
      <c r="N46" s="2">
        <f>(J46*K46*L46*M46)</f>
        <v>1.8080107694009844E-2</v>
      </c>
      <c r="O46" s="2">
        <f t="shared" si="0"/>
        <v>5.7763587077106883E-3</v>
      </c>
      <c r="P46" s="39"/>
    </row>
    <row r="47" spans="2:16" ht="16.5">
      <c r="B47" s="10">
        <v>28</v>
      </c>
      <c r="C47" s="10">
        <v>10.4</v>
      </c>
      <c r="D47" s="10">
        <v>276.44900000000001</v>
      </c>
      <c r="E47" s="10">
        <v>5</v>
      </c>
      <c r="F47" s="11">
        <v>33.6</v>
      </c>
      <c r="I47" s="14">
        <v>42</v>
      </c>
      <c r="J47" s="21">
        <f>(C61^$E$11)</f>
        <v>0.52147839429377352</v>
      </c>
      <c r="K47" s="22">
        <f>(D61^$E$12)</f>
        <v>4.0910481334294549E-2</v>
      </c>
      <c r="L47" s="21">
        <f>(E61^$E$13)</f>
        <v>1</v>
      </c>
      <c r="M47" s="21">
        <f>(F61^$E$14)</f>
        <v>0.79996582060720978</v>
      </c>
      <c r="N47" s="2">
        <f>(J47*K47*L47*M47)</f>
        <v>1.7066416511949099E-2</v>
      </c>
      <c r="O47" s="2">
        <f t="shared" si="0"/>
        <v>5.4524975899826059E-3</v>
      </c>
      <c r="P47" s="39"/>
    </row>
    <row r="48" spans="2:16" ht="16.5">
      <c r="B48" s="10">
        <v>29</v>
      </c>
      <c r="C48" s="10">
        <v>19.2</v>
      </c>
      <c r="D48" s="10">
        <v>557.47799999999995</v>
      </c>
      <c r="E48" s="10">
        <v>4</v>
      </c>
      <c r="F48" s="11">
        <v>47</v>
      </c>
      <c r="I48" s="14">
        <v>43</v>
      </c>
      <c r="J48" s="21">
        <f>(C62^$E$11)</f>
        <v>0.4370944188217582</v>
      </c>
      <c r="K48" s="21">
        <f>(D62^$E$12)</f>
        <v>9.0272679533248051E-2</v>
      </c>
      <c r="L48" s="21">
        <f>(E62^$E$13)</f>
        <v>1.6408455124660906</v>
      </c>
      <c r="M48" s="21">
        <f>(F62^$E$14)</f>
        <v>0.76122513051522955</v>
      </c>
      <c r="N48" s="2">
        <f>(J48*K48*L48*M48)</f>
        <v>4.9284732730360388E-2</v>
      </c>
      <c r="O48" s="2">
        <f t="shared" si="0"/>
        <v>1.5745829609108534E-2</v>
      </c>
      <c r="P48" s="39"/>
    </row>
    <row r="49" spans="2:16" ht="16.5">
      <c r="B49" s="10">
        <v>30</v>
      </c>
      <c r="C49" s="10">
        <v>7.1</v>
      </c>
      <c r="D49" s="10">
        <v>451.24380000000002</v>
      </c>
      <c r="E49" s="10">
        <v>5</v>
      </c>
      <c r="F49" s="11">
        <v>57.1</v>
      </c>
      <c r="I49" s="14">
        <v>44</v>
      </c>
      <c r="J49" s="21">
        <f>(C63^$E$11)</f>
        <v>0.4419870960534335</v>
      </c>
      <c r="K49" s="22">
        <f>(D63^$E$12)</f>
        <v>9.0722812088743332E-2</v>
      </c>
      <c r="L49" s="21">
        <f>(E63^$E$13)</f>
        <v>1.7355261187714732</v>
      </c>
      <c r="M49" s="21">
        <f>(F63^$E$14)</f>
        <v>0.76224716362550837</v>
      </c>
      <c r="N49" s="2">
        <f>(J49*K49*L49*M49)</f>
        <v>5.3046051733589943E-2</v>
      </c>
      <c r="O49" s="2">
        <f t="shared" si="0"/>
        <v>1.6947521996371305E-2</v>
      </c>
      <c r="P49" s="39"/>
    </row>
    <row r="50" spans="2:16" ht="16.5">
      <c r="B50" s="10">
        <v>31</v>
      </c>
      <c r="C50" s="10">
        <v>25.9</v>
      </c>
      <c r="D50" s="10">
        <v>4519.6899999999996</v>
      </c>
      <c r="E50" s="10">
        <v>1</v>
      </c>
      <c r="F50" s="11">
        <v>22.1</v>
      </c>
      <c r="I50" s="14">
        <v>45</v>
      </c>
      <c r="J50" s="21">
        <f>(C64^$E$11)</f>
        <v>0.79515998337961247</v>
      </c>
      <c r="K50" s="21">
        <f>(D64^$E$12)</f>
        <v>8.9353094260976595E-2</v>
      </c>
      <c r="L50" s="21">
        <f>(E64^$E$13)</f>
        <v>1.5319663573359739</v>
      </c>
      <c r="M50" s="21">
        <f>(F64^$E$14)</f>
        <v>0.73586960397992118</v>
      </c>
      <c r="N50" s="2">
        <f>(J50*K50*L50*M50)</f>
        <v>8.0096622795779157E-2</v>
      </c>
      <c r="O50" s="2">
        <f t="shared" si="0"/>
        <v>2.5589826807165778E-2</v>
      </c>
      <c r="P50" s="39"/>
    </row>
    <row r="51" spans="2:16" ht="16.5">
      <c r="B51" s="10">
        <v>32</v>
      </c>
      <c r="C51" s="10">
        <v>29.6</v>
      </c>
      <c r="D51" s="10">
        <v>769.40340000000003</v>
      </c>
      <c r="E51" s="10">
        <v>7</v>
      </c>
      <c r="F51" s="11">
        <v>25</v>
      </c>
      <c r="I51" s="14">
        <v>46</v>
      </c>
      <c r="J51" s="21">
        <f>(C65^$E$11)</f>
        <v>0.43570914225299751</v>
      </c>
      <c r="K51" s="22">
        <f>(D65^$E$12)</f>
        <v>9.240855412478885E-2</v>
      </c>
      <c r="L51" s="21">
        <f>(E65^$E$13)</f>
        <v>1.8961550286783428</v>
      </c>
      <c r="M51" s="21">
        <f>(F65^$E$14)</f>
        <v>0.75546696609620778</v>
      </c>
      <c r="N51" s="2">
        <f>(J51*K51*L51*M51)</f>
        <v>5.7676403141800822E-2</v>
      </c>
      <c r="O51" s="2">
        <f t="shared" si="0"/>
        <v>1.8426858907923047E-2</v>
      </c>
      <c r="P51" s="39"/>
    </row>
    <row r="52" spans="2:16" ht="16.5">
      <c r="B52" s="10">
        <v>33</v>
      </c>
      <c r="C52" s="10">
        <v>37.9</v>
      </c>
      <c r="D52" s="10">
        <v>488.5727</v>
      </c>
      <c r="E52" s="10">
        <v>1</v>
      </c>
      <c r="F52" s="11">
        <v>34.200000000000003</v>
      </c>
      <c r="I52" s="14">
        <v>47</v>
      </c>
      <c r="J52" s="21">
        <f>(C66^$E$11)</f>
        <v>0.49157095618967689</v>
      </c>
      <c r="K52" s="21">
        <f>(D66^$E$12)</f>
        <v>9.4282205577729233E-2</v>
      </c>
      <c r="L52" s="21">
        <f>(E66^$E$13)</f>
        <v>1.9661338478579948</v>
      </c>
      <c r="M52" s="21">
        <f>(F66^$E$14)</f>
        <v>0.75012677938277528</v>
      </c>
      <c r="N52" s="2">
        <f>(J52*K52*L52*M52)</f>
        <v>6.8353962944589633E-2</v>
      </c>
      <c r="O52" s="2">
        <f t="shared" si="0"/>
        <v>2.1838200067377269E-2</v>
      </c>
      <c r="P52" s="39"/>
    </row>
    <row r="53" spans="2:16" ht="16.5">
      <c r="B53" s="28">
        <v>34</v>
      </c>
      <c r="C53" s="10">
        <v>16.5</v>
      </c>
      <c r="D53" s="10">
        <v>323.65499999999997</v>
      </c>
      <c r="E53" s="10">
        <v>6</v>
      </c>
      <c r="F53" s="29">
        <v>49.3</v>
      </c>
      <c r="I53" s="14">
        <v>48</v>
      </c>
      <c r="J53" s="21">
        <f>(C67^$E$11)</f>
        <v>0.43765515709482289</v>
      </c>
      <c r="K53" s="22">
        <f>(D67^$E$12)</f>
        <v>8.3273577065379203E-2</v>
      </c>
      <c r="L53" s="21">
        <f>(E67^$E$13)</f>
        <v>1.4021889487005648</v>
      </c>
      <c r="M53" s="21">
        <f>(F67^$E$14)</f>
        <v>0.72844073157805334</v>
      </c>
      <c r="N53" s="2">
        <f>(J53*K53*L53*M53)</f>
        <v>3.7225456523931243E-2</v>
      </c>
      <c r="O53" s="2">
        <f t="shared" si="0"/>
        <v>1.1893048071376096E-2</v>
      </c>
      <c r="P53" s="39"/>
    </row>
    <row r="54" spans="2:16" ht="16.5">
      <c r="B54" s="10">
        <v>35</v>
      </c>
      <c r="C54" s="10">
        <v>15.4</v>
      </c>
      <c r="D54" s="10">
        <v>205.36699999999999</v>
      </c>
      <c r="E54" s="10">
        <v>7</v>
      </c>
      <c r="F54" s="11">
        <v>55.1</v>
      </c>
      <c r="I54" s="14">
        <v>49</v>
      </c>
      <c r="J54" s="21">
        <f>(C68^$E$11)</f>
        <v>0.47935580656693877</v>
      </c>
      <c r="K54" s="21">
        <f>(D68^$E$12)</f>
        <v>3.8997642981109505E-2</v>
      </c>
      <c r="L54" s="21">
        <f>(E68^$E$13)</f>
        <v>1</v>
      </c>
      <c r="M54" s="21">
        <f>(F68^$E$14)</f>
        <v>0.81902966280957956</v>
      </c>
      <c r="N54" s="2">
        <f>(J54*K54*L54*M54)</f>
        <v>1.5310732978884262E-2</v>
      </c>
      <c r="O54" s="2">
        <f t="shared" si="0"/>
        <v>4.8915795890592311E-3</v>
      </c>
      <c r="P54" s="39"/>
    </row>
    <row r="55" spans="2:16" ht="16.5">
      <c r="B55" s="10">
        <v>36</v>
      </c>
      <c r="C55" s="10">
        <v>13.9</v>
      </c>
      <c r="D55" s="10">
        <v>4079.4180000000001</v>
      </c>
      <c r="E55" s="10">
        <v>1</v>
      </c>
      <c r="F55" s="11">
        <v>27.3</v>
      </c>
      <c r="I55" s="14">
        <v>50</v>
      </c>
      <c r="J55" s="21">
        <f>(C69^$E$11)</f>
        <v>0.45830080075789559</v>
      </c>
      <c r="K55" s="22">
        <f>(D69^$E$12)</f>
        <v>3.9312819121121549E-2</v>
      </c>
      <c r="L55" s="21">
        <f>(E69^$E$13)</f>
        <v>1</v>
      </c>
      <c r="M55" s="21">
        <f>(F69^$E$14)</f>
        <v>0.8199776315766647</v>
      </c>
      <c r="N55" s="2">
        <f>(J55*K55*L55*M55)</f>
        <v>1.4773616102232047E-2</v>
      </c>
      <c r="O55" s="2">
        <f t="shared" si="0"/>
        <v>4.7199777490692894E-3</v>
      </c>
      <c r="P55" s="39"/>
    </row>
    <row r="56" spans="2:16" ht="16.5">
      <c r="B56" s="10">
        <v>37</v>
      </c>
      <c r="C56" s="10">
        <v>14.7</v>
      </c>
      <c r="D56" s="10">
        <v>1935.009</v>
      </c>
      <c r="E56" s="10">
        <v>2</v>
      </c>
      <c r="F56" s="11">
        <v>22.9</v>
      </c>
      <c r="I56" s="9" t="s">
        <v>19</v>
      </c>
      <c r="J56" s="26"/>
      <c r="K56" s="26"/>
      <c r="L56" s="26"/>
      <c r="M56" s="27"/>
      <c r="N56" s="13">
        <f>SUM(N6:N55)</f>
        <v>3.1300181669596192</v>
      </c>
      <c r="O56" s="13"/>
      <c r="P56" s="2"/>
    </row>
    <row r="57" spans="2:16" ht="16.5">
      <c r="B57" s="10">
        <v>38</v>
      </c>
      <c r="C57" s="10">
        <v>12</v>
      </c>
      <c r="D57" s="10">
        <v>1360.1389999999999</v>
      </c>
      <c r="E57" s="10">
        <v>1</v>
      </c>
      <c r="F57" s="11">
        <v>25.3</v>
      </c>
      <c r="I57" s="12"/>
    </row>
    <row r="58" spans="2:16" ht="16.5">
      <c r="B58" s="10">
        <v>39</v>
      </c>
      <c r="C58" s="10">
        <v>3.1</v>
      </c>
      <c r="D58" s="10">
        <v>577.9615</v>
      </c>
      <c r="E58" s="10">
        <v>6</v>
      </c>
      <c r="F58" s="11">
        <v>47.7</v>
      </c>
      <c r="I58" s="12"/>
    </row>
    <row r="59" spans="2:16" ht="16.5">
      <c r="B59" s="10">
        <v>40</v>
      </c>
      <c r="C59" s="10">
        <v>16.2</v>
      </c>
      <c r="D59" s="10">
        <v>289.32479999999998</v>
      </c>
      <c r="E59" s="10">
        <v>5</v>
      </c>
      <c r="F59" s="11">
        <v>46.2</v>
      </c>
      <c r="I59" s="12"/>
    </row>
    <row r="60" spans="2:16" ht="16.5">
      <c r="B60" s="10">
        <v>41</v>
      </c>
      <c r="C60" s="10">
        <v>13.6</v>
      </c>
      <c r="D60" s="10">
        <v>4082.0149999999999</v>
      </c>
      <c r="E60" s="10">
        <v>1</v>
      </c>
      <c r="F60" s="11">
        <v>15.9</v>
      </c>
      <c r="I60" s="12"/>
    </row>
    <row r="61" spans="2:16" ht="16.5">
      <c r="B61" s="10">
        <v>42</v>
      </c>
      <c r="C61" s="10">
        <v>16.8</v>
      </c>
      <c r="D61" s="10">
        <v>4066.587</v>
      </c>
      <c r="E61" s="10">
        <v>1</v>
      </c>
      <c r="F61" s="11">
        <v>18.2</v>
      </c>
      <c r="I61" s="12"/>
    </row>
    <row r="62" spans="2:16" ht="16.5">
      <c r="B62" s="10">
        <v>43</v>
      </c>
      <c r="C62" s="10">
        <v>36.1</v>
      </c>
      <c r="D62" s="10">
        <v>519.46169999999995</v>
      </c>
      <c r="E62" s="10">
        <v>5</v>
      </c>
      <c r="F62" s="11">
        <v>34.700000000000003</v>
      </c>
      <c r="I62" s="12"/>
    </row>
    <row r="63" spans="2:16" ht="16.5">
      <c r="B63" s="10">
        <v>44</v>
      </c>
      <c r="C63" s="10">
        <v>34.4</v>
      </c>
      <c r="D63" s="10">
        <v>512.78710000000001</v>
      </c>
      <c r="E63" s="10">
        <v>6</v>
      </c>
      <c r="F63" s="11">
        <v>34.1</v>
      </c>
      <c r="I63" s="12"/>
    </row>
    <row r="64" spans="2:16" ht="16.5">
      <c r="B64" s="10">
        <v>45</v>
      </c>
      <c r="C64" s="10">
        <v>2.7</v>
      </c>
      <c r="D64" s="10">
        <v>533.47619999999995</v>
      </c>
      <c r="E64" s="10">
        <v>4</v>
      </c>
      <c r="F64" s="11">
        <v>53.9</v>
      </c>
      <c r="I64" s="12"/>
    </row>
    <row r="65" spans="2:9" ht="16.5">
      <c r="B65" s="10">
        <v>46</v>
      </c>
      <c r="C65" s="10">
        <v>36.6</v>
      </c>
      <c r="D65" s="10">
        <v>488.8193</v>
      </c>
      <c r="E65" s="10">
        <v>8</v>
      </c>
      <c r="F65" s="11">
        <v>38.299999999999997</v>
      </c>
      <c r="I65" s="12"/>
    </row>
    <row r="66" spans="2:9" ht="16.5">
      <c r="B66" s="10">
        <v>47</v>
      </c>
      <c r="C66" s="10">
        <v>21.7</v>
      </c>
      <c r="D66" s="10">
        <v>463.96230000000003</v>
      </c>
      <c r="E66" s="10">
        <v>9</v>
      </c>
      <c r="F66" s="11">
        <v>42</v>
      </c>
      <c r="I66" s="12"/>
    </row>
    <row r="67" spans="2:9" ht="16.5">
      <c r="B67" s="10">
        <v>48</v>
      </c>
      <c r="C67" s="10">
        <v>35.9</v>
      </c>
      <c r="D67" s="10">
        <v>640.73910000000001</v>
      </c>
      <c r="E67" s="10">
        <v>3</v>
      </c>
      <c r="F67" s="11">
        <v>61.5</v>
      </c>
      <c r="I67" s="12"/>
    </row>
    <row r="68" spans="2:9" ht="16.5">
      <c r="B68" s="10">
        <v>49</v>
      </c>
      <c r="C68" s="10">
        <v>24.2</v>
      </c>
      <c r="D68" s="10">
        <v>4605.7489999999998</v>
      </c>
      <c r="E68" s="10">
        <v>1</v>
      </c>
      <c r="F68" s="11">
        <v>13.4</v>
      </c>
      <c r="I68" s="12"/>
    </row>
    <row r="69" spans="2:9" ht="16.5">
      <c r="B69" s="10">
        <v>50</v>
      </c>
      <c r="C69" s="10">
        <v>29.4</v>
      </c>
      <c r="D69" s="10">
        <v>4510.3590000000004</v>
      </c>
      <c r="E69" s="10">
        <v>1</v>
      </c>
      <c r="F69" s="11">
        <v>13.2</v>
      </c>
      <c r="I69" s="12"/>
    </row>
    <row r="70" spans="2:9">
      <c r="I70" s="12"/>
    </row>
    <row r="71" spans="2:9">
      <c r="I71" s="12"/>
    </row>
    <row r="72" spans="2:9">
      <c r="G72" s="12"/>
      <c r="H72" s="12"/>
      <c r="I72" s="12"/>
    </row>
    <row r="73" spans="2:9">
      <c r="G73" s="12"/>
      <c r="H73" s="12"/>
      <c r="I73" s="12"/>
    </row>
    <row r="74" spans="2:9">
      <c r="G74" s="12"/>
      <c r="H74" s="12"/>
      <c r="I74" s="12"/>
    </row>
    <row r="75" spans="2:9">
      <c r="G75" s="12"/>
      <c r="H75" s="12"/>
      <c r="I75" s="12"/>
    </row>
    <row r="76" spans="2:9">
      <c r="G76" s="12"/>
      <c r="H76" s="12"/>
      <c r="I76" s="12"/>
    </row>
    <row r="77" spans="2:9">
      <c r="G77" s="12"/>
      <c r="H77" s="12"/>
      <c r="I77" s="12"/>
    </row>
    <row r="78" spans="2:9">
      <c r="G78" s="12"/>
      <c r="H78" s="12"/>
      <c r="I78" s="12"/>
    </row>
  </sheetData>
  <mergeCells count="15">
    <mergeCell ref="C18:F18"/>
    <mergeCell ref="B18:B19"/>
    <mergeCell ref="I56:M56"/>
    <mergeCell ref="P3:P5"/>
    <mergeCell ref="P6:P55"/>
    <mergeCell ref="I3:O3"/>
    <mergeCell ref="N4:O4"/>
    <mergeCell ref="J4:M4"/>
    <mergeCell ref="I4:I5"/>
    <mergeCell ref="E11:F11"/>
    <mergeCell ref="E12:F12"/>
    <mergeCell ref="E13:F13"/>
    <mergeCell ref="E14:F14"/>
    <mergeCell ref="B3:C3"/>
    <mergeCell ref="E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2021-06-25T06:28:33Z</dcterms:created>
  <dcterms:modified xsi:type="dcterms:W3CDTF">2021-06-25T20:37:12Z</dcterms:modified>
</cp:coreProperties>
</file>