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arnistzs/Downloads/"/>
    </mc:Choice>
  </mc:AlternateContent>
  <xr:revisionPtr revIDLastSave="0" documentId="13_ncr:1_{B9128C01-AECB-E249-A2A5-A37F4FED06C2}" xr6:coauthVersionLast="47" xr6:coauthVersionMax="47" xr10:uidLastSave="{00000000-0000-0000-0000-000000000000}"/>
  <bookViews>
    <workbookView xWindow="360" yWindow="2700" windowWidth="19080" windowHeight="11520" activeTab="2" xr2:uid="{00000000-000D-0000-FFFF-FFFF00000000}"/>
  </bookViews>
  <sheets>
    <sheet name="INFO " sheetId="3" r:id="rId1"/>
    <sheet name="Contract" sheetId="1" r:id="rId2"/>
    <sheet name="invoice " sheetId="2" r:id="rId3"/>
  </sheets>
  <definedNames>
    <definedName name="_xlnm.Print_Area" localSheetId="1">Contract!$A$1:$T$191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47" i="1" l="1"/>
  <c r="O136" i="1"/>
  <c r="O135" i="1"/>
  <c r="O134" i="1"/>
  <c r="O141" i="1"/>
  <c r="E30" i="1"/>
  <c r="F25" i="1"/>
  <c r="C62" i="1" s="1"/>
  <c r="F24" i="1"/>
  <c r="F23" i="1"/>
  <c r="F22" i="1"/>
  <c r="F21" i="1"/>
  <c r="F20" i="1"/>
  <c r="O155" i="1" s="1"/>
  <c r="F19" i="1"/>
  <c r="J155" i="1" s="1"/>
  <c r="F18" i="1"/>
  <c r="I56" i="1" s="1"/>
  <c r="D82" i="1"/>
  <c r="P18" i="1"/>
  <c r="H161" i="1" s="1"/>
  <c r="I95" i="1"/>
  <c r="P22" i="1"/>
  <c r="O159" i="1" s="1"/>
  <c r="F8" i="1"/>
  <c r="F24" i="2" s="1"/>
  <c r="P13" i="1"/>
  <c r="T12" i="1"/>
  <c r="T11" i="1"/>
  <c r="N131" i="1" s="1"/>
  <c r="O12" i="1"/>
  <c r="O11" i="1"/>
  <c r="N130" i="1" s="1"/>
  <c r="F12" i="1"/>
  <c r="F11" i="1"/>
  <c r="G154" i="1" s="1"/>
  <c r="F10" i="1"/>
  <c r="F23" i="2" s="1"/>
  <c r="F9" i="1"/>
  <c r="F22" i="2" s="1"/>
  <c r="F6" i="1"/>
  <c r="F7" i="1"/>
  <c r="C16" i="3"/>
  <c r="C21" i="3"/>
  <c r="C17" i="3"/>
  <c r="O80" i="1"/>
  <c r="K35" i="2" s="1"/>
  <c r="R35" i="2" s="1"/>
  <c r="O81" i="1"/>
  <c r="K36" i="2" s="1"/>
  <c r="N36" i="2" s="1"/>
  <c r="O79" i="1"/>
  <c r="K34" i="2" s="1"/>
  <c r="N34" i="2" s="1"/>
  <c r="J81" i="1"/>
  <c r="K37" i="2" s="1"/>
  <c r="N37" i="2" s="1"/>
  <c r="J80" i="1"/>
  <c r="K33" i="2" s="1"/>
  <c r="N33" i="2" s="1"/>
  <c r="N25" i="1"/>
  <c r="E79" i="1" s="1"/>
  <c r="O26" i="1"/>
  <c r="E80" i="1" s="1"/>
  <c r="P20" i="1"/>
  <c r="K159" i="1" s="1"/>
  <c r="B3" i="1"/>
  <c r="P19" i="1" s="1"/>
  <c r="G27" i="2" s="1"/>
  <c r="K2" i="1"/>
  <c r="G191" i="1" s="1"/>
  <c r="P21" i="1"/>
  <c r="N158" i="1" s="1"/>
  <c r="C19" i="3" l="1"/>
  <c r="T25" i="1" s="1"/>
  <c r="J79" i="1" s="1"/>
  <c r="M145" i="1"/>
  <c r="M103" i="1"/>
  <c r="A31" i="2"/>
  <c r="H31" i="2" s="1"/>
  <c r="M56" i="1"/>
  <c r="I103" i="1"/>
  <c r="C155" i="1"/>
  <c r="K191" i="1"/>
  <c r="C31" i="2"/>
  <c r="I145" i="1"/>
  <c r="N129" i="1"/>
  <c r="N128" i="1"/>
  <c r="E145" i="1"/>
  <c r="N126" i="1"/>
  <c r="N127" i="1"/>
  <c r="F21" i="2"/>
  <c r="G153" i="1"/>
  <c r="N125" i="1"/>
  <c r="F20" i="2"/>
  <c r="N124" i="1"/>
  <c r="G152" i="1"/>
  <c r="F13" i="1"/>
  <c r="T26" i="1"/>
  <c r="E56" i="1"/>
  <c r="B157" i="1"/>
  <c r="E103" i="1"/>
  <c r="E86" i="1"/>
  <c r="L27" i="2"/>
  <c r="K47" i="1"/>
  <c r="P145" i="1"/>
  <c r="P103" i="1"/>
  <c r="P56" i="1"/>
  <c r="N4" i="2"/>
  <c r="N5" i="2" s="1"/>
  <c r="J158" i="1"/>
  <c r="N156" i="1"/>
  <c r="Q191" i="1"/>
  <c r="N3" i="2"/>
  <c r="N35" i="2"/>
  <c r="P35" i="2" s="1"/>
  <c r="R33" i="2"/>
  <c r="P33" i="2" s="1"/>
  <c r="R37" i="2"/>
  <c r="P37" i="2" s="1"/>
  <c r="R34" i="2"/>
  <c r="P34" i="2" s="1"/>
  <c r="R36" i="2"/>
  <c r="P36" i="2" s="1"/>
  <c r="E81" i="1"/>
  <c r="C18" i="3" l="1"/>
  <c r="T27" i="1"/>
  <c r="K32" i="2"/>
  <c r="S81" i="1"/>
  <c r="S79" i="1" s="1"/>
  <c r="S80" i="1" s="1"/>
  <c r="R31" i="2"/>
  <c r="K31" i="2"/>
  <c r="N31" i="2" s="1"/>
  <c r="R32" i="2" l="1"/>
  <c r="Q41" i="2" s="1"/>
  <c r="P46" i="2" s="1"/>
  <c r="N32" i="2"/>
  <c r="P31" i="2"/>
  <c r="P32" i="2" l="1"/>
  <c r="Q40" i="2" s="1"/>
  <c r="Q39" i="2"/>
</calcChain>
</file>

<file path=xl/sharedStrings.xml><?xml version="1.0" encoding="utf-8"?>
<sst xmlns="http://schemas.openxmlformats.org/spreadsheetml/2006/main" count="401" uniqueCount="323">
  <si>
    <t>Rīga,</t>
  </si>
  <si>
    <t>Name, surname:</t>
  </si>
  <si>
    <t>Identity code/date of birth:</t>
  </si>
  <si>
    <t>e-mail:</t>
  </si>
  <si>
    <t>Driver data:</t>
  </si>
  <si>
    <t>LESSEE:</t>
  </si>
  <si>
    <t>Bank:</t>
  </si>
  <si>
    <t>1.OBJECT OF THE CONTRACT</t>
  </si>
  <si>
    <t>Make and model of car:</t>
  </si>
  <si>
    <t>Year of issue:</t>
  </si>
  <si>
    <t>Chassis number:</t>
  </si>
  <si>
    <t>Body color:</t>
  </si>
  <si>
    <t>Used fuel:</t>
  </si>
  <si>
    <t xml:space="preserve">Car value, EUR </t>
  </si>
  <si>
    <t>Maximum driving speed</t>
  </si>
  <si>
    <t>Nr of registration passport:</t>
  </si>
  <si>
    <t xml:space="preserve">date, time of car issuing </t>
  </si>
  <si>
    <t xml:space="preserve">date, time of car returning </t>
  </si>
  <si>
    <t xml:space="preserve">place of car issuing </t>
  </si>
  <si>
    <t>place of car returning</t>
  </si>
  <si>
    <t xml:space="preserve">Car interior at issuing </t>
  </si>
  <si>
    <t>Riga, Valguma iela 4a</t>
  </si>
  <si>
    <t>ü</t>
  </si>
  <si>
    <t xml:space="preserve">clean </t>
  </si>
  <si>
    <t xml:space="preserve">dirty </t>
  </si>
  <si>
    <t>125 km/H</t>
  </si>
  <si>
    <t>Latvian number plates:</t>
  </si>
  <si>
    <t>1.4 By signing this Contract the Lessee confirms that he has a valid driver’s license of an appropriate category.</t>
  </si>
  <si>
    <t xml:space="preserve">2. 	ACCEPTING AND TRANSFERRING THE CAR </t>
  </si>
  <si>
    <t>Both together and each separately hereafter referred to as Parties/Party, on the basis of the legislation of the Republic of Latvia, of their free will, without fraud, deception or compulsion, conclude this Contract regarding the following:</t>
  </si>
  <si>
    <t>3.	RIGHTS AND OBLIGATIONS OF THE PARTIES</t>
  </si>
  <si>
    <t>Address:</t>
  </si>
  <si>
    <t>Telephone number:</t>
  </si>
  <si>
    <t xml:space="preserve">Car exterior at issuing </t>
  </si>
  <si>
    <t>All penaltes listed above are summed up</t>
  </si>
  <si>
    <t>CAR RENT CONTRACT Nr.</t>
  </si>
  <si>
    <t xml:space="preserve">4. 	RENT AND PAYMENT PROCEDURE </t>
  </si>
  <si>
    <t>Total rent payment for days</t>
  </si>
  <si>
    <t xml:space="preserve">Number of rentl days </t>
  </si>
  <si>
    <t xml:space="preserve">Unlimited miliage </t>
  </si>
  <si>
    <t xml:space="preserve">Total to pay </t>
  </si>
  <si>
    <t>VAT 21%</t>
  </si>
  <si>
    <t>VAT (21%)</t>
  </si>
  <si>
    <t>Payment for car rental</t>
  </si>
  <si>
    <t xml:space="preserve">Car delivery </t>
  </si>
  <si>
    <t xml:space="preserve">Without VAT </t>
  </si>
  <si>
    <t>Border cross fee</t>
  </si>
  <si>
    <t>Extra Options</t>
  </si>
  <si>
    <t xml:space="preserve">Security deposit </t>
  </si>
  <si>
    <t xml:space="preserve">Payment method: </t>
  </si>
  <si>
    <t xml:space="preserve">Bank card: </t>
  </si>
  <si>
    <t>Bank Transfer:</t>
  </si>
  <si>
    <t>*Currency EUR / All prices include 21%VAT</t>
  </si>
  <si>
    <t>Daily rent</t>
  </si>
  <si>
    <t>Price for daily rent:</t>
  </si>
  <si>
    <t>Number of rental days:</t>
  </si>
  <si>
    <t>Price for any other extra:</t>
  </si>
  <si>
    <t xml:space="preserve">Insurance </t>
  </si>
  <si>
    <t>Price for insurance</t>
  </si>
  <si>
    <t>Out of working hours</t>
  </si>
  <si>
    <t>Optional equipment</t>
  </si>
  <si>
    <t>Total to pay incl. VAT 21%</t>
  </si>
  <si>
    <t>5. 	RESOLVING DISPUTES AND RESPONSIBILITY OF THE PARTIES</t>
  </si>
  <si>
    <t xml:space="preserve">6. 	COMING INTO FORCE, MODIFICATION, SUPPLEMENTATION AND TERMINATION OF THE CONTRACT </t>
  </si>
  <si>
    <t>7. 	FINAL TERMS</t>
  </si>
  <si>
    <t>SIGNATURES AND PARTICULARS OF THE PARTIES:</t>
  </si>
  <si>
    <t>Passport exeration date:</t>
  </si>
  <si>
    <t>Passport issuing country</t>
  </si>
  <si>
    <t>Driver’s license exeration date:</t>
  </si>
  <si>
    <t>Aditional driver data:</t>
  </si>
  <si>
    <t>issuing country</t>
  </si>
  <si>
    <t>Passport Number:</t>
  </si>
  <si>
    <t>Driver’s license number:</t>
  </si>
  <si>
    <t>Car:</t>
  </si>
  <si>
    <t>Date:</t>
  </si>
  <si>
    <t>page 3 of 3</t>
  </si>
  <si>
    <t>page 2 of 3</t>
  </si>
  <si>
    <t>page 1 of 3</t>
  </si>
  <si>
    <t xml:space="preserve">Car rental information </t>
  </si>
  <si>
    <t xml:space="preserve">Car Information: </t>
  </si>
  <si>
    <t>Appendix No. 1
to the Car Rent Contract:</t>
  </si>
  <si>
    <t xml:space="preserve">ACCEPTANCE-TRANSFER DEED </t>
  </si>
  <si>
    <t>Car number</t>
  </si>
  <si>
    <t>Vin number</t>
  </si>
  <si>
    <t>The Parties, upon transferring the Car indicated in Clause 1.1 of the</t>
  </si>
  <si>
    <t>Car rent contract Nr.</t>
  </si>
  <si>
    <t>draft the following deed and establish the following things:</t>
  </si>
  <si>
    <t xml:space="preserve"> Date, Time, location of issuing the car to Lesse:  </t>
  </si>
  <si>
    <t>1.</t>
  </si>
  <si>
    <t>Date, Time, location of returning the Car to the Lessor:</t>
  </si>
  <si>
    <t>2.</t>
  </si>
  <si>
    <t>3.</t>
  </si>
  <si>
    <t>Odometer at time of issuing :</t>
  </si>
  <si>
    <t>KM</t>
  </si>
  <si>
    <t>Odometer at time of returning:</t>
  </si>
  <si>
    <t>4.</t>
  </si>
  <si>
    <t xml:space="preserve">Fuel level at time of car issuing </t>
  </si>
  <si>
    <t>Fuel level at time of car issuing:</t>
  </si>
  <si>
    <t>Fuel level at time of car returning:</t>
  </si>
  <si>
    <t>5.</t>
  </si>
  <si>
    <t>6.</t>
  </si>
  <si>
    <t>Car interior at returning</t>
  </si>
  <si>
    <t>Car exterior at returning</t>
  </si>
  <si>
    <t xml:space="preserve">Additional equipment: Child seats _____,Booster_____, Roof rack _____, GPS navigation _____,Snow Chains_____,                             </t>
  </si>
  <si>
    <t>7.</t>
  </si>
  <si>
    <t>8.</t>
  </si>
  <si>
    <t>Damages on Car exterior at car issuing time.</t>
  </si>
  <si>
    <t>Damages on Car exterior at car returning time.</t>
  </si>
  <si>
    <t>9.</t>
  </si>
  <si>
    <t>10.</t>
  </si>
  <si>
    <t>11.</t>
  </si>
  <si>
    <t>Lessee:</t>
  </si>
  <si>
    <t>Signature At time of Car issuing :</t>
  </si>
  <si>
    <t>Signature at time of Car returning:</t>
  </si>
  <si>
    <t>Lessor:</t>
  </si>
  <si>
    <t>Appendix No. 1 to the Car Rent Contract:</t>
  </si>
  <si>
    <t xml:space="preserve">Date </t>
  </si>
  <si>
    <t>Page 1 of 1</t>
  </si>
  <si>
    <t xml:space="preserve">       SIA „EASYCARS”, unified registration No.40203141184, legal address: Rīga, Valguma iela 4A - 3, LV-1048, hereafter - Lessor, represented by Arnis Daģis who acts on the basis of the 8 June 2018 commercial power of attorney No.2018/06-1, on the one side, and    acting according to his free will, hereafter - Lessee, on the other side,</t>
  </si>
  <si>
    <t xml:space="preserve">1.3.3  Lessee may not travel outside of the European Union. </t>
  </si>
  <si>
    <r>
      <rPr>
        <b/>
        <sz val="8"/>
        <color theme="1"/>
        <rFont val="Times New Roman"/>
        <family val="1"/>
        <charset val="204"/>
      </rPr>
      <t>SIA „EASYCARS”</t>
    </r>
    <r>
      <rPr>
        <sz val="8"/>
        <color theme="1"/>
        <rFont val="Times New Roman"/>
        <family val="1"/>
        <charset val="204"/>
      </rPr>
      <t>, unified registration No.40203141184, legal address: Riga, Valguma iela 4A - 3, LV-1048, hereafter -</t>
    </r>
    <r>
      <rPr>
        <b/>
        <sz val="8"/>
        <color theme="1"/>
        <rFont val="Times New Roman"/>
        <family val="1"/>
        <charset val="204"/>
      </rPr>
      <t xml:space="preserve"> </t>
    </r>
    <r>
      <rPr>
        <b/>
        <sz val="9"/>
        <color theme="1"/>
        <rFont val="Times New Roman"/>
        <family val="1"/>
        <charset val="204"/>
      </rPr>
      <t>Lessor</t>
    </r>
    <r>
      <rPr>
        <sz val="8"/>
        <color theme="1"/>
        <rFont val="Times New Roman"/>
        <family val="1"/>
        <charset val="204"/>
      </rPr>
      <t xml:space="preserve">, represented by Arnis Daģis who acts on the basis of the 8 June 2018 commercial power of attorney No. Nr.2018/06-1, on the one side, and acting according to his free will, hereafter - </t>
    </r>
    <r>
      <rPr>
        <b/>
        <sz val="9"/>
        <color theme="1"/>
        <rFont val="Times New Roman"/>
        <family val="1"/>
        <charset val="204"/>
      </rPr>
      <t>Lessee,</t>
    </r>
    <r>
      <rPr>
        <sz val="8"/>
        <color theme="1"/>
        <rFont val="Times New Roman"/>
        <family val="1"/>
        <charset val="204"/>
      </rPr>
      <t xml:space="preserve"> on the other side:</t>
    </r>
  </si>
  <si>
    <t>1(1)</t>
  </si>
  <si>
    <t xml:space="preserve">Sender: </t>
  </si>
  <si>
    <t>SIA EASYCARS</t>
  </si>
  <si>
    <t>LV40203141184</t>
  </si>
  <si>
    <t>"AS INDUSTRA BANK"</t>
  </si>
  <si>
    <t>MULTLV2X</t>
  </si>
  <si>
    <t>Bank Account Number</t>
  </si>
  <si>
    <t>LV38 MULT 1010 A745 6001 0</t>
  </si>
  <si>
    <t>LV38 MULT1010A74560010</t>
  </si>
  <si>
    <t>Valguma iela 4-3
Rīga, LV-1048
LATVIA</t>
  </si>
  <si>
    <t>Recipient:</t>
  </si>
  <si>
    <t>(+371)22088777</t>
  </si>
  <si>
    <t>rent@easycars.lv</t>
  </si>
  <si>
    <t xml:space="preserve">Car rental service: </t>
  </si>
  <si>
    <t xml:space="preserve">From </t>
  </si>
  <si>
    <t>To</t>
  </si>
  <si>
    <t>Description</t>
  </si>
  <si>
    <t>Total:</t>
  </si>
  <si>
    <t>Product Nr</t>
  </si>
  <si>
    <t>Full insurance</t>
  </si>
  <si>
    <t>Price</t>
  </si>
  <si>
    <t xml:space="preserve">Total excluding VAT </t>
  </si>
  <si>
    <t xml:space="preserve">VAT Total </t>
  </si>
  <si>
    <t>Total to pay</t>
  </si>
  <si>
    <t>rent</t>
  </si>
  <si>
    <t>VAT excl.</t>
  </si>
  <si>
    <t xml:space="preserve">Bank Name </t>
  </si>
  <si>
    <t>Tel: +37122088777 / +37120000762</t>
  </si>
  <si>
    <t>E-mail: rent@easycars.lv</t>
  </si>
  <si>
    <t>easycars.lv</t>
  </si>
  <si>
    <t>Bank card at car pick up time</t>
  </si>
  <si>
    <t>Payment type:</t>
  </si>
  <si>
    <t>Payment terms:</t>
  </si>
  <si>
    <t>Due to pay:</t>
  </si>
  <si>
    <t>Invoice date:</t>
  </si>
  <si>
    <t>1 days net</t>
  </si>
  <si>
    <t>Reg. Code:</t>
  </si>
  <si>
    <t>VAT Nr.:</t>
  </si>
  <si>
    <t>SWIFT:</t>
  </si>
  <si>
    <t>Account Number:</t>
  </si>
  <si>
    <t>E-mail:</t>
  </si>
  <si>
    <t>Tel:</t>
  </si>
  <si>
    <t>Company Address:</t>
  </si>
  <si>
    <t>Name /Surname:</t>
  </si>
  <si>
    <t>Date of birth:</t>
  </si>
  <si>
    <t>INVOICE Nr.</t>
  </si>
  <si>
    <r>
      <t xml:space="preserve">SWIFT: </t>
    </r>
    <r>
      <rPr>
        <b/>
        <sz val="10"/>
        <color theme="1"/>
        <rFont val="Times New Roman"/>
        <family val="1"/>
        <charset val="204"/>
      </rPr>
      <t>MULTLV2X</t>
    </r>
  </si>
  <si>
    <t>Thank you for chousing EASYCARS</t>
  </si>
  <si>
    <t>Passport experation date:</t>
  </si>
  <si>
    <t>Riga Internationa Airport RIX</t>
  </si>
  <si>
    <t xml:space="preserve">Drop off date / time </t>
  </si>
  <si>
    <t xml:space="preserve">Pick up date / time </t>
  </si>
  <si>
    <t xml:space="preserve">Pick up location </t>
  </si>
  <si>
    <t xml:space="preserve">Drop off location </t>
  </si>
  <si>
    <t xml:space="preserve">pasport exp date </t>
  </si>
  <si>
    <t xml:space="preserve">driving license country </t>
  </si>
  <si>
    <t xml:space="preserve">exp date </t>
  </si>
  <si>
    <t>Driver’s license exeration date</t>
  </si>
  <si>
    <t xml:space="preserve">Daily rate </t>
  </si>
  <si>
    <t xml:space="preserve">total </t>
  </si>
  <si>
    <t xml:space="preserve">insurance </t>
  </si>
  <si>
    <t>BCF</t>
  </si>
  <si>
    <t xml:space="preserve">total rental </t>
  </si>
  <si>
    <t xml:space="preserve">total extra </t>
  </si>
  <si>
    <t>bank card</t>
  </si>
  <si>
    <t xml:space="preserve">Passport country </t>
  </si>
  <si>
    <t>Driver licencer nr:</t>
  </si>
  <si>
    <t>V</t>
  </si>
  <si>
    <t>A</t>
  </si>
  <si>
    <t xml:space="preserve">Contract number </t>
  </si>
  <si>
    <t xml:space="preserve">Deposit </t>
  </si>
  <si>
    <t xml:space="preserve">price day </t>
  </si>
  <si>
    <t>HG7999</t>
  </si>
  <si>
    <t>8.1</t>
  </si>
  <si>
    <t xml:space="preserve">2.6.1 If Lesse didn't inform Lessor about returning the car beyond time: </t>
  </si>
  <si>
    <t>Prior to signing this Acceptance-Transfer Deed Lessee has verified the technical and visual state of the Car and its equipment, and by signing this Acceptance-Transfer Deed Lessee waives his rights to raise any claims against Lessor regarding defects or faults of the Car.</t>
  </si>
  <si>
    <t xml:space="preserve">By signing this Acceptance-Transfer Deed Lessee confirms that it has been explained to him and he agrees that from the moment that Lessee signs this deed, all accidental destruction risk of the Car is transferred to Lessee and the Lessee assumes the responsibility of an owner of a source of elevated risk. </t>
  </si>
  <si>
    <t>Damages designation: 1=scratch / 2=chip / 3=Bump / 4=Crack / 5=Missing / 6=destroyed. / 7=others</t>
  </si>
  <si>
    <t xml:space="preserve">Fuel </t>
  </si>
  <si>
    <t xml:space="preserve">Rental 
Payment </t>
  </si>
  <si>
    <t>EXTRAS</t>
  </si>
  <si>
    <t>Dates / locations</t>
  </si>
  <si>
    <t>Other Info</t>
  </si>
  <si>
    <t>Drivers Address:</t>
  </si>
  <si>
    <t xml:space="preserve">Driver's NECESSARY INFO </t>
  </si>
  <si>
    <r>
      <rPr>
        <b/>
        <sz val="12"/>
        <color theme="1"/>
        <rFont val="Calibri"/>
        <family val="2"/>
        <scheme val="minor"/>
      </rPr>
      <t xml:space="preserve">TOTAL </t>
    </r>
    <r>
      <rPr>
        <sz val="12"/>
        <color theme="1"/>
        <rFont val="Calibri"/>
        <family val="2"/>
        <scheme val="minor"/>
      </rPr>
      <t xml:space="preserve">(DO not Touch) </t>
    </r>
  </si>
  <si>
    <t>where the car will be used:</t>
  </si>
  <si>
    <t xml:space="preserve">BCF INFO </t>
  </si>
  <si>
    <r>
      <t xml:space="preserve">Lithuania, Estonia, Finland </t>
    </r>
    <r>
      <rPr>
        <b/>
        <sz val="8"/>
        <color theme="1"/>
        <rFont val="Times New Roman"/>
        <family val="1"/>
        <charset val="204"/>
      </rPr>
      <t>(350.00 EUR)</t>
    </r>
  </si>
  <si>
    <r>
      <t xml:space="preserve">Sweden, Poland, Norway </t>
    </r>
    <r>
      <rPr>
        <b/>
        <sz val="8"/>
        <color theme="1"/>
        <rFont val="Times New Roman"/>
        <family val="1"/>
        <charset val="204"/>
      </rPr>
      <t>(500,00 EUR)</t>
    </r>
  </si>
  <si>
    <r>
      <t>Germany, Czech republic, 15</t>
    </r>
    <r>
      <rPr>
        <b/>
        <sz val="8"/>
        <color theme="1"/>
        <rFont val="Times New Roman"/>
        <family val="1"/>
        <charset val="204"/>
      </rPr>
      <t>00,00EUR</t>
    </r>
  </si>
  <si>
    <r>
      <t xml:space="preserve">Denmark, Slovakia, Hungary, Romania, Slovenia, Austria, Switzerland, Luxemburg, Belgium, Netherlands </t>
    </r>
    <r>
      <rPr>
        <b/>
        <sz val="8"/>
        <color theme="1"/>
        <rFont val="Times New Roman"/>
        <family val="1"/>
        <charset val="204"/>
      </rPr>
      <t>(2500,00 EUR)</t>
    </r>
  </si>
  <si>
    <t xml:space="preserve">isurance price per day </t>
  </si>
  <si>
    <t xml:space="preserve">insuance price total </t>
  </si>
  <si>
    <t>insurance yes=1/no=0</t>
  </si>
  <si>
    <r>
      <t xml:space="preserve">All Other European Union and European economic area countries </t>
    </r>
    <r>
      <rPr>
        <b/>
        <sz val="8"/>
        <color theme="1"/>
        <rFont val="Times New Roman"/>
        <family val="1"/>
        <charset val="204"/>
      </rPr>
      <t xml:space="preserve">(3500,00 EUR) </t>
    </r>
  </si>
  <si>
    <r>
      <t xml:space="preserve">1.3.4  If Lessee tries to leave European Union or EEA, Lessor shall assume it as an attempt to steal the car and shall do all in its power to stop the car, and Lessee shall be fined by a total amount: </t>
    </r>
    <r>
      <rPr>
        <b/>
        <sz val="8"/>
        <color theme="1"/>
        <rFont val="Times New Roman"/>
        <family val="1"/>
        <charset val="204"/>
      </rPr>
      <t>5000,00 EUR.</t>
    </r>
  </si>
  <si>
    <r>
      <rPr>
        <b/>
        <sz val="8"/>
        <color theme="1"/>
        <rFont val="Times New Roman"/>
        <family val="1"/>
        <charset val="204"/>
      </rPr>
      <t xml:space="preserve">1.1 </t>
    </r>
    <r>
      <rPr>
        <sz val="8"/>
        <color theme="1"/>
        <rFont val="Times New Roman"/>
        <family val="1"/>
        <charset val="204"/>
      </rPr>
      <t xml:space="preserve">Lessor transfers to Lessee and Lessee accepts for paid use for a defined period the car, hereafter– </t>
    </r>
    <r>
      <rPr>
        <b/>
        <sz val="9"/>
        <color theme="1"/>
        <rFont val="Times New Roman"/>
        <family val="1"/>
        <charset val="204"/>
      </rPr>
      <t>Car</t>
    </r>
    <r>
      <rPr>
        <sz val="8"/>
        <color theme="1"/>
        <rFont val="Times New Roman"/>
        <family val="1"/>
        <charset val="204"/>
      </rPr>
      <t>:</t>
    </r>
  </si>
  <si>
    <t>1.2 The ownership rights over the Car shall be retained by Lessor during the entire Contract period.</t>
  </si>
  <si>
    <t>1.3 The car is leased to Lessee with the goal: of everyday driving in the territory of Latvia.</t>
  </si>
  <si>
    <t>1.3.1  If Lessee wishes to travel outside the territory of Latvia, then Lessee shall notify Lessor at the time of concluding the contract, as well as mark the countries  ___________________________________________________________________________________________________</t>
  </si>
  <si>
    <t>1.3.2 If Lessee doesn't notify Lessor about traveling outside of the territory of Latvia on car collection time and drives the car out of Latvia borders without permission, then the following penalties shall be applied to Lesse:</t>
  </si>
  <si>
    <t>1.3.5 Lessor can confirm unsanctioned border cross by p.3.13..</t>
  </si>
  <si>
    <t>2.1 Lessor shall transfer and Lessee shall accept the Car at the moment of signing the Acceptance-Transfer deed in a clean state, with washed car body and interior, technically in order and with the required inventory: Car registration certificate, medical kit, spare wheel, jack, triangle, wheel key, door and ignition key, security system control and OCTA insurance.</t>
  </si>
  <si>
    <t xml:space="preserve">2.5  Lessee shall return the Car to Lessor after the end of the Contract period or in the case of its premature termination, with the Parties signing the Acceptance-Transfer deed. </t>
  </si>
  <si>
    <t xml:space="preserve">3.1  Lessee pledges to only use the Car according to its functions and technical capacity, in compliance with the Car use regulations, the instructions of Lessor, the Road traffic regulations, safety rules and fire safety rules, as well as to maintain the Car in a good state with utmost care.
</t>
  </si>
  <si>
    <t>3.3 Lessee pledges not to install auxiliary devices in Car and/or not to replace the existing auxiliary devices with others, without the written permission of Lessor not to carry out repairs of the car and/or exchange of parts (on his own/or with the help of third parties), otherwise Lessee shall assume full responsibility for possible damages.</t>
  </si>
  <si>
    <t xml:space="preserve">3.4 Lessee pledges not to transfer the Car for use to third parties not indicated in this Contract. If traffic accidents occur when the Car is driven by a driver not noted in this Contract, then Lessee shall assume full responsibility for the possible damages.  </t>
  </si>
  <si>
    <t>3.5.1 Writing down the names, surnames and addresses of persons involved in the traffic accident and witnesses.</t>
  </si>
  <si>
    <t>3.5.2 Acting according to Road traffic regulations, including notifying the police and/or drafting a harmonized declaration about the road traffic accident.</t>
  </si>
  <si>
    <t>3.6 Lessee shall return the Car to Lessor in the same visual and technical state that it was initially transferred, with all parts and accessories listed in clause 2.1 of this Contract, otherwise Lessee shall cover all costs of Lessor connected with elimination of defects and damages. Lessee shall cover all costs of  lessor connected with renewing the Car's registration certificate and ignition keys.</t>
  </si>
  <si>
    <t>3.8.1 If after returning the Car to Lessor it is established that Lessee has not paid the penalty payments for infractions made during the rent period, then Lessee shall pay the penalties on the basis of the documents issued by state institutions (protocols, etc.), as well as pay a penalty to Lessor in the amount of 50.00 EUR. Lessor shall have the right to pay penalties for traffic regulation violations committed by Lessee using the security deposits.</t>
  </si>
  <si>
    <t xml:space="preserve">3.9  If the Car is impounded to a special paid parking place due to the fault of Lessee, then Lessee shall notify Lessor and cover all costs related to impounding of the Car, its placement in the paid parking place, and pay the rent to Lessor for the period while the Car is placed in the paid parking place. Additionally, the fine for not following the rule described above is 500.00 EUR. </t>
  </si>
  <si>
    <t xml:space="preserve">3.10 After the end of the rent period Lessee may be invoiced for costs and contractual penalties according to the terms of this Contract related to filling the fuel tank, accepting the Car outside business hours (from 22:01, till 8:59) or outside Lessor office (valguma iela 4a-3, Rīga) indicated in the Contract, cleaning the Car, etc.   </t>
  </si>
  <si>
    <t>3.12  Lessor shall have the right to terminate this Contract if Lessee does not comply with the Car use regulations, acts negligently toward the Car, grossly violates road traffic regulations, or transfers the Car for use to a person not indicated in this Contract. In such cases Lessor shall have the right to seize the Car without previous warning by drafting a deed that states the nature of the violation and the technical state of the Car, retaining the rent payments made by Lessee. Lessee upon signing this Contract attests that he accepts Lessor's rights to seize the Car.</t>
  </si>
  <si>
    <t xml:space="preserve">3.14 Smoking in the car is prohibited. The fine for not following this rule is 500.00 EUR. </t>
  </si>
  <si>
    <t>4.1 At the moment of signing the Contract Lessee shall pay for the Rent and the payments connected with the rent of the Car as follows:</t>
  </si>
  <si>
    <t>4.2 Lessee shall make all payments indicated in Clause 4.1 at the moment of signing this Contract.</t>
  </si>
  <si>
    <t xml:space="preserve">4.4 Lessee may only drive 250 km per day with the rented Car. If a longer distance is traveled, then Lessee shall pay 0.35 EUR for each additional kilometer in addition to the Rent. </t>
  </si>
  <si>
    <t>4.5 If at the moment of transferring the Car Lessor identifies non-compliance with the terms of rental contract, then security deposit shall be used to eliminate the non-compliance. Security deposit shall only be returned to Lessee at the moment when non-compliance will be eliminated, and the costs of its elimination will be ascertained.</t>
  </si>
  <si>
    <t xml:space="preserve">5.1 Any disputes between Parties related to this Contract, its violation, termination, or invalidity, shall be resolved by way of negotiation. Any dispute, disagreement or claim arising from this Contract or related to it or its violation, termination, or invalidity, shall be resolved according to the law of the Republic of Latvia in general jurisdiction Latvian court according to legal competence. </t>
  </si>
  <si>
    <t>5.2  Parties shall be responsible for liabilities assumed under this Contract according to current Latvian law.</t>
  </si>
  <si>
    <t>5.5 If Lessee violates the terms of Clause 3.1 or in any way damages the Car, then Lessee shall pay Lessor a contractual penalty in the amount of 80% of the value of the Car stated in this Contract for each separate case.</t>
  </si>
  <si>
    <t>5.6 If the Car is seized while Lessee or any person driving the Car during the rent period is under the influence of alcohol and /or drugs or psychotropic substances, or is transporting an illegal cargo, or if the Car is seized for any other reason, then Lessee shall immediately notify Lessor and within five days of making the infraction shall pay Lessor a contractual penalty in the amount of 1000.00 EUR, as well as cover any costs incurred by Lessor in recovering the Car. If the contractual penalty is not paid in time,  Lessee shall pay Lessor a contractual penalty in the amount of 50.00 EUR for each day.</t>
  </si>
  <si>
    <t>5.11  If Lessee violates the terms of the Contract, then, by signing this Contract, Lessee pledges to compensate to Lessor and third parties any direct and indirect costs and damages related to forced performance of Lessee’s liabilities, debt recovery, legal assistance and any other related costs.</t>
  </si>
  <si>
    <t xml:space="preserve">                             6.3 The Contract may be modified, supplemented, or terminated prematurely by written agreement between the parties.</t>
  </si>
  <si>
    <t>7.1 The Parties have read the Contract and agree to all its clauses and confirm this by signing the Contract.</t>
  </si>
  <si>
    <t>7.3  Lessee confirms with his signature that he has read and fully understood the Rent contract and terms.</t>
  </si>
  <si>
    <t>7.4 If any of the terms of the Contract loses legal force, the other terms of the Contract shall remain unaffected.</t>
  </si>
  <si>
    <t>7.6 Regarding any other issues not discussed in the Contract the Parties shall follow the existing Latvian government law.</t>
  </si>
  <si>
    <t xml:space="preserve">Signature of the Lessee: </t>
  </si>
  <si>
    <t xml:space="preserve">2.2  The car shall be transferred to Lessee with the same amount of fuel in the tank as in the acceptance-transfer deed p.4. The price of the fuel is not included in the rent. If the Car is returned with a smaller amount of fuel, an additional price for the lacking fuel shall be calculated, on the basis of the rate 2,80 EUR per each liter.    </t>
  </si>
  <si>
    <t>2.3 Prior to signing the car rental contract, Lessee has verified the state of the Car. If prior to signing this Contract Lessee identifies defects and/or faults or damage of the Car, he must notify Lessor and they will be indicated in the Acceptance-Transfer deed, otherwise, Lessee shall be liable for any damage discovered.</t>
  </si>
  <si>
    <t>2.4  After signing the  Acceptance-Transfer deed Lessee waives his rights to raise any objections regarding the defects or faults of the Car, and from the moment when Lessee has accepted the Car from Lessor and signed the Acceptance-Transfer deed, the entire accidental destruction risk for the Car transferred to Lessee and, Lessee assumes full responsibility for the Car and for compliance with the Road traffic regulations.</t>
  </si>
  <si>
    <r>
      <t xml:space="preserve">2.6 If Lesse willing to extend the car rental contract, he must inform Lessor by e-mail: </t>
    </r>
    <r>
      <rPr>
        <b/>
        <sz val="8"/>
        <color theme="1"/>
        <rFont val="Times New Roman"/>
        <family val="1"/>
        <charset val="204"/>
      </rPr>
      <t>reservation@easycars.lv</t>
    </r>
    <r>
      <rPr>
        <sz val="8"/>
        <color theme="1"/>
        <rFont val="Times New Roman"/>
        <family val="1"/>
        <charset val="204"/>
      </rPr>
      <t xml:space="preserve"> or phone call: </t>
    </r>
    <r>
      <rPr>
        <b/>
        <sz val="8"/>
        <color theme="1"/>
        <rFont val="Times New Roman"/>
        <family val="1"/>
        <charset val="204"/>
      </rPr>
      <t xml:space="preserve">+37122088777 </t>
    </r>
    <r>
      <rPr>
        <sz val="8"/>
        <color theme="1"/>
        <rFont val="Times New Roman"/>
        <family val="1"/>
        <charset val="204"/>
      </rPr>
      <t>no later than 24H till the last rental day.</t>
    </r>
  </si>
  <si>
    <t>and didn't return it, then Lessor shall assume it to be an</t>
  </si>
  <si>
    <t>attempt to steal the car and shall do all in its power to stop the car, and Lessee shall be fined by atotal amount: 5000,00 EUR</t>
  </si>
  <si>
    <t>3.2 Lessee pledges to regularly verify the Car’s levels of lubricants and oils and to immediately notify Lessor regarding any deviations. Lessee shall not have the right to replenish the Car's lubricants and oils (with the exception of fuel and window cleaning fluid) without previous agreement from Lessor, otherwise, Lessee shall assume full responsibility for the possible damages.</t>
  </si>
  <si>
    <t>3.5 Lessee pledges to comply with OCTA insurance contract terms and to do everything possible to protect the interests of Lessor and the insurance company in case of traffic accidents or other insurance cases, including but not limited to:</t>
  </si>
  <si>
    <r>
      <t xml:space="preserve">3.5.3 Not later than </t>
    </r>
    <r>
      <rPr>
        <b/>
        <sz val="8"/>
        <color theme="1"/>
        <rFont val="Times New Roman"/>
        <family val="1"/>
        <charset val="204"/>
      </rPr>
      <t>1</t>
    </r>
    <r>
      <rPr>
        <sz val="8"/>
        <color theme="1"/>
        <rFont val="Times New Roman"/>
        <family val="1"/>
        <charset val="204"/>
      </rPr>
      <t xml:space="preserve"> hour notifying Lessor by phone at </t>
    </r>
    <r>
      <rPr>
        <b/>
        <sz val="8"/>
        <color theme="1"/>
        <rFont val="Times New Roman"/>
        <family val="1"/>
        <charset val="204"/>
      </rPr>
      <t>+37122088777</t>
    </r>
    <r>
      <rPr>
        <sz val="8"/>
        <color theme="1"/>
        <rFont val="Times New Roman"/>
        <family val="1"/>
        <charset val="204"/>
      </rPr>
      <t xml:space="preserve"> regarding the traffic accident and submitting all required documents related to the accident;</t>
    </r>
  </si>
  <si>
    <r>
      <t xml:space="preserve">3.5.3.1 If Lessee violated p3.5.1 then Lessee shall pay to Lessor a fine amount of </t>
    </r>
    <r>
      <rPr>
        <b/>
        <sz val="8"/>
        <color theme="1"/>
        <rFont val="Times New Roman"/>
        <family val="1"/>
        <charset val="204"/>
      </rPr>
      <t>1000,00 EUR.</t>
    </r>
  </si>
  <si>
    <t>3.5.4  Not leaving the place of the accident prior to settling any formal issues with the police and receiving permission to leave the location of the accident.</t>
  </si>
  <si>
    <t>of the car</t>
  </si>
  <si>
    <t>3.5.4.1 If Lessee left the car accident place before dealing all paperwork with the police and / or third party or written permission from Lessor, then Lessee is considered guilty and must cover all expenses including car repairs according to provided invoice/s with partnered service/s. Also, Lessee is obliged to pay 30% value</t>
  </si>
  <si>
    <t>and shall pay for each day while the car is repaired and not able to lease by Lessee fault. Calculation from 24h = 60.00 EUR</t>
  </si>
  <si>
    <t>3.5.5 Don't leave the Car before ensuring its protection and safety.</t>
  </si>
  <si>
    <t>3.7 Lessee shall carry out the Car interior cleaning using his own means. If Lessee does not carry out interior cleaning prior to returning the Car to Lessor according to the Acceptance-Transfer deed, then Lessee shall be fined 50.00 EUR for cleaning the Car's interior.</t>
  </si>
  <si>
    <t xml:space="preserve">3.7.1 Lessee is not obliged to wash car exterior. But in this case, Lessor cannot evaluate potential damages caused by Lesseethe. Lessor will wash the car 48 hours after collecting the car from Lessee. Any damages that were not described / established in acceptance-transfer deed (Appendix Nr. 1)  automatically will be related to Lessee.  </t>
  </si>
  <si>
    <t>3.8  Lessee shall independently pay any penalties for violating road traffic regulations, Car parking regulations, or any other administrative violations made during the rental period. Lessee shall be liable for any obligations that are applied to the user of a source of elevated risk (the Car) if any damages are caused to third parties. Lessee shall compensate damages caused by the source of elevated risk if he cannot prove that the damages have been caused due to force majeure circumstances, or due to intentional actions or gross negligence of the casualty.</t>
  </si>
  <si>
    <t>3.11 Lessor shall have the right to verify if Lessee complies with the regulations of use and rent of the Car with any legally available methods such as police data / CSDD data / integrated GPS tracking device, etc.</t>
  </si>
  <si>
    <t>3.13  Lessee agrees that the Car is equipped with an internal GPS tracking device and Lessor has the right to acquire any information needed using this device.</t>
  </si>
  <si>
    <t>4.3 The daily rent is calculated for 24 hours. When the 24-hour limit for a single day of rent is exceeded by more than 60 minutes, the rent is calculated for another full day.</t>
  </si>
  <si>
    <t xml:space="preserve">km per rental period with the rented Car. If a longer distance is travelled, then Lessee shall pay 0.35 EUR for each </t>
  </si>
  <si>
    <t xml:space="preserve">additional kilometre in addition to the Rent amount. </t>
  </si>
  <si>
    <t>5.3 The terms of this Contract shall be binding both to Parties and their legal successors. Neither of the Parties shall have the right to transfer any rights and/or obligations arising from this Contract to any third parties without the written permission of the other Party.</t>
  </si>
  <si>
    <t>5.4 Lessee pledges to compensate Lessor any damages caused due to the provision of false information or concealing facts.</t>
  </si>
  <si>
    <t>5.5.1 Lessee may buy full insurance for an additional fee</t>
  </si>
  <si>
    <t xml:space="preserve"> per day, in that case, Lessee will not have the duty of paying for the damage caused to</t>
  </si>
  <si>
    <t xml:space="preserve">the Car during the rental period unless he has committed gross negligence or other actions based on the rental contract. </t>
  </si>
  <si>
    <t xml:space="preserve">5.7 If Lessee loses/damages ignition keys, security system control, or the registration documents for the Car, then Lessee shall pay a contractual penalty in the amount of 300.00 EUR and compensate the full cost of lost/damaged items. </t>
  </si>
  <si>
    <t xml:space="preserve">5.8 The payment of the contractual penalty shall not release the Lessee from the fulfilment of the liabilities assumed according to the Contract.                   </t>
  </si>
  <si>
    <t xml:space="preserve">5.10  Lessee shall be liable for all costs and damages in connection with the Car that hase been incurred during the term of the Contract due to the actions or inaction of Lessee to third parties or Lessor. </t>
  </si>
  <si>
    <t xml:space="preserve">                             6.1 The Contract comes into force upon being signed and shall remain in force until the complete fulfilment of the Parties’ liabilities.</t>
  </si>
  <si>
    <t xml:space="preserve">                             6.2 The Contract contains a complete agreement between the Parties. </t>
  </si>
  <si>
    <t xml:space="preserve">6.4 Lessor shall have the right to unilaterally terminate this Contract in the case described in Clause 1.3.2 / 1.3.4 / 3.1 / 3.3 / 3.4 / 3.5.5 / 3.9 / 3.12 / 5.6.   </t>
  </si>
  <si>
    <t xml:space="preserve">7.2 Lessee has provided his personal data in the Contract only for providing the service and Lessor pledges not to divulge the personal data of Lessee included in this Contract to third parties. Excluding government departments (Police / Tax Office / etc.). </t>
  </si>
  <si>
    <t xml:space="preserve">7.5 The Contract has been drafted in 2 (two) copies on 3 pages, each copy having equal legal force. Any appendixes (like Appendix No. 1 ACCEPTANCE-TRANSFER DEED / invoices / terminal receipts / pictures of the car at car issuing and returning time from Lessor phone / e.t.c. ) to this Contract shall be its integral parts. </t>
  </si>
  <si>
    <t>7.7 Lessee, permit to withhold from the aforementioned card costs related to car rent incurred during the term of the car rental contract and do not object to this transaction not being confirmed by my signature”.
If after returning the car the rental company establishes the existence of additional costs not related to damage:
 	The renting company verifies the car rental contract and makes sure that the client has with his signature permitted the rental company to withhold the specific cost.
– The client's signature exists, and the specific cost has been identified – the rent company carries out authorization in the absence of the client. The terminal receipt in place of the signature contains the letters «S.O.F» (signature on file). A letter is sent to the client containing a copy of the receipt, invoice (by Lessee's request) and a copy of the car rent contract.
– There is no client signature, or the specific cost is not identified – the rent company contacts the client and comes to an agreement regarding the way how the client compensates the incurred costs.
 	When withholding any costs in the absence of the client (for example, for traffic violations), a copy of the invoice, transaction receipt and the car rental contract must be sent to the client.</t>
  </si>
  <si>
    <t>Bank card data. (Name, surname)</t>
  </si>
  <si>
    <t xml:space="preserve">Signature of SIA "EASYCARS" Authorized representative Arnis Daģis </t>
  </si>
  <si>
    <t>bank card number</t>
  </si>
  <si>
    <t>Bank card experation date</t>
  </si>
  <si>
    <t xml:space="preserve">I confirm with my signature that I have read the rules of car rental contract  and will comply with them. </t>
  </si>
  <si>
    <r>
      <rPr>
        <b/>
        <sz val="10"/>
        <color theme="1"/>
        <rFont val="Times New Roman"/>
        <family val="1"/>
        <charset val="204"/>
      </rPr>
      <t xml:space="preserve">LESSOR:
</t>
    </r>
    <r>
      <rPr>
        <sz val="10"/>
        <color theme="1"/>
        <rFont val="Times New Roman"/>
        <family val="1"/>
        <charset val="204"/>
      </rPr>
      <t xml:space="preserve">
</t>
    </r>
    <r>
      <rPr>
        <sz val="8"/>
        <color theme="1"/>
        <rFont val="Times New Roman"/>
        <family val="1"/>
        <charset val="204"/>
      </rPr>
      <t xml:space="preserve">
</t>
    </r>
    <r>
      <rPr>
        <sz val="10"/>
        <color theme="1"/>
        <rFont val="Times New Roman"/>
        <family val="1"/>
        <charset val="204"/>
      </rPr>
      <t xml:space="preserve">
</t>
    </r>
    <r>
      <rPr>
        <b/>
        <sz val="10"/>
        <color theme="1"/>
        <rFont val="Times New Roman"/>
        <family val="1"/>
        <charset val="204"/>
      </rPr>
      <t xml:space="preserve">SIA „EASYCARS”
unified registration No. 40203141184
VAT payer No. LV40203141184
</t>
    </r>
    <r>
      <rPr>
        <sz val="10"/>
        <color theme="1"/>
        <rFont val="Times New Roman"/>
        <family val="1"/>
        <charset val="204"/>
      </rPr>
      <t xml:space="preserve">legal address: Valguma iela 4A-3, 
Riga, LV-1048
Telephone numbers: 
+371 22088777, +371 20000762
E-mail: rent@easycars.lv
Bank:AS INDUSTRA BANK                                
Bank code: MULTLV2X 
IBAN account: LV38MULT1010A74560010
__________________________________ 
Authorized representative </t>
    </r>
    <r>
      <rPr>
        <b/>
        <sz val="10"/>
        <color theme="1"/>
        <rFont val="Times New Roman"/>
        <family val="1"/>
        <charset val="204"/>
      </rPr>
      <t>Arnis Daģis</t>
    </r>
  </si>
  <si>
    <t xml:space="preserve">Lessee bank card Details </t>
  </si>
  <si>
    <t>130km/H</t>
  </si>
  <si>
    <t>RDV/carnr+contract nr</t>
  </si>
  <si>
    <t>01.01.2024  12/00</t>
  </si>
  <si>
    <t>01.02.2024 12/00</t>
  </si>
  <si>
    <t>Address 2</t>
  </si>
  <si>
    <t>MR client</t>
  </si>
  <si>
    <t>01.04.1990</t>
  </si>
  <si>
    <t>email@gmail.com</t>
  </si>
  <si>
    <t>PO5051</t>
  </si>
  <si>
    <t xml:space="preserve">Romania </t>
  </si>
  <si>
    <t xml:space="preserve">Estonia </t>
  </si>
  <si>
    <t>01.04.2034</t>
  </si>
  <si>
    <t>GO777</t>
  </si>
  <si>
    <t>15.06.2023</t>
  </si>
  <si>
    <t>1234 5678 9012 3456</t>
  </si>
  <si>
    <t>01/28</t>
  </si>
  <si>
    <t>Volkswagen Tiguan</t>
  </si>
  <si>
    <t>DL7999</t>
  </si>
  <si>
    <t>VBA787878HG78787GR</t>
  </si>
  <si>
    <t>Af7479479</t>
  </si>
  <si>
    <t xml:space="preserve">Blue </t>
  </si>
  <si>
    <t>Petrol (E95/E98)</t>
  </si>
  <si>
    <t xml:space="preserve">Address 3 </t>
  </si>
  <si>
    <t xml:space="preserve">client2 </t>
  </si>
  <si>
    <t>LT/EST</t>
  </si>
  <si>
    <t xml:space="preserve">Address 1 </t>
  </si>
  <si>
    <t>+37112345678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</si>
</sst>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quot;₽&quot;_-;\-* #,##0.00\ &quot;₽&quot;_-;_-* &quot;-&quot;??\ &quot;₽&quot;_-;_-@_-"/>
    <numFmt numFmtId="165" formatCode="_-[$€-2]\ * #,##0.00_-;\-[$€-2]\ * #,##0.00_-;_-[$€-2]\ * &quot;-&quot;??_-;_-@_-"/>
  </numFmts>
  <fonts count="2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Times New Roman"/>
      <family val="1"/>
      <charset val="204"/>
    </font>
    <font>
      <sz val="11"/>
      <color theme="1"/>
      <name val="Times New Roman"/>
      <family val="1"/>
      <charset val="204"/>
    </font>
    <font>
      <sz val="10"/>
      <color theme="1"/>
      <name val="Times New Roman"/>
      <family val="1"/>
      <charset val="204"/>
    </font>
    <font>
      <sz val="9"/>
      <color theme="1"/>
      <name val="Times New Roman"/>
      <family val="1"/>
      <charset val="204"/>
    </font>
    <font>
      <sz val="10"/>
      <color theme="1"/>
      <name val="Calibri"/>
      <family val="2"/>
      <scheme val="minor"/>
    </font>
    <font>
      <sz val="9"/>
      <color theme="1"/>
      <name val="Calibri"/>
      <family val="2"/>
      <scheme val="minor"/>
    </font>
    <font>
      <b/>
      <sz val="9"/>
      <color theme="1"/>
      <name val="Times New Roman"/>
      <family val="1"/>
      <charset val="204"/>
    </font>
    <font>
      <sz val="9"/>
      <color theme="1"/>
      <name val="Wingdings"/>
      <charset val="2"/>
    </font>
    <font>
      <b/>
      <sz val="9"/>
      <color theme="1"/>
      <name val="Calibri"/>
      <family val="2"/>
      <charset val="204"/>
      <scheme val="minor"/>
    </font>
    <font>
      <sz val="11"/>
      <color theme="1"/>
      <name val="Calibri"/>
      <family val="2"/>
      <scheme val="minor"/>
    </font>
    <font>
      <sz val="8"/>
      <color theme="1"/>
      <name val="Times New Roman"/>
      <family val="1"/>
      <charset val="204"/>
    </font>
    <font>
      <sz val="8"/>
      <color theme="1"/>
      <name val="Calibri"/>
      <family val="2"/>
      <scheme val="minor"/>
    </font>
    <font>
      <b/>
      <sz val="8"/>
      <color theme="1"/>
      <name val="Times New Roman"/>
      <family val="1"/>
      <charset val="204"/>
    </font>
    <font>
      <b/>
      <sz val="8"/>
      <color theme="1"/>
      <name val="Calibri"/>
      <family val="2"/>
      <charset val="204"/>
      <scheme val="minor"/>
    </font>
    <font>
      <b/>
      <sz val="10"/>
      <color theme="1"/>
      <name val="Times New Roman"/>
      <family val="1"/>
      <charset val="204"/>
    </font>
    <font>
      <sz val="10"/>
      <color theme="1"/>
      <name val="Wingdings"/>
      <charset val="2"/>
    </font>
    <font>
      <sz val="12"/>
      <color theme="1"/>
      <name val="Times New Roman"/>
      <family val="1"/>
      <charset val="204"/>
    </font>
    <font>
      <u/>
      <sz val="11"/>
      <color theme="10"/>
      <name val="Calibri"/>
      <family val="2"/>
      <scheme val="minor"/>
    </font>
    <font>
      <sz val="12"/>
      <color theme="1"/>
      <name val="Wingdings"/>
      <charset val="2"/>
    </font>
    <font>
      <sz val="11"/>
      <name val="Times New Roman"/>
      <family val="1"/>
      <charset val="204"/>
    </font>
    <font>
      <sz val="10"/>
      <name val="Times New Roman"/>
      <family val="1"/>
      <charset val="204"/>
    </font>
    <font>
      <b/>
      <sz val="11"/>
      <color theme="1"/>
      <name val="Calibri"/>
      <family val="2"/>
      <charset val="204"/>
      <scheme val="minor"/>
    </font>
    <font>
      <b/>
      <sz val="12"/>
      <color theme="1"/>
      <name val="Calibri"/>
      <family val="2"/>
      <scheme val="minor"/>
    </font>
    <font>
      <sz val="12"/>
      <color theme="1"/>
      <name val="Calibri"/>
      <family val="2"/>
      <scheme val="minor"/>
    </font>
    <font>
      <b/>
      <sz val="12"/>
      <color theme="1"/>
      <name val="Calibri"/>
      <family val="2"/>
      <charset val="204"/>
      <scheme val="minor"/>
    </font>
    <font>
      <u/>
      <sz val="9"/>
      <color theme="10"/>
      <name val="Calibri"/>
      <family val="2"/>
      <scheme val="minor"/>
    </font>
  </fonts>
  <fills count="1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rgb="FF7030A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6"/>
        <bgColor indexed="64"/>
      </patternFill>
    </fill>
  </fills>
  <borders count="72">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12" fillId="0" borderId="0" applyFont="0" applyFill="0" applyBorder="0" applyAlignment="0" applyProtection="0"/>
    <xf numFmtId="164" fontId="12" fillId="0" borderId="0" applyFont="0" applyFill="0" applyBorder="0" applyAlignment="0" applyProtection="0"/>
    <xf numFmtId="0" fontId="20" fillId="0" borderId="0" applyNumberFormat="0" applyFill="0" applyBorder="0" applyAlignment="0" applyProtection="0"/>
    <xf numFmtId="9" fontId="12" fillId="0" borderId="0" applyFont="0" applyFill="0" applyBorder="0" applyAlignment="0" applyProtection="0"/>
  </cellStyleXfs>
  <cellXfs count="660">
    <xf numFmtId="0" fontId="0" fillId="0" borderId="0" xfId="0"/>
    <xf numFmtId="0" fontId="4" fillId="0" borderId="0" xfId="0" applyFont="1"/>
    <xf numFmtId="0" fontId="7" fillId="0" borderId="0" xfId="0" applyFont="1"/>
    <xf numFmtId="0" fontId="0" fillId="0" borderId="0" xfId="0" applyAlignment="1">
      <alignment horizontal="left"/>
    </xf>
    <xf numFmtId="0" fontId="9" fillId="0" borderId="0" xfId="0" applyFont="1"/>
    <xf numFmtId="0" fontId="9" fillId="0" borderId="0" xfId="0" applyFont="1" applyAlignment="1">
      <alignment horizontal="center"/>
    </xf>
    <xf numFmtId="16" fontId="10" fillId="0" borderId="4" xfId="0" applyNumberFormat="1" applyFont="1" applyBorder="1" applyAlignment="1">
      <alignment horizontal="center" vertical="center"/>
    </xf>
    <xf numFmtId="16" fontId="10" fillId="0" borderId="9" xfId="0" applyNumberFormat="1" applyFont="1" applyBorder="1" applyAlignment="1">
      <alignment horizontal="center" vertical="center"/>
    </xf>
    <xf numFmtId="0" fontId="13" fillId="0" borderId="0" xfId="0" applyFont="1"/>
    <xf numFmtId="0" fontId="14" fillId="0" borderId="0" xfId="0" applyFont="1"/>
    <xf numFmtId="0" fontId="15" fillId="0" borderId="0" xfId="0" applyFont="1" applyAlignment="1">
      <alignment horizontal="center" vertical="center"/>
    </xf>
    <xf numFmtId="0" fontId="15" fillId="0" borderId="0" xfId="0" applyFont="1"/>
    <xf numFmtId="0" fontId="13" fillId="0" borderId="0" xfId="0" applyFont="1" applyAlignment="1">
      <alignment horizontal="left"/>
    </xf>
    <xf numFmtId="0" fontId="13" fillId="0" borderId="0" xfId="0" applyFont="1" applyAlignment="1">
      <alignment horizontal="left" vertical="top"/>
    </xf>
    <xf numFmtId="0" fontId="13" fillId="0" borderId="17" xfId="0" applyFont="1" applyBorder="1" applyAlignment="1">
      <alignment horizontal="left" vertical="top" wrapText="1"/>
    </xf>
    <xf numFmtId="0" fontId="13" fillId="0" borderId="11" xfId="0" applyFont="1" applyBorder="1" applyAlignment="1">
      <alignment horizontal="left" vertical="top" wrapText="1"/>
    </xf>
    <xf numFmtId="0" fontId="13" fillId="0" borderId="13" xfId="0" applyFont="1" applyBorder="1" applyAlignment="1">
      <alignment horizontal="left" vertical="top"/>
    </xf>
    <xf numFmtId="0" fontId="13" fillId="0" borderId="17" xfId="0" applyFont="1" applyBorder="1" applyAlignment="1">
      <alignment horizontal="left" vertical="top"/>
    </xf>
    <xf numFmtId="0" fontId="13" fillId="0" borderId="11" xfId="0" applyFont="1" applyBorder="1" applyAlignment="1">
      <alignment horizontal="left" vertical="top"/>
    </xf>
    <xf numFmtId="0" fontId="14" fillId="0" borderId="17" xfId="0" applyFont="1" applyBorder="1" applyAlignment="1">
      <alignment horizontal="left" vertical="top"/>
    </xf>
    <xf numFmtId="0" fontId="14" fillId="0" borderId="11" xfId="0" applyFont="1" applyBorder="1" applyAlignment="1">
      <alignment horizontal="left" vertical="top"/>
    </xf>
    <xf numFmtId="0" fontId="17" fillId="0" borderId="0" xfId="0" applyFont="1"/>
    <xf numFmtId="0" fontId="3" fillId="0" borderId="0" xfId="0" applyFont="1" applyAlignment="1">
      <alignment vertical="center"/>
    </xf>
    <xf numFmtId="0" fontId="3" fillId="0" borderId="0" xfId="0" applyFont="1" applyAlignment="1">
      <alignment horizontal="left" vertical="center"/>
    </xf>
    <xf numFmtId="0" fontId="13" fillId="0" borderId="0" xfId="0" applyFont="1" applyAlignment="1">
      <alignment vertical="center"/>
    </xf>
    <xf numFmtId="0" fontId="13"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13" fillId="0" borderId="0" xfId="0" applyFont="1" applyAlignment="1">
      <alignment horizontal="center"/>
    </xf>
    <xf numFmtId="0" fontId="18" fillId="0" borderId="35" xfId="0" applyFont="1" applyBorder="1" applyAlignment="1">
      <alignment horizontal="center" vertical="center"/>
    </xf>
    <xf numFmtId="0" fontId="15" fillId="0" borderId="4" xfId="0" applyFont="1" applyBorder="1" applyAlignment="1">
      <alignment horizontal="left" vertical="center"/>
    </xf>
    <xf numFmtId="0" fontId="15" fillId="0" borderId="2" xfId="0" applyFont="1" applyBorder="1" applyAlignment="1">
      <alignment horizontal="left" vertical="center"/>
    </xf>
    <xf numFmtId="0" fontId="16" fillId="0" borderId="0" xfId="0" applyFont="1" applyAlignment="1">
      <alignment vertical="center"/>
    </xf>
    <xf numFmtId="165" fontId="13" fillId="0" borderId="19" xfId="0" applyNumberFormat="1" applyFont="1" applyBorder="1" applyAlignment="1">
      <alignment horizontal="center" vertical="top"/>
    </xf>
    <xf numFmtId="165" fontId="13" fillId="0" borderId="19" xfId="2" applyNumberFormat="1" applyFont="1" applyBorder="1" applyAlignment="1">
      <alignment horizontal="center"/>
    </xf>
    <xf numFmtId="0" fontId="13" fillId="0" borderId="19" xfId="0" applyFont="1" applyBorder="1" applyAlignment="1">
      <alignment horizontal="right"/>
    </xf>
    <xf numFmtId="0" fontId="13" fillId="0" borderId="19" xfId="0" applyFont="1" applyBorder="1" applyAlignment="1">
      <alignment horizontal="center"/>
    </xf>
    <xf numFmtId="0" fontId="18" fillId="0" borderId="19" xfId="0" applyFont="1" applyBorder="1" applyAlignment="1">
      <alignment horizontal="center" vertical="center"/>
    </xf>
    <xf numFmtId="0" fontId="14" fillId="0" borderId="19" xfId="0" applyFont="1" applyBorder="1" applyAlignment="1">
      <alignment horizontal="center"/>
    </xf>
    <xf numFmtId="0" fontId="14" fillId="0" borderId="19" xfId="0" applyFont="1" applyBorder="1"/>
    <xf numFmtId="0" fontId="16" fillId="0" borderId="19" xfId="0" applyFont="1" applyBorder="1" applyAlignment="1">
      <alignment horizontal="center"/>
    </xf>
    <xf numFmtId="0" fontId="4" fillId="0" borderId="44" xfId="0" applyFont="1" applyBorder="1"/>
    <xf numFmtId="0" fontId="13" fillId="0" borderId="13" xfId="0" applyFont="1" applyBorder="1" applyAlignment="1">
      <alignment horizontal="center"/>
    </xf>
    <xf numFmtId="0" fontId="5" fillId="0" borderId="0" xfId="0" applyFont="1" applyAlignment="1">
      <alignment vertical="top"/>
    </xf>
    <xf numFmtId="0" fontId="5" fillId="0" borderId="22" xfId="0" applyFont="1" applyBorder="1" applyAlignment="1">
      <alignment vertical="top" wrapText="1"/>
    </xf>
    <xf numFmtId="0" fontId="4" fillId="0" borderId="24" xfId="0" applyFont="1" applyBorder="1"/>
    <xf numFmtId="0" fontId="5" fillId="0" borderId="21" xfId="0" applyFont="1" applyBorder="1" applyAlignment="1">
      <alignment vertical="top"/>
    </xf>
    <xf numFmtId="0" fontId="17" fillId="0" borderId="0" xfId="0" applyFont="1" applyAlignment="1">
      <alignment horizontal="left"/>
    </xf>
    <xf numFmtId="0" fontId="5" fillId="0" borderId="0" xfId="0" applyFont="1" applyAlignment="1">
      <alignment horizontal="right"/>
    </xf>
    <xf numFmtId="0" fontId="5" fillId="0" borderId="22" xfId="0" applyFont="1" applyBorder="1" applyAlignment="1">
      <alignment horizontal="left" vertical="top" wrapText="1"/>
    </xf>
    <xf numFmtId="0" fontId="13" fillId="0" borderId="13" xfId="0" applyFont="1" applyBorder="1"/>
    <xf numFmtId="0" fontId="14" fillId="0" borderId="35" xfId="0" applyFont="1" applyBorder="1" applyAlignment="1">
      <alignment vertical="center"/>
    </xf>
    <xf numFmtId="0" fontId="16" fillId="0" borderId="3"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vertical="center"/>
    </xf>
    <xf numFmtId="0" fontId="16" fillId="0" borderId="9" xfId="0" applyFont="1" applyBorder="1" applyAlignment="1">
      <alignment vertical="center"/>
    </xf>
    <xf numFmtId="0" fontId="4" fillId="0" borderId="0" xfId="0" applyFont="1" applyAlignment="1">
      <alignment vertical="center"/>
    </xf>
    <xf numFmtId="0" fontId="5" fillId="0" borderId="33" xfId="0" applyFont="1" applyBorder="1"/>
    <xf numFmtId="0" fontId="17" fillId="0" borderId="19" xfId="0" applyFont="1" applyBorder="1" applyAlignment="1">
      <alignment horizontal="left"/>
    </xf>
    <xf numFmtId="0" fontId="17" fillId="0" borderId="19" xfId="0" applyFont="1" applyBorder="1"/>
    <xf numFmtId="0" fontId="5" fillId="0" borderId="44" xfId="0" applyFont="1" applyBorder="1"/>
    <xf numFmtId="0" fontId="5" fillId="0" borderId="0" xfId="0" applyFont="1" applyAlignment="1">
      <alignment vertical="center"/>
    </xf>
    <xf numFmtId="0" fontId="5" fillId="0" borderId="41" xfId="0" applyFont="1" applyBorder="1"/>
    <xf numFmtId="0" fontId="5" fillId="0" borderId="54" xfId="0" applyFont="1" applyBorder="1"/>
    <xf numFmtId="0" fontId="7" fillId="0" borderId="44" xfId="0" applyFont="1" applyBorder="1"/>
    <xf numFmtId="0" fontId="5" fillId="0" borderId="42" xfId="0" applyFont="1" applyBorder="1"/>
    <xf numFmtId="0" fontId="5" fillId="0" borderId="0" xfId="0" applyFont="1" applyAlignment="1">
      <alignment horizontal="right" vertical="top"/>
    </xf>
    <xf numFmtId="0" fontId="5" fillId="0" borderId="17" xfId="0" applyFont="1" applyBorder="1"/>
    <xf numFmtId="0" fontId="7" fillId="0" borderId="17" xfId="0" applyFont="1" applyBorder="1"/>
    <xf numFmtId="0" fontId="19" fillId="0" borderId="0" xfId="0" applyFont="1"/>
    <xf numFmtId="0" fontId="13" fillId="0" borderId="2" xfId="0" applyFont="1" applyBorder="1" applyAlignment="1">
      <alignment horizontal="right"/>
    </xf>
    <xf numFmtId="0" fontId="5" fillId="0" borderId="11" xfId="0" applyFont="1" applyBorder="1"/>
    <xf numFmtId="16" fontId="6" fillId="0" borderId="17" xfId="0" applyNumberFormat="1" applyFont="1" applyBorder="1" applyAlignment="1">
      <alignment vertical="top"/>
    </xf>
    <xf numFmtId="16" fontId="6" fillId="0" borderId="13" xfId="0" applyNumberFormat="1" applyFont="1" applyBorder="1" applyAlignment="1">
      <alignment vertical="top"/>
    </xf>
    <xf numFmtId="16" fontId="21" fillId="0" borderId="11" xfId="0" applyNumberFormat="1" applyFont="1" applyBorder="1" applyAlignment="1">
      <alignment horizontal="center" vertical="center"/>
    </xf>
    <xf numFmtId="16" fontId="6" fillId="0" borderId="11" xfId="0" applyNumberFormat="1" applyFont="1" applyBorder="1" applyAlignment="1">
      <alignment vertical="top"/>
    </xf>
    <xf numFmtId="16" fontId="6" fillId="0" borderId="11" xfId="0" applyNumberFormat="1" applyFont="1" applyBorder="1" applyAlignment="1">
      <alignment horizontal="center" vertical="center"/>
    </xf>
    <xf numFmtId="0" fontId="5" fillId="0" borderId="2" xfId="0" applyFont="1" applyBorder="1" applyAlignment="1">
      <alignment horizontal="right"/>
    </xf>
    <xf numFmtId="16" fontId="6" fillId="0" borderId="3" xfId="0" applyNumberFormat="1" applyFont="1" applyBorder="1" applyAlignment="1">
      <alignment vertical="center"/>
    </xf>
    <xf numFmtId="16" fontId="6" fillId="0" borderId="4" xfId="0" applyNumberFormat="1" applyFont="1" applyBorder="1" applyAlignment="1">
      <alignment vertical="center"/>
    </xf>
    <xf numFmtId="16" fontId="6" fillId="0" borderId="5" xfId="0" applyNumberFormat="1" applyFont="1" applyBorder="1" applyAlignment="1">
      <alignment vertical="center"/>
    </xf>
    <xf numFmtId="16" fontId="6" fillId="0" borderId="8" xfId="0" applyNumberFormat="1" applyFont="1" applyBorder="1" applyAlignment="1">
      <alignment vertical="center"/>
    </xf>
    <xf numFmtId="16" fontId="6" fillId="0" borderId="9" xfId="0" applyNumberFormat="1" applyFont="1" applyBorder="1" applyAlignment="1">
      <alignment vertical="center"/>
    </xf>
    <xf numFmtId="16" fontId="6" fillId="0" borderId="10" xfId="0" applyNumberFormat="1" applyFont="1" applyBorder="1" applyAlignment="1">
      <alignment vertical="center"/>
    </xf>
    <xf numFmtId="2" fontId="13" fillId="0" borderId="0" xfId="0" applyNumberFormat="1" applyFont="1" applyAlignment="1">
      <alignment horizontal="left"/>
    </xf>
    <xf numFmtId="0" fontId="3" fillId="0" borderId="19" xfId="0" applyFont="1" applyBorder="1" applyAlignment="1">
      <alignment horizontal="left" indent="2"/>
    </xf>
    <xf numFmtId="0" fontId="6" fillId="0" borderId="0" xfId="0" applyFont="1" applyAlignment="1">
      <alignment horizontal="left" vertical="center"/>
    </xf>
    <xf numFmtId="0" fontId="4" fillId="0" borderId="24" xfId="0" applyFont="1" applyBorder="1" applyAlignment="1">
      <alignment vertical="center"/>
    </xf>
    <xf numFmtId="0" fontId="5" fillId="0" borderId="19" xfId="0" applyFont="1" applyBorder="1" applyAlignment="1">
      <alignment vertical="center"/>
    </xf>
    <xf numFmtId="0" fontId="5" fillId="0" borderId="24" xfId="0" applyFont="1" applyBorder="1" applyAlignment="1">
      <alignment vertical="center"/>
    </xf>
    <xf numFmtId="0" fontId="5" fillId="0" borderId="0" xfId="0" applyFont="1" applyAlignment="1">
      <alignment horizontal="left" indent="1"/>
    </xf>
    <xf numFmtId="165" fontId="5" fillId="0" borderId="0" xfId="0" applyNumberFormat="1" applyFont="1"/>
    <xf numFmtId="165" fontId="4" fillId="0" borderId="0" xfId="0" applyNumberFormat="1" applyFont="1"/>
    <xf numFmtId="0" fontId="5" fillId="0" borderId="24" xfId="0" applyFont="1" applyBorder="1"/>
    <xf numFmtId="0" fontId="5" fillId="0" borderId="19" xfId="0" applyFont="1" applyBorder="1"/>
    <xf numFmtId="165" fontId="5" fillId="0" borderId="19" xfId="0" applyNumberFormat="1" applyFont="1" applyBorder="1"/>
    <xf numFmtId="165" fontId="4" fillId="0" borderId="19" xfId="0" applyNumberFormat="1" applyFont="1" applyBorder="1"/>
    <xf numFmtId="0" fontId="13" fillId="0" borderId="0" xfId="0" applyFont="1" applyAlignment="1">
      <alignment vertical="center" wrapText="1"/>
    </xf>
    <xf numFmtId="49" fontId="5" fillId="0" borderId="0" xfId="0" applyNumberFormat="1" applyFont="1" applyAlignment="1">
      <alignment horizontal="right"/>
    </xf>
    <xf numFmtId="0" fontId="0" fillId="0" borderId="43" xfId="0" applyBorder="1"/>
    <xf numFmtId="0" fontId="0" fillId="0" borderId="44" xfId="0" applyBorder="1"/>
    <xf numFmtId="0" fontId="5" fillId="0" borderId="38" xfId="0" applyFont="1" applyBorder="1"/>
    <xf numFmtId="0" fontId="7" fillId="0" borderId="38" xfId="0" applyFont="1" applyBorder="1"/>
    <xf numFmtId="0" fontId="5" fillId="0" borderId="52" xfId="0" applyFont="1" applyBorder="1"/>
    <xf numFmtId="0" fontId="5" fillId="0" borderId="53" xfId="0" applyFont="1" applyBorder="1"/>
    <xf numFmtId="0" fontId="17" fillId="0" borderId="54" xfId="0" applyFont="1" applyBorder="1"/>
    <xf numFmtId="0" fontId="0" fillId="0" borderId="42" xfId="0" applyBorder="1"/>
    <xf numFmtId="0" fontId="5" fillId="0" borderId="21" xfId="0" applyFont="1" applyBorder="1" applyAlignment="1">
      <alignment horizontal="left"/>
    </xf>
    <xf numFmtId="0" fontId="5" fillId="0" borderId="21" xfId="0" applyFont="1" applyBorder="1" applyAlignment="1">
      <alignment horizontal="left" vertical="top" wrapText="1"/>
    </xf>
    <xf numFmtId="0" fontId="0" fillId="4" borderId="64" xfId="0" applyFill="1" applyBorder="1"/>
    <xf numFmtId="0" fontId="0" fillId="4" borderId="65" xfId="0" applyFill="1" applyBorder="1"/>
    <xf numFmtId="0" fontId="0" fillId="4" borderId="0" xfId="0" applyFill="1"/>
    <xf numFmtId="49" fontId="0" fillId="3" borderId="65" xfId="0" applyNumberFormat="1" applyFill="1" applyBorder="1"/>
    <xf numFmtId="0" fontId="17" fillId="0" borderId="18" xfId="0" applyFont="1" applyBorder="1" applyAlignment="1">
      <alignment vertical="top"/>
    </xf>
    <xf numFmtId="0" fontId="17" fillId="0" borderId="19" xfId="0" applyFont="1" applyBorder="1" applyAlignment="1">
      <alignment vertical="top"/>
    </xf>
    <xf numFmtId="0" fontId="5" fillId="0" borderId="21" xfId="0" applyFont="1" applyBorder="1" applyAlignment="1"/>
    <xf numFmtId="0" fontId="5" fillId="0" borderId="0" xfId="0" applyFont="1" applyBorder="1" applyAlignment="1">
      <alignment horizontal="left" vertical="top" wrapText="1"/>
    </xf>
    <xf numFmtId="0" fontId="5" fillId="0" borderId="21" xfId="0" applyFont="1" applyBorder="1" applyAlignment="1">
      <alignment vertical="top" wrapText="1"/>
    </xf>
    <xf numFmtId="0" fontId="5" fillId="0" borderId="0" xfId="0" applyFont="1" applyBorder="1" applyAlignment="1">
      <alignment vertical="top" wrapText="1"/>
    </xf>
    <xf numFmtId="0" fontId="5" fillId="0" borderId="0" xfId="0" applyFont="1" applyBorder="1" applyAlignment="1">
      <alignment horizontal="left"/>
    </xf>
    <xf numFmtId="0" fontId="4" fillId="0" borderId="0" xfId="0" applyFont="1" applyBorder="1"/>
    <xf numFmtId="0" fontId="17" fillId="0" borderId="20" xfId="0" applyFont="1" applyBorder="1" applyAlignment="1">
      <alignment vertical="top"/>
    </xf>
    <xf numFmtId="0" fontId="17" fillId="0" borderId="0" xfId="0" applyFont="1" applyBorder="1" applyAlignment="1"/>
    <xf numFmtId="0" fontId="5" fillId="0" borderId="0" xfId="0" applyFont="1" applyBorder="1" applyAlignment="1"/>
    <xf numFmtId="0" fontId="5" fillId="0" borderId="22" xfId="0" applyFont="1" applyBorder="1" applyAlignment="1">
      <alignment vertical="center"/>
    </xf>
    <xf numFmtId="0" fontId="5" fillId="0" borderId="22" xfId="0" applyFont="1" applyBorder="1" applyAlignment="1"/>
    <xf numFmtId="0" fontId="17" fillId="0" borderId="22" xfId="0" applyFont="1" applyBorder="1" applyAlignment="1">
      <alignment vertical="center"/>
    </xf>
    <xf numFmtId="1" fontId="5" fillId="0" borderId="22" xfId="0" applyNumberFormat="1" applyFont="1" applyBorder="1" applyAlignment="1">
      <alignment vertical="center"/>
    </xf>
    <xf numFmtId="0" fontId="17" fillId="0" borderId="22" xfId="0" applyFont="1" applyBorder="1" applyAlignment="1"/>
    <xf numFmtId="0" fontId="0" fillId="0" borderId="0" xfId="0" applyBorder="1"/>
    <xf numFmtId="0" fontId="5" fillId="0" borderId="37" xfId="0" applyFont="1" applyBorder="1" applyAlignment="1">
      <alignment vertical="top"/>
    </xf>
    <xf numFmtId="0" fontId="4" fillId="0" borderId="38" xfId="0" applyFont="1" applyBorder="1"/>
    <xf numFmtId="0" fontId="5" fillId="0" borderId="59" xfId="0" applyFont="1" applyBorder="1" applyAlignment="1">
      <alignment vertical="top"/>
    </xf>
    <xf numFmtId="0" fontId="5" fillId="0" borderId="0" xfId="0" applyFont="1" applyBorder="1" applyAlignment="1">
      <alignment vertical="top"/>
    </xf>
    <xf numFmtId="0" fontId="5" fillId="0" borderId="44" xfId="0" applyFont="1" applyBorder="1" applyAlignment="1">
      <alignment vertical="top"/>
    </xf>
    <xf numFmtId="0" fontId="0" fillId="0" borderId="24" xfId="0" applyBorder="1"/>
    <xf numFmtId="0" fontId="0" fillId="0" borderId="1" xfId="0" applyBorder="1"/>
    <xf numFmtId="0" fontId="0" fillId="0" borderId="0" xfId="0" applyAlignment="1"/>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1" xfId="0" applyFont="1" applyBorder="1" applyAlignment="1">
      <alignment horizontal="left" vertical="top" wrapText="1"/>
    </xf>
    <xf numFmtId="0" fontId="5" fillId="0" borderId="0" xfId="0" applyFont="1" applyBorder="1" applyAlignment="1">
      <alignment horizontal="left" vertical="top" wrapText="1"/>
    </xf>
    <xf numFmtId="0" fontId="9" fillId="0" borderId="21" xfId="0" applyFont="1" applyBorder="1" applyAlignment="1">
      <alignment horizontal="left" vertical="top" wrapText="1"/>
    </xf>
    <xf numFmtId="0" fontId="9" fillId="0" borderId="0" xfId="0" applyFont="1" applyBorder="1" applyAlignment="1">
      <alignment horizontal="left" vertical="top" wrapText="1"/>
    </xf>
    <xf numFmtId="0" fontId="9" fillId="0" borderId="23" xfId="0" applyFont="1" applyBorder="1" applyAlignment="1">
      <alignment horizontal="left" vertical="top" wrapText="1"/>
    </xf>
    <xf numFmtId="0" fontId="9" fillId="0" borderId="24" xfId="0" applyFont="1" applyBorder="1" applyAlignment="1">
      <alignment horizontal="left" vertical="top" wrapText="1"/>
    </xf>
    <xf numFmtId="0" fontId="17" fillId="0" borderId="21"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1" xfId="0" applyFont="1" applyBorder="1" applyAlignment="1">
      <alignment horizontal="left"/>
    </xf>
    <xf numFmtId="0" fontId="17" fillId="0" borderId="0" xfId="0"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5" fillId="0" borderId="21" xfId="0" applyFont="1" applyBorder="1" applyAlignment="1">
      <alignment horizontal="left"/>
    </xf>
    <xf numFmtId="0" fontId="5" fillId="0" borderId="0" xfId="0" applyFont="1" applyBorder="1" applyAlignment="1">
      <alignment horizontal="left"/>
    </xf>
    <xf numFmtId="0" fontId="5" fillId="0" borderId="16" xfId="0" applyFont="1" applyBorder="1" applyAlignment="1">
      <alignment horizontal="left"/>
    </xf>
    <xf numFmtId="0" fontId="5" fillId="0" borderId="17" xfId="0" applyFont="1" applyBorder="1" applyAlignment="1">
      <alignment horizontal="left"/>
    </xf>
    <xf numFmtId="0" fontId="3" fillId="0" borderId="21" xfId="0" applyFont="1" applyBorder="1" applyAlignment="1">
      <alignment horizontal="center" vertical="top" wrapText="1"/>
    </xf>
    <xf numFmtId="0" fontId="3" fillId="0" borderId="0" xfId="0" applyFont="1" applyBorder="1" applyAlignment="1">
      <alignment horizontal="center" vertical="top" wrapText="1"/>
    </xf>
    <xf numFmtId="0" fontId="3" fillId="0" borderId="23" xfId="0" applyFont="1" applyBorder="1" applyAlignment="1">
      <alignment horizontal="center" vertical="top" wrapText="1"/>
    </xf>
    <xf numFmtId="0" fontId="3" fillId="0" borderId="24" xfId="0" applyFont="1" applyBorder="1" applyAlignment="1">
      <alignment horizontal="center"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17" fillId="0" borderId="21" xfId="0" applyFont="1" applyBorder="1" applyAlignment="1">
      <alignment horizontal="center"/>
    </xf>
    <xf numFmtId="0" fontId="17" fillId="0" borderId="0" xfId="0" applyFont="1" applyBorder="1" applyAlignment="1">
      <alignment horizontal="center"/>
    </xf>
    <xf numFmtId="0" fontId="5" fillId="0" borderId="44" xfId="0" applyFont="1" applyBorder="1" applyAlignment="1">
      <alignment horizontal="center"/>
    </xf>
    <xf numFmtId="0" fontId="5" fillId="0" borderId="0" xfId="0" applyFont="1" applyAlignment="1">
      <alignment horizontal="left" vertical="top" wrapText="1"/>
    </xf>
    <xf numFmtId="0" fontId="13" fillId="0" borderId="0" xfId="0" applyFont="1" applyAlignment="1">
      <alignment horizontal="left" vertical="center" wrapText="1"/>
    </xf>
    <xf numFmtId="0" fontId="13" fillId="4" borderId="0" xfId="0" applyFont="1" applyFill="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vertical="center"/>
    </xf>
    <xf numFmtId="0" fontId="9" fillId="0" borderId="0" xfId="0" applyFont="1" applyAlignment="1">
      <alignment horizontal="center"/>
    </xf>
    <xf numFmtId="0" fontId="6" fillId="0" borderId="0" xfId="0" applyFont="1" applyAlignment="1">
      <alignment horizontal="center"/>
    </xf>
    <xf numFmtId="0" fontId="13" fillId="0" borderId="0" xfId="0" applyFont="1" applyAlignment="1">
      <alignment horizontal="center" vertical="top" wrapText="1"/>
    </xf>
    <xf numFmtId="0" fontId="13" fillId="0" borderId="0" xfId="0" applyFont="1" applyAlignment="1">
      <alignment horizontal="left" vertical="top"/>
    </xf>
    <xf numFmtId="0" fontId="9" fillId="0" borderId="14" xfId="0" applyFont="1" applyBorder="1" applyAlignment="1">
      <alignment horizontal="left"/>
    </xf>
    <xf numFmtId="0" fontId="9" fillId="0" borderId="15" xfId="0" applyFont="1" applyBorder="1" applyAlignment="1">
      <alignment horizontal="left"/>
    </xf>
    <xf numFmtId="0" fontId="9" fillId="0" borderId="27" xfId="0" applyFont="1" applyBorder="1" applyAlignment="1">
      <alignment horizontal="left"/>
    </xf>
    <xf numFmtId="0" fontId="6" fillId="0" borderId="16" xfId="0" applyFont="1" applyBorder="1" applyAlignment="1">
      <alignment horizontal="left"/>
    </xf>
    <xf numFmtId="0" fontId="6" fillId="0" borderId="17" xfId="0" applyFont="1" applyBorder="1" applyAlignment="1">
      <alignment horizontal="left"/>
    </xf>
    <xf numFmtId="0" fontId="6" fillId="0" borderId="28" xfId="0" applyFont="1" applyBorder="1" applyAlignment="1">
      <alignment horizontal="left"/>
    </xf>
    <xf numFmtId="0" fontId="6" fillId="0" borderId="37" xfId="0" applyFont="1" applyBorder="1" applyAlignment="1">
      <alignment horizontal="left"/>
    </xf>
    <xf numFmtId="0" fontId="6" fillId="0" borderId="38" xfId="0" applyFont="1" applyBorder="1" applyAlignment="1">
      <alignment horizontal="left"/>
    </xf>
    <xf numFmtId="0" fontId="6" fillId="0" borderId="55" xfId="0" applyFont="1" applyBorder="1" applyAlignment="1">
      <alignment horizontal="left"/>
    </xf>
    <xf numFmtId="0" fontId="6" fillId="0" borderId="3" xfId="0" applyFont="1" applyBorder="1" applyAlignment="1">
      <alignment horizontal="left"/>
    </xf>
    <xf numFmtId="0" fontId="6" fillId="0" borderId="4" xfId="0" applyFont="1" applyBorder="1" applyAlignment="1">
      <alignment horizontal="left"/>
    </xf>
    <xf numFmtId="0" fontId="6" fillId="0" borderId="5" xfId="0" applyFont="1" applyBorder="1" applyAlignment="1">
      <alignment horizontal="left"/>
    </xf>
    <xf numFmtId="0" fontId="6" fillId="0" borderId="6" xfId="0" applyFont="1" applyBorder="1" applyAlignment="1">
      <alignment horizontal="left"/>
    </xf>
    <xf numFmtId="0" fontId="6" fillId="0" borderId="2" xfId="0" applyFont="1" applyBorder="1" applyAlignment="1">
      <alignment horizontal="left"/>
    </xf>
    <xf numFmtId="0" fontId="6" fillId="0" borderId="7" xfId="0" applyFont="1" applyBorder="1" applyAlignment="1">
      <alignment horizontal="left"/>
    </xf>
    <xf numFmtId="0" fontId="6" fillId="0" borderId="8" xfId="0" applyFont="1" applyBorder="1" applyAlignment="1">
      <alignment horizontal="left"/>
    </xf>
    <xf numFmtId="0" fontId="6" fillId="0" borderId="9" xfId="0" applyFont="1" applyBorder="1" applyAlignment="1">
      <alignment horizontal="left"/>
    </xf>
    <xf numFmtId="0" fontId="6" fillId="0" borderId="10" xfId="0" applyFont="1" applyBorder="1" applyAlignment="1">
      <alignment horizontal="left"/>
    </xf>
    <xf numFmtId="0" fontId="9" fillId="0" borderId="16" xfId="0" applyFont="1" applyBorder="1" applyAlignment="1">
      <alignment horizontal="left"/>
    </xf>
    <xf numFmtId="0" fontId="9" fillId="0" borderId="17" xfId="0" applyFont="1" applyBorder="1" applyAlignment="1">
      <alignment horizontal="left"/>
    </xf>
    <xf numFmtId="0" fontId="9" fillId="0" borderId="28" xfId="0" applyFont="1" applyBorder="1" applyAlignment="1">
      <alignment horizontal="left"/>
    </xf>
    <xf numFmtId="0" fontId="9" fillId="0" borderId="0" xfId="0" applyFont="1" applyAlignment="1">
      <alignment horizontal="center" vertical="center"/>
    </xf>
    <xf numFmtId="16" fontId="17" fillId="0" borderId="33" xfId="0" applyNumberFormat="1" applyFont="1" applyBorder="1" applyAlignment="1">
      <alignment horizontal="center" vertical="center" wrapText="1"/>
    </xf>
    <xf numFmtId="16" fontId="17" fillId="0" borderId="34" xfId="0" applyNumberFormat="1" applyFont="1" applyBorder="1" applyAlignment="1">
      <alignment horizontal="center" vertical="center" wrapText="1"/>
    </xf>
    <xf numFmtId="16" fontId="17" fillId="0" borderId="35" xfId="0" applyNumberFormat="1" applyFont="1" applyBorder="1" applyAlignment="1">
      <alignment horizontal="center" vertical="center" wrapText="1"/>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28" xfId="0" applyFont="1" applyBorder="1" applyAlignment="1">
      <alignment horizontal="left" vertical="center"/>
    </xf>
    <xf numFmtId="16" fontId="17" fillId="0" borderId="36" xfId="0" applyNumberFormat="1" applyFont="1" applyBorder="1" applyAlignment="1">
      <alignment horizontal="center" vertical="center" wrapText="1"/>
    </xf>
    <xf numFmtId="16" fontId="17" fillId="0" borderId="19" xfId="0" applyNumberFormat="1" applyFont="1" applyBorder="1" applyAlignment="1">
      <alignment horizontal="center" vertical="center" wrapText="1"/>
    </xf>
    <xf numFmtId="16" fontId="17" fillId="0" borderId="20" xfId="0" applyNumberFormat="1" applyFont="1" applyBorder="1" applyAlignment="1">
      <alignment horizontal="center" vertical="center" wrapText="1"/>
    </xf>
    <xf numFmtId="0" fontId="9" fillId="0" borderId="6" xfId="0" applyFont="1" applyBorder="1" applyAlignment="1">
      <alignment horizontal="left" vertical="center"/>
    </xf>
    <xf numFmtId="0" fontId="9" fillId="0" borderId="2" xfId="0" applyFont="1" applyBorder="1" applyAlignment="1">
      <alignment horizontal="left" vertical="center"/>
    </xf>
    <xf numFmtId="0" fontId="6" fillId="0" borderId="6" xfId="0" applyFont="1" applyBorder="1" applyAlignment="1">
      <alignment horizontal="left" vertical="center"/>
    </xf>
    <xf numFmtId="0" fontId="6" fillId="0" borderId="2" xfId="0" applyFont="1" applyBorder="1" applyAlignment="1">
      <alignment horizontal="left" vertical="center"/>
    </xf>
    <xf numFmtId="16" fontId="13" fillId="0" borderId="0" xfId="0" applyNumberFormat="1" applyFont="1" applyAlignment="1">
      <alignment horizontal="left" vertical="top" wrapText="1"/>
    </xf>
    <xf numFmtId="0" fontId="9" fillId="0" borderId="31" xfId="0" applyFont="1" applyBorder="1" applyAlignment="1">
      <alignment horizontal="left" vertical="center"/>
    </xf>
    <xf numFmtId="0" fontId="9" fillId="0" borderId="30" xfId="0" applyFont="1" applyBorder="1" applyAlignment="1">
      <alignment horizontal="left" vertical="center"/>
    </xf>
    <xf numFmtId="0" fontId="8" fillId="0" borderId="6" xfId="0" applyFont="1" applyBorder="1" applyAlignment="1">
      <alignment horizontal="left" vertical="center"/>
    </xf>
    <xf numFmtId="0" fontId="8" fillId="0" borderId="2" xfId="0" applyFont="1" applyBorder="1" applyAlignment="1">
      <alignment horizontal="left" vertical="center"/>
    </xf>
    <xf numFmtId="0" fontId="8" fillId="0" borderId="13" xfId="0" applyFont="1" applyBorder="1" applyAlignment="1">
      <alignment horizontal="left" vertical="center"/>
    </xf>
    <xf numFmtId="0" fontId="8" fillId="0" borderId="37" xfId="0" applyFont="1" applyBorder="1" applyAlignment="1">
      <alignment horizontal="left" vertical="center"/>
    </xf>
    <xf numFmtId="0" fontId="8" fillId="0" borderId="38"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8" fillId="0" borderId="25" xfId="0" applyFont="1" applyBorder="1" applyAlignment="1">
      <alignment horizontal="left" vertical="center"/>
    </xf>
    <xf numFmtId="0" fontId="8" fillId="0" borderId="26" xfId="0" applyFont="1" applyBorder="1" applyAlignment="1">
      <alignment horizontal="left" vertical="center"/>
    </xf>
    <xf numFmtId="16" fontId="6" fillId="0" borderId="25" xfId="0" applyNumberFormat="1" applyFont="1" applyBorder="1" applyAlignment="1">
      <alignment horizontal="left" vertical="center"/>
    </xf>
    <xf numFmtId="16" fontId="6" fillId="0" borderId="26" xfId="0" applyNumberFormat="1" applyFont="1" applyBorder="1" applyAlignment="1">
      <alignment horizontal="left" vertical="center"/>
    </xf>
    <xf numFmtId="16" fontId="6" fillId="0" borderId="49" xfId="0" applyNumberFormat="1" applyFont="1" applyBorder="1" applyAlignment="1">
      <alignment horizontal="left" vertical="center"/>
    </xf>
    <xf numFmtId="16" fontId="6" fillId="0" borderId="14" xfId="0" applyNumberFormat="1" applyFont="1" applyBorder="1" applyAlignment="1">
      <alignment horizontal="left" vertical="center"/>
    </xf>
    <xf numFmtId="16" fontId="6" fillId="0" borderId="15" xfId="0" applyNumberFormat="1" applyFont="1" applyBorder="1" applyAlignment="1">
      <alignment horizontal="left" vertical="center"/>
    </xf>
    <xf numFmtId="16" fontId="6" fillId="0" borderId="48" xfId="0" applyNumberFormat="1"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3" fillId="0" borderId="0" xfId="0" applyFont="1" applyAlignment="1">
      <alignment horizontal="left"/>
    </xf>
    <xf numFmtId="0" fontId="13" fillId="0" borderId="13" xfId="0" applyFont="1" applyBorder="1" applyAlignment="1">
      <alignment horizontal="center"/>
    </xf>
    <xf numFmtId="0" fontId="13" fillId="0" borderId="17" xfId="0" applyFont="1" applyBorder="1" applyAlignment="1">
      <alignment horizontal="center"/>
    </xf>
    <xf numFmtId="0" fontId="9" fillId="0" borderId="0" xfId="0" applyFont="1" applyAlignment="1">
      <alignment horizontal="center" vertical="top" wrapText="1"/>
    </xf>
    <xf numFmtId="0" fontId="6" fillId="0" borderId="0" xfId="0" applyFont="1" applyAlignment="1">
      <alignment horizontal="center" vertical="top" wrapText="1"/>
    </xf>
    <xf numFmtId="0" fontId="16" fillId="2" borderId="13" xfId="0" applyFont="1" applyFill="1" applyBorder="1" applyAlignment="1">
      <alignment horizontal="left" vertical="center"/>
    </xf>
    <xf numFmtId="0" fontId="14" fillId="2" borderId="17" xfId="0" applyFont="1" applyFill="1" applyBorder="1" applyAlignment="1">
      <alignment horizontal="left" vertical="center"/>
    </xf>
    <xf numFmtId="0" fontId="14" fillId="2" borderId="11" xfId="0" applyFont="1" applyFill="1" applyBorder="1" applyAlignment="1">
      <alignment horizontal="left" vertical="center"/>
    </xf>
    <xf numFmtId="14" fontId="13" fillId="0" borderId="0" xfId="0" applyNumberFormat="1" applyFont="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top" wrapText="1"/>
    </xf>
    <xf numFmtId="0" fontId="13" fillId="0" borderId="11" xfId="0" applyFont="1" applyBorder="1" applyAlignment="1">
      <alignment horizontal="left" vertical="top" wrapText="1"/>
    </xf>
    <xf numFmtId="165" fontId="13" fillId="0" borderId="0" xfId="0" applyNumberFormat="1" applyFont="1" applyAlignment="1">
      <alignment horizontal="left" vertical="top" wrapText="1"/>
    </xf>
    <xf numFmtId="165" fontId="13" fillId="0" borderId="45" xfId="0" applyNumberFormat="1" applyFont="1" applyBorder="1" applyAlignment="1">
      <alignment horizontal="center" vertical="center"/>
    </xf>
    <xf numFmtId="165" fontId="13" fillId="0" borderId="36" xfId="0" applyNumberFormat="1" applyFont="1" applyBorder="1" applyAlignment="1">
      <alignment horizontal="center" vertical="center"/>
    </xf>
    <xf numFmtId="0" fontId="13" fillId="0" borderId="34" xfId="0" applyFont="1" applyBorder="1" applyAlignment="1">
      <alignment horizontal="right" vertical="center"/>
    </xf>
    <xf numFmtId="0" fontId="13" fillId="0" borderId="47" xfId="0" applyFont="1" applyBorder="1" applyAlignment="1">
      <alignment horizontal="right" vertical="center"/>
    </xf>
    <xf numFmtId="0" fontId="13" fillId="0" borderId="8" xfId="0" applyFont="1" applyBorder="1" applyAlignment="1">
      <alignment horizontal="left" vertical="center"/>
    </xf>
    <xf numFmtId="0" fontId="13" fillId="0" borderId="9" xfId="0" applyFont="1" applyBorder="1" applyAlignment="1">
      <alignment horizontal="left"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16" fillId="0" borderId="46" xfId="0" applyFont="1" applyBorder="1" applyAlignment="1">
      <alignment horizontal="center" vertical="center"/>
    </xf>
    <xf numFmtId="0" fontId="16" fillId="0" borderId="34" xfId="0" applyFont="1" applyBorder="1" applyAlignment="1">
      <alignment horizontal="center" vertical="center"/>
    </xf>
    <xf numFmtId="0" fontId="16" fillId="0" borderId="35" xfId="0" applyFont="1" applyBorder="1" applyAlignment="1">
      <alignment horizontal="center" vertical="center"/>
    </xf>
    <xf numFmtId="0" fontId="13" fillId="0" borderId="6" xfId="0" applyFont="1" applyBorder="1" applyAlignment="1">
      <alignment horizontal="left" vertical="center"/>
    </xf>
    <xf numFmtId="0" fontId="13" fillId="0" borderId="2" xfId="0" applyFont="1" applyBorder="1" applyAlignment="1">
      <alignment horizontal="left" vertical="center"/>
    </xf>
    <xf numFmtId="0" fontId="14" fillId="0" borderId="6" xfId="0" applyFont="1" applyBorder="1" applyAlignment="1">
      <alignment horizontal="left" vertical="center"/>
    </xf>
    <xf numFmtId="0" fontId="14" fillId="0" borderId="2" xfId="0" applyFont="1" applyBorder="1" applyAlignment="1">
      <alignment horizontal="left" vertical="center"/>
    </xf>
    <xf numFmtId="0" fontId="6" fillId="0" borderId="31" xfId="0" applyFont="1" applyBorder="1" applyAlignment="1">
      <alignment horizontal="left"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59" xfId="0" applyFont="1" applyBorder="1" applyAlignment="1">
      <alignment horizontal="right" vertical="center"/>
    </xf>
    <xf numFmtId="0" fontId="6" fillId="0" borderId="44" xfId="0" applyFont="1" applyBorder="1" applyAlignment="1">
      <alignment horizontal="right" vertical="center"/>
    </xf>
    <xf numFmtId="0" fontId="6" fillId="0" borderId="58" xfId="0" applyFont="1" applyBorder="1" applyAlignment="1">
      <alignment horizontal="right" vertical="center"/>
    </xf>
    <xf numFmtId="0" fontId="6" fillId="0" borderId="47" xfId="0" applyFont="1" applyBorder="1" applyAlignment="1">
      <alignment horizontal="center" vertical="center"/>
    </xf>
    <xf numFmtId="0" fontId="6" fillId="0" borderId="36" xfId="0" applyFont="1" applyBorder="1" applyAlignment="1">
      <alignment horizontal="center" vertical="center"/>
    </xf>
    <xf numFmtId="0" fontId="6" fillId="0" borderId="46" xfId="0" applyFont="1" applyBorder="1" applyAlignment="1">
      <alignment horizontal="center" vertical="center"/>
    </xf>
    <xf numFmtId="0" fontId="6" fillId="0" borderId="37" xfId="0" applyFont="1" applyBorder="1" applyAlignment="1">
      <alignment horizontal="right" vertical="center"/>
    </xf>
    <xf numFmtId="0" fontId="6" fillId="0" borderId="38" xfId="0" applyFont="1" applyBorder="1" applyAlignment="1">
      <alignment horizontal="right" vertical="center"/>
    </xf>
    <xf numFmtId="0" fontId="6" fillId="0" borderId="55" xfId="0" applyFont="1" applyBorder="1" applyAlignment="1">
      <alignment horizontal="right" vertical="center"/>
    </xf>
    <xf numFmtId="0" fontId="6" fillId="0" borderId="39" xfId="0" applyFont="1" applyBorder="1" applyAlignment="1">
      <alignment horizontal="left" vertical="center"/>
    </xf>
    <xf numFmtId="0" fontId="6" fillId="0" borderId="29" xfId="0" applyFont="1" applyBorder="1" applyAlignment="1">
      <alignment horizontal="left" vertical="center"/>
    </xf>
    <xf numFmtId="0" fontId="6" fillId="0" borderId="40"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27" xfId="0" applyFont="1" applyBorder="1" applyAlignment="1">
      <alignment horizontal="left" vertical="center"/>
    </xf>
    <xf numFmtId="0" fontId="16" fillId="0" borderId="45" xfId="0" applyFont="1" applyBorder="1" applyAlignment="1">
      <alignment horizontal="center" vertical="center"/>
    </xf>
    <xf numFmtId="0" fontId="16" fillId="0" borderId="36" xfId="0" applyFont="1" applyBorder="1" applyAlignment="1">
      <alignment horizontal="center" vertical="center"/>
    </xf>
    <xf numFmtId="0" fontId="16" fillId="0" borderId="50" xfId="0" applyFont="1" applyBorder="1" applyAlignment="1">
      <alignment horizontal="center" vertical="center"/>
    </xf>
    <xf numFmtId="0" fontId="9" fillId="0" borderId="47" xfId="0" applyFont="1" applyBorder="1" applyAlignment="1">
      <alignment horizontal="center" vertical="center"/>
    </xf>
    <xf numFmtId="0" fontId="11" fillId="0" borderId="45" xfId="0" applyFont="1" applyBorder="1" applyAlignment="1">
      <alignment horizontal="center"/>
    </xf>
    <xf numFmtId="0" fontId="11" fillId="0" borderId="36" xfId="0" applyFont="1" applyBorder="1" applyAlignment="1">
      <alignment horizontal="center"/>
    </xf>
    <xf numFmtId="0" fontId="11" fillId="0" borderId="50" xfId="0" applyFont="1" applyBorder="1" applyAlignment="1">
      <alignment horizontal="center"/>
    </xf>
    <xf numFmtId="0" fontId="13" fillId="0" borderId="0" xfId="0" applyFont="1" applyAlignment="1">
      <alignment horizontal="right"/>
    </xf>
    <xf numFmtId="0" fontId="14" fillId="0" borderId="33" xfId="0" applyFont="1" applyBorder="1" applyAlignment="1">
      <alignment horizontal="center" vertical="center"/>
    </xf>
    <xf numFmtId="0" fontId="14" fillId="0" borderId="34" xfId="0" applyFont="1" applyBorder="1" applyAlignment="1">
      <alignment horizontal="center" vertical="center"/>
    </xf>
    <xf numFmtId="0" fontId="13" fillId="0" borderId="33" xfId="0" applyFont="1" applyBorder="1" applyAlignment="1">
      <alignment horizontal="center" vertical="center"/>
    </xf>
    <xf numFmtId="0" fontId="13" fillId="0" borderId="34" xfId="0" applyFont="1" applyBorder="1" applyAlignment="1">
      <alignment horizontal="center" vertical="center"/>
    </xf>
    <xf numFmtId="0" fontId="5" fillId="0" borderId="8" xfId="0" applyFont="1" applyBorder="1" applyAlignment="1">
      <alignment horizontal="left"/>
    </xf>
    <xf numFmtId="0" fontId="5" fillId="0" borderId="9" xfId="0" applyFont="1" applyBorder="1" applyAlignment="1">
      <alignment horizontal="left"/>
    </xf>
    <xf numFmtId="0" fontId="5" fillId="0" borderId="56" xfId="0" applyFont="1" applyBorder="1" applyAlignment="1">
      <alignment horizontal="left"/>
    </xf>
    <xf numFmtId="0" fontId="5" fillId="0" borderId="60" xfId="0" applyFont="1" applyBorder="1" applyAlignment="1">
      <alignment horizontal="center"/>
    </xf>
    <xf numFmtId="0" fontId="5" fillId="0" borderId="61"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11" xfId="0" applyFont="1" applyBorder="1" applyAlignment="1">
      <alignment horizontal="left"/>
    </xf>
    <xf numFmtId="0" fontId="5" fillId="0" borderId="13" xfId="0" applyFont="1" applyBorder="1" applyAlignment="1">
      <alignment horizontal="right"/>
    </xf>
    <xf numFmtId="0" fontId="5" fillId="0" borderId="17" xfId="0" applyFont="1" applyBorder="1" applyAlignment="1">
      <alignment horizontal="right"/>
    </xf>
    <xf numFmtId="0" fontId="5" fillId="0" borderId="11" xfId="0" applyFont="1" applyBorder="1" applyAlignment="1">
      <alignment horizontal="right"/>
    </xf>
    <xf numFmtId="0" fontId="17" fillId="0" borderId="3" xfId="0" applyFont="1" applyBorder="1" applyAlignment="1">
      <alignment horizontal="left"/>
    </xf>
    <xf numFmtId="0" fontId="17" fillId="0" borderId="4" xfId="0" applyFont="1" applyBorder="1" applyAlignment="1">
      <alignment horizontal="left"/>
    </xf>
    <xf numFmtId="0" fontId="5" fillId="0" borderId="13" xfId="0" applyFont="1" applyBorder="1" applyAlignment="1">
      <alignment horizontal="center"/>
    </xf>
    <xf numFmtId="0" fontId="5" fillId="0" borderId="17" xfId="0" applyFont="1" applyBorder="1" applyAlignment="1">
      <alignment horizontal="center"/>
    </xf>
    <xf numFmtId="0" fontId="5" fillId="0" borderId="11" xfId="0" applyFont="1" applyBorder="1" applyAlignment="1">
      <alignment horizontal="center"/>
    </xf>
    <xf numFmtId="0" fontId="5" fillId="0" borderId="0" xfId="0" applyFont="1" applyAlignment="1">
      <alignment horizontal="center"/>
    </xf>
    <xf numFmtId="0" fontId="13" fillId="0" borderId="13" xfId="0" applyFont="1" applyBorder="1" applyAlignment="1">
      <alignment horizontal="right"/>
    </xf>
    <xf numFmtId="0" fontId="13" fillId="0" borderId="17" xfId="0" applyFont="1" applyBorder="1" applyAlignment="1">
      <alignment horizontal="right"/>
    </xf>
    <xf numFmtId="0" fontId="17" fillId="0" borderId="0" xfId="0" applyFont="1" applyAlignment="1">
      <alignment horizontal="center"/>
    </xf>
    <xf numFmtId="0" fontId="5" fillId="0" borderId="13" xfId="0" applyFont="1" applyBorder="1" applyAlignment="1">
      <alignment horizontal="left"/>
    </xf>
    <xf numFmtId="0" fontId="0" fillId="0" borderId="17" xfId="0" applyBorder="1" applyAlignment="1">
      <alignment horizontal="center"/>
    </xf>
    <xf numFmtId="0" fontId="6" fillId="0" borderId="11" xfId="0" applyFont="1" applyBorder="1" applyAlignment="1">
      <alignment horizontal="left"/>
    </xf>
    <xf numFmtId="0" fontId="6" fillId="0" borderId="13" xfId="0" applyFont="1" applyBorder="1" applyAlignment="1">
      <alignment horizontal="left"/>
    </xf>
    <xf numFmtId="0" fontId="5" fillId="0" borderId="0" xfId="0" applyFont="1" applyAlignment="1">
      <alignment horizontal="right" wrapText="1"/>
    </xf>
    <xf numFmtId="0" fontId="5" fillId="0" borderId="0" xfId="0" applyFont="1" applyAlignment="1">
      <alignment horizontal="right"/>
    </xf>
    <xf numFmtId="0" fontId="3" fillId="0" borderId="0" xfId="0" applyFont="1" applyAlignment="1">
      <alignment horizontal="center"/>
    </xf>
    <xf numFmtId="0" fontId="5" fillId="0" borderId="0" xfId="0" applyFont="1" applyAlignment="1">
      <alignment horizontal="left" wrapText="1"/>
    </xf>
    <xf numFmtId="0" fontId="17" fillId="0" borderId="12" xfId="0" applyFont="1" applyBorder="1" applyAlignment="1">
      <alignment horizontal="left"/>
    </xf>
    <xf numFmtId="0" fontId="17" fillId="0" borderId="6" xfId="0" applyFont="1" applyBorder="1" applyAlignment="1">
      <alignment horizontal="left"/>
    </xf>
    <xf numFmtId="0" fontId="17" fillId="0" borderId="2" xfId="0" applyFont="1" applyBorder="1" applyAlignment="1">
      <alignment horizontal="left"/>
    </xf>
    <xf numFmtId="0" fontId="17" fillId="0" borderId="13" xfId="0" applyFont="1" applyBorder="1" applyAlignment="1">
      <alignment horizontal="left"/>
    </xf>
    <xf numFmtId="0" fontId="3" fillId="0" borderId="44" xfId="0" applyFont="1" applyBorder="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left" vertical="center"/>
    </xf>
    <xf numFmtId="0" fontId="4" fillId="0" borderId="0" xfId="0" applyFont="1" applyAlignment="1">
      <alignment horizontal="left" vertical="top" wrapText="1"/>
    </xf>
    <xf numFmtId="0" fontId="4" fillId="0" borderId="0" xfId="0" applyFont="1" applyAlignment="1">
      <alignment horizontal="left" vertical="top"/>
    </xf>
    <xf numFmtId="0" fontId="22" fillId="0" borderId="0" xfId="3" applyFont="1" applyAlignment="1">
      <alignment horizontal="left"/>
    </xf>
    <xf numFmtId="0" fontId="22" fillId="0" borderId="0" xfId="0" applyFont="1" applyAlignment="1">
      <alignment horizontal="left"/>
    </xf>
    <xf numFmtId="0" fontId="4" fillId="0" borderId="0" xfId="0" applyFont="1" applyAlignment="1">
      <alignment horizontal="left" vertical="center" wrapText="1"/>
    </xf>
    <xf numFmtId="0" fontId="17" fillId="0" borderId="19" xfId="0" applyFont="1" applyBorder="1" applyAlignment="1">
      <alignment horizontal="center" vertical="center"/>
    </xf>
    <xf numFmtId="0" fontId="5" fillId="0" borderId="19" xfId="0" applyFont="1" applyBorder="1" applyAlignment="1">
      <alignment horizontal="center" vertical="center"/>
    </xf>
    <xf numFmtId="0" fontId="5" fillId="0" borderId="24" xfId="0" applyFont="1" applyBorder="1" applyAlignment="1">
      <alignment horizontal="center" vertical="center"/>
    </xf>
    <xf numFmtId="0" fontId="5" fillId="0" borderId="0" xfId="0" applyFont="1" applyAlignment="1">
      <alignment horizontal="center" vertical="center"/>
    </xf>
    <xf numFmtId="165" fontId="5" fillId="0" borderId="0" xfId="0" applyNumberFormat="1" applyFont="1" applyAlignment="1">
      <alignment horizontal="center" vertical="top"/>
    </xf>
    <xf numFmtId="0" fontId="17" fillId="0" borderId="0" xfId="0" applyFont="1" applyAlignment="1">
      <alignment horizontal="right" vertical="top"/>
    </xf>
    <xf numFmtId="0" fontId="4" fillId="0" borderId="0" xfId="0" applyFont="1" applyAlignment="1">
      <alignment horizontal="center"/>
    </xf>
    <xf numFmtId="0" fontId="3" fillId="0" borderId="0" xfId="0" applyFont="1" applyAlignment="1">
      <alignment horizontal="left"/>
    </xf>
    <xf numFmtId="43" fontId="5" fillId="0" borderId="0" xfId="1" applyFont="1" applyAlignment="1">
      <alignment horizontal="center"/>
    </xf>
    <xf numFmtId="0" fontId="17" fillId="0" borderId="0" xfId="0" applyFont="1" applyAlignment="1">
      <alignment horizontal="left"/>
    </xf>
    <xf numFmtId="0" fontId="5" fillId="0" borderId="19" xfId="0" applyFont="1" applyBorder="1" applyAlignment="1">
      <alignment horizontal="left" vertical="center"/>
    </xf>
    <xf numFmtId="0" fontId="23" fillId="0" borderId="19" xfId="3" applyFont="1" applyBorder="1" applyAlignment="1">
      <alignment horizontal="right" vertical="center"/>
    </xf>
    <xf numFmtId="0" fontId="3" fillId="0" borderId="0" xfId="0" applyFont="1" applyAlignment="1">
      <alignment horizontal="left" vertical="center"/>
    </xf>
    <xf numFmtId="0" fontId="5" fillId="0" borderId="24" xfId="0" applyFont="1" applyBorder="1" applyAlignment="1">
      <alignment horizontal="right" vertical="top"/>
    </xf>
    <xf numFmtId="0" fontId="25" fillId="4" borderId="67" xfId="0" applyFont="1" applyFill="1" applyBorder="1" applyAlignment="1">
      <alignment horizontal="center" vertical="center" wrapText="1"/>
    </xf>
    <xf numFmtId="0" fontId="24" fillId="4" borderId="14" xfId="0" applyFont="1" applyFill="1" applyBorder="1"/>
    <xf numFmtId="0" fontId="27" fillId="4" borderId="18" xfId="0" applyFont="1" applyFill="1" applyBorder="1" applyAlignment="1">
      <alignment horizontal="center"/>
    </xf>
    <xf numFmtId="0" fontId="27" fillId="4" borderId="19" xfId="0" applyFont="1" applyFill="1" applyBorder="1" applyAlignment="1">
      <alignment horizontal="center"/>
    </xf>
    <xf numFmtId="0" fontId="27" fillId="4" borderId="20" xfId="0" applyFont="1" applyFill="1" applyBorder="1" applyAlignment="1">
      <alignment horizontal="center"/>
    </xf>
    <xf numFmtId="0" fontId="25" fillId="4" borderId="70" xfId="0" applyFont="1" applyFill="1" applyBorder="1" applyAlignment="1">
      <alignment horizontal="center" vertical="center" wrapText="1"/>
    </xf>
    <xf numFmtId="0" fontId="24" fillId="4" borderId="16" xfId="0" applyFont="1" applyFill="1" applyBorder="1"/>
    <xf numFmtId="0" fontId="24" fillId="4" borderId="3" xfId="0" applyFont="1" applyFill="1" applyBorder="1" applyAlignment="1">
      <alignment horizontal="right"/>
    </xf>
    <xf numFmtId="0" fontId="24" fillId="4" borderId="4" xfId="0" applyFont="1" applyFill="1" applyBorder="1" applyAlignment="1">
      <alignment horizontal="right"/>
    </xf>
    <xf numFmtId="0" fontId="24" fillId="4" borderId="12" xfId="0" applyFont="1" applyFill="1" applyBorder="1" applyAlignment="1">
      <alignment horizontal="right"/>
    </xf>
    <xf numFmtId="0" fontId="0" fillId="4" borderId="0" xfId="0" applyFill="1" applyAlignment="1">
      <alignment horizontal="right"/>
    </xf>
    <xf numFmtId="0" fontId="0" fillId="4" borderId="3" xfId="0" applyFill="1" applyBorder="1"/>
    <xf numFmtId="0" fontId="0" fillId="4" borderId="4" xfId="0" applyFill="1" applyBorder="1"/>
    <xf numFmtId="0" fontId="0" fillId="4" borderId="12" xfId="0" applyFill="1" applyBorder="1"/>
    <xf numFmtId="0" fontId="24" fillId="4" borderId="8" xfId="0" applyFont="1" applyFill="1" applyBorder="1" applyAlignment="1">
      <alignment horizontal="right"/>
    </xf>
    <xf numFmtId="0" fontId="24" fillId="4" borderId="9" xfId="0" applyFont="1" applyFill="1" applyBorder="1" applyAlignment="1">
      <alignment horizontal="right"/>
    </xf>
    <xf numFmtId="0" fontId="24" fillId="4" borderId="56" xfId="0" applyFont="1" applyFill="1" applyBorder="1" applyAlignment="1">
      <alignment horizontal="right"/>
    </xf>
    <xf numFmtId="0" fontId="0" fillId="4" borderId="6" xfId="0" applyFill="1" applyBorder="1"/>
    <xf numFmtId="0" fontId="0" fillId="4" borderId="2" xfId="0" applyFill="1" applyBorder="1"/>
    <xf numFmtId="0" fontId="0" fillId="4" borderId="13" xfId="0" applyFill="1" applyBorder="1"/>
    <xf numFmtId="0" fontId="0" fillId="4" borderId="31" xfId="0" applyFill="1" applyBorder="1" applyAlignment="1">
      <alignment horizontal="right"/>
    </xf>
    <xf numFmtId="0" fontId="0" fillId="4" borderId="30" xfId="0" applyFill="1" applyBorder="1" applyAlignment="1">
      <alignment horizontal="right"/>
    </xf>
    <xf numFmtId="0" fontId="0" fillId="4" borderId="43" xfId="0" applyFill="1" applyBorder="1" applyAlignment="1">
      <alignment horizontal="right"/>
    </xf>
    <xf numFmtId="0" fontId="24" fillId="4" borderId="19" xfId="0" applyFont="1" applyFill="1" applyBorder="1" applyAlignment="1">
      <alignment horizontal="center" vertical="center" wrapText="1"/>
    </xf>
    <xf numFmtId="0" fontId="0" fillId="4" borderId="6" xfId="0" applyFill="1" applyBorder="1" applyAlignment="1">
      <alignment horizontal="center"/>
    </xf>
    <xf numFmtId="0" fontId="0" fillId="4" borderId="2" xfId="0" applyFill="1" applyBorder="1" applyAlignment="1">
      <alignment horizontal="center"/>
    </xf>
    <xf numFmtId="0" fontId="0" fillId="4" borderId="13" xfId="0" applyFill="1" applyBorder="1" applyAlignment="1">
      <alignment horizontal="center"/>
    </xf>
    <xf numFmtId="0" fontId="25" fillId="4" borderId="68" xfId="0" applyFont="1" applyFill="1" applyBorder="1" applyAlignment="1">
      <alignment horizontal="center" vertical="center" wrapText="1"/>
    </xf>
    <xf numFmtId="0" fontId="24" fillId="4" borderId="25" xfId="0" applyFont="1" applyFill="1" applyBorder="1"/>
    <xf numFmtId="0" fontId="0" fillId="4" borderId="6" xfId="0" applyFill="1" applyBorder="1" applyAlignment="1">
      <alignment horizontal="right"/>
    </xf>
    <xf numFmtId="0" fontId="0" fillId="4" borderId="2" xfId="0" applyFill="1" applyBorder="1" applyAlignment="1">
      <alignment horizontal="right"/>
    </xf>
    <xf numFmtId="0" fontId="0" fillId="4" borderId="13" xfId="0" applyFill="1" applyBorder="1" applyAlignment="1">
      <alignment horizontal="right"/>
    </xf>
    <xf numFmtId="0" fontId="24" fillId="4" borderId="0" xfId="0" applyFont="1" applyFill="1" applyAlignment="1">
      <alignment horizontal="center" vertical="center" wrapText="1"/>
    </xf>
    <xf numFmtId="0" fontId="26" fillId="4" borderId="0" xfId="0" applyFont="1" applyFill="1"/>
    <xf numFmtId="0" fontId="25" fillId="4" borderId="67" xfId="0" applyFont="1" applyFill="1" applyBorder="1" applyAlignment="1">
      <alignment horizontal="center" wrapText="1"/>
    </xf>
    <xf numFmtId="0" fontId="24" fillId="4" borderId="24" xfId="0" applyFont="1" applyFill="1" applyBorder="1" applyAlignment="1">
      <alignment horizontal="center" vertical="center" wrapText="1"/>
    </xf>
    <xf numFmtId="0" fontId="0" fillId="4" borderId="8" xfId="0" applyFill="1" applyBorder="1" applyAlignment="1">
      <alignment horizontal="center"/>
    </xf>
    <xf numFmtId="0" fontId="0" fillId="4" borderId="9" xfId="0" applyFill="1" applyBorder="1" applyAlignment="1">
      <alignment horizontal="center"/>
    </xf>
    <xf numFmtId="0" fontId="0" fillId="4" borderId="56" xfId="0" applyFill="1" applyBorder="1" applyAlignment="1">
      <alignment horizontal="center"/>
    </xf>
    <xf numFmtId="0" fontId="25" fillId="4" borderId="68" xfId="0" applyFont="1" applyFill="1" applyBorder="1" applyAlignment="1">
      <alignment horizontal="center"/>
    </xf>
    <xf numFmtId="0" fontId="0" fillId="4" borderId="45" xfId="0" applyFill="1" applyBorder="1" applyAlignment="1">
      <alignment horizontal="center"/>
    </xf>
    <xf numFmtId="0" fontId="0" fillId="4" borderId="36" xfId="0" applyFill="1" applyBorder="1" applyAlignment="1">
      <alignment horizontal="center"/>
    </xf>
    <xf numFmtId="0" fontId="25" fillId="4" borderId="67" xfId="0" applyFont="1" applyFill="1" applyBorder="1" applyAlignment="1">
      <alignment horizontal="center" vertical="center"/>
    </xf>
    <xf numFmtId="0" fontId="24" fillId="4" borderId="26" xfId="0" applyFont="1" applyFill="1" applyBorder="1"/>
    <xf numFmtId="0" fontId="25" fillId="4" borderId="70" xfId="0" applyFont="1" applyFill="1" applyBorder="1" applyAlignment="1">
      <alignment horizontal="center" vertical="center"/>
    </xf>
    <xf numFmtId="0" fontId="0" fillId="4" borderId="44" xfId="0" applyFill="1" applyBorder="1"/>
    <xf numFmtId="0" fontId="24" fillId="4" borderId="16" xfId="0" applyFont="1" applyFill="1" applyBorder="1" applyAlignment="1">
      <alignment horizontal="right"/>
    </xf>
    <xf numFmtId="0" fontId="24" fillId="4" borderId="17" xfId="0" applyFont="1" applyFill="1" applyBorder="1" applyAlignment="1">
      <alignment horizontal="right"/>
    </xf>
    <xf numFmtId="0" fontId="0" fillId="4" borderId="17" xfId="0" applyFill="1" applyBorder="1"/>
    <xf numFmtId="0" fontId="0" fillId="4" borderId="0" xfId="0" applyFill="1" applyAlignment="1"/>
    <xf numFmtId="0" fontId="24" fillId="4" borderId="25" xfId="0" applyFont="1" applyFill="1" applyBorder="1" applyAlignment="1">
      <alignment horizontal="right"/>
    </xf>
    <xf numFmtId="0" fontId="24" fillId="4" borderId="26" xfId="0" applyFont="1" applyFill="1" applyBorder="1" applyAlignment="1">
      <alignment horizontal="right"/>
    </xf>
    <xf numFmtId="0" fontId="25" fillId="4" borderId="68" xfId="0" applyFont="1" applyFill="1" applyBorder="1" applyAlignment="1">
      <alignment horizontal="center" vertical="center"/>
    </xf>
    <xf numFmtId="0" fontId="0" fillId="4" borderId="38" xfId="0" applyFill="1" applyBorder="1"/>
    <xf numFmtId="0" fontId="26" fillId="4" borderId="67" xfId="0" applyFont="1" applyFill="1" applyBorder="1" applyAlignment="1">
      <alignment horizontal="center" vertical="center" wrapText="1"/>
    </xf>
    <xf numFmtId="0" fontId="26" fillId="4" borderId="70" xfId="0" applyFont="1" applyFill="1" applyBorder="1" applyAlignment="1">
      <alignment horizontal="center" vertical="center" wrapText="1"/>
    </xf>
    <xf numFmtId="0" fontId="27" fillId="4" borderId="3"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5" xfId="0" applyFont="1" applyFill="1" applyBorder="1" applyAlignment="1">
      <alignment horizontal="center" vertical="center"/>
    </xf>
    <xf numFmtId="0" fontId="27" fillId="4" borderId="8" xfId="0" applyFont="1" applyFill="1" applyBorder="1" applyAlignment="1">
      <alignment horizontal="center" vertical="center"/>
    </xf>
    <xf numFmtId="0" fontId="27" fillId="4" borderId="9" xfId="0" applyFont="1" applyFill="1" applyBorder="1" applyAlignment="1">
      <alignment horizontal="center" vertical="center"/>
    </xf>
    <xf numFmtId="0" fontId="27" fillId="4" borderId="10" xfId="0" applyFont="1" applyFill="1" applyBorder="1" applyAlignment="1">
      <alignment horizontal="center" vertical="center"/>
    </xf>
    <xf numFmtId="0" fontId="26" fillId="4" borderId="68" xfId="0" applyFont="1" applyFill="1" applyBorder="1" applyAlignment="1">
      <alignment horizontal="center" vertical="center" wrapText="1"/>
    </xf>
    <xf numFmtId="0" fontId="24" fillId="4" borderId="3" xfId="0" applyFont="1" applyFill="1" applyBorder="1" applyAlignment="1">
      <alignment horizontal="center"/>
    </xf>
    <xf numFmtId="0" fontId="24" fillId="4" borderId="4" xfId="0" applyFont="1" applyFill="1" applyBorder="1" applyAlignment="1">
      <alignment horizontal="center"/>
    </xf>
    <xf numFmtId="0" fontId="24" fillId="4" borderId="5" xfId="0" applyFont="1" applyFill="1" applyBorder="1" applyAlignment="1">
      <alignment horizontal="center"/>
    </xf>
    <xf numFmtId="0" fontId="0" fillId="4" borderId="63" xfId="0" applyFill="1" applyBorder="1"/>
    <xf numFmtId="0" fontId="24" fillId="4" borderId="6" xfId="0" applyFont="1" applyFill="1" applyBorder="1"/>
    <xf numFmtId="0" fontId="24" fillId="4" borderId="2" xfId="0" applyFont="1" applyFill="1" applyBorder="1"/>
    <xf numFmtId="0" fontId="24" fillId="4" borderId="7" xfId="0" applyFont="1" applyFill="1" applyBorder="1"/>
    <xf numFmtId="0" fontId="24" fillId="4" borderId="6" xfId="0" applyFont="1" applyFill="1" applyBorder="1" applyAlignment="1">
      <alignment horizontal="center"/>
    </xf>
    <xf numFmtId="0" fontId="24" fillId="4" borderId="2" xfId="0" applyFont="1" applyFill="1" applyBorder="1" applyAlignment="1">
      <alignment horizontal="center"/>
    </xf>
    <xf numFmtId="0" fontId="24" fillId="4" borderId="7" xfId="0" applyFont="1" applyFill="1" applyBorder="1" applyAlignment="1">
      <alignment horizontal="center"/>
    </xf>
    <xf numFmtId="0" fontId="24" fillId="4" borderId="68" xfId="0" applyFont="1" applyFill="1" applyBorder="1"/>
    <xf numFmtId="0" fontId="0" fillId="4" borderId="68" xfId="0" applyFill="1" applyBorder="1"/>
    <xf numFmtId="0" fontId="24" fillId="4" borderId="8" xfId="0" applyFont="1" applyFill="1" applyBorder="1" applyAlignment="1">
      <alignment horizontal="center"/>
    </xf>
    <xf numFmtId="0" fontId="24" fillId="4" borderId="9" xfId="0" applyFont="1" applyFill="1" applyBorder="1" applyAlignment="1">
      <alignment horizontal="center"/>
    </xf>
    <xf numFmtId="0" fontId="24" fillId="4" borderId="10" xfId="0" applyFont="1" applyFill="1" applyBorder="1" applyAlignment="1">
      <alignment horizontal="center"/>
    </xf>
    <xf numFmtId="0" fontId="2" fillId="4" borderId="31" xfId="0" applyFont="1" applyFill="1" applyBorder="1" applyAlignment="1">
      <alignment horizontal="center"/>
    </xf>
    <xf numFmtId="0" fontId="2" fillId="4" borderId="30" xfId="0" applyFont="1" applyFill="1" applyBorder="1" applyAlignment="1">
      <alignment horizontal="center"/>
    </xf>
    <xf numFmtId="0" fontId="2" fillId="4" borderId="32" xfId="0" applyFont="1" applyFill="1" applyBorder="1" applyAlignment="1">
      <alignment horizontal="center"/>
    </xf>
    <xf numFmtId="0" fontId="2" fillId="4" borderId="6" xfId="0" applyFont="1" applyFill="1" applyBorder="1" applyAlignment="1">
      <alignment horizontal="center"/>
    </xf>
    <xf numFmtId="0" fontId="2" fillId="4" borderId="2" xfId="0" applyFont="1" applyFill="1" applyBorder="1" applyAlignment="1">
      <alignment horizontal="center"/>
    </xf>
    <xf numFmtId="0" fontId="2"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0" fillId="6" borderId="64" xfId="0" applyFill="1" applyBorder="1"/>
    <xf numFmtId="2" fontId="17" fillId="6" borderId="0" xfId="0" applyNumberFormat="1" applyFont="1" applyFill="1" applyAlignment="1">
      <alignment vertical="center"/>
    </xf>
    <xf numFmtId="0" fontId="3" fillId="6" borderId="0" xfId="0" applyFont="1" applyFill="1" applyAlignment="1">
      <alignment vertical="center"/>
    </xf>
    <xf numFmtId="0" fontId="14" fillId="6" borderId="0" xfId="0" applyFont="1" applyFill="1"/>
    <xf numFmtId="2" fontId="13" fillId="6" borderId="17" xfId="0" applyNumberFormat="1" applyFont="1" applyFill="1" applyBorder="1" applyAlignment="1">
      <alignment horizontal="left"/>
    </xf>
    <xf numFmtId="0" fontId="13" fillId="6" borderId="17" xfId="0" applyFont="1" applyFill="1" applyBorder="1" applyAlignment="1">
      <alignment horizontal="left"/>
    </xf>
    <xf numFmtId="0" fontId="13" fillId="6" borderId="11" xfId="0" applyFont="1" applyFill="1" applyBorder="1" applyAlignment="1">
      <alignment horizontal="left"/>
    </xf>
    <xf numFmtId="2" fontId="17" fillId="6" borderId="0" xfId="0" applyNumberFormat="1" applyFont="1" applyFill="1" applyAlignment="1">
      <alignment horizontal="left"/>
    </xf>
    <xf numFmtId="0" fontId="4" fillId="6" borderId="0" xfId="0" applyFont="1" applyFill="1"/>
    <xf numFmtId="2" fontId="3" fillId="6" borderId="0" xfId="0" applyNumberFormat="1" applyFont="1" applyFill="1"/>
    <xf numFmtId="0" fontId="17" fillId="6" borderId="0" xfId="0" applyFont="1" applyFill="1"/>
    <xf numFmtId="2" fontId="13" fillId="6" borderId="11" xfId="0" applyNumberFormat="1" applyFont="1" applyFill="1" applyBorder="1" applyAlignment="1">
      <alignment horizontal="left"/>
    </xf>
    <xf numFmtId="2" fontId="3" fillId="6" borderId="44" xfId="0" applyNumberFormat="1" applyFont="1" applyFill="1" applyBorder="1" applyAlignment="1">
      <alignment horizontal="left"/>
    </xf>
    <xf numFmtId="0" fontId="3" fillId="6" borderId="44" xfId="0" applyFont="1" applyFill="1" applyBorder="1" applyAlignment="1">
      <alignment horizontal="left"/>
    </xf>
    <xf numFmtId="14" fontId="0" fillId="7" borderId="65" xfId="0" applyNumberFormat="1" applyFill="1" applyBorder="1"/>
    <xf numFmtId="0" fontId="0" fillId="7" borderId="65" xfId="0" applyFill="1" applyBorder="1"/>
    <xf numFmtId="0" fontId="13" fillId="7" borderId="17" xfId="0" applyFont="1" applyFill="1" applyBorder="1" applyAlignment="1">
      <alignment horizontal="center"/>
    </xf>
    <xf numFmtId="0" fontId="13" fillId="7" borderId="11" xfId="0" applyFont="1" applyFill="1" applyBorder="1" applyAlignment="1">
      <alignment horizontal="center"/>
    </xf>
    <xf numFmtId="0" fontId="17" fillId="7" borderId="13" xfId="0" applyFont="1" applyFill="1" applyBorder="1" applyAlignment="1">
      <alignment horizontal="center"/>
    </xf>
    <xf numFmtId="0" fontId="17" fillId="7" borderId="17" xfId="0" applyFont="1" applyFill="1" applyBorder="1" applyAlignment="1">
      <alignment horizontal="center"/>
    </xf>
    <xf numFmtId="16" fontId="17" fillId="7" borderId="13" xfId="0" applyNumberFormat="1" applyFont="1" applyFill="1" applyBorder="1" applyAlignment="1">
      <alignment horizontal="center"/>
    </xf>
    <xf numFmtId="0" fontId="17" fillId="7" borderId="19" xfId="0" applyFont="1" applyFill="1" applyBorder="1" applyAlignment="1">
      <alignment horizontal="left" indent="1"/>
    </xf>
    <xf numFmtId="0" fontId="17" fillId="7" borderId="0" xfId="0" applyFont="1" applyFill="1"/>
    <xf numFmtId="0" fontId="13" fillId="7" borderId="17" xfId="0" applyFont="1" applyFill="1" applyBorder="1"/>
    <xf numFmtId="0" fontId="13" fillId="7" borderId="11" xfId="0" applyFont="1" applyFill="1" applyBorder="1"/>
    <xf numFmtId="0" fontId="4" fillId="7" borderId="11" xfId="0" applyFont="1" applyFill="1" applyBorder="1"/>
    <xf numFmtId="14" fontId="15" fillId="7" borderId="0" xfId="0" applyNumberFormat="1" applyFont="1" applyFill="1" applyAlignment="1">
      <alignment horizontal="center" vertical="top" wrapText="1"/>
    </xf>
    <xf numFmtId="16" fontId="9" fillId="7" borderId="16" xfId="0" applyNumberFormat="1" applyFont="1" applyFill="1" applyBorder="1" applyAlignment="1">
      <alignment horizontal="center" vertical="center"/>
    </xf>
    <xf numFmtId="16" fontId="9" fillId="7" borderId="17" xfId="0" applyNumberFormat="1" applyFont="1" applyFill="1" applyBorder="1" applyAlignment="1">
      <alignment horizontal="center" vertical="center"/>
    </xf>
    <xf numFmtId="16" fontId="9" fillId="7" borderId="28" xfId="0" applyNumberFormat="1" applyFont="1" applyFill="1" applyBorder="1" applyAlignment="1">
      <alignment horizontal="center" vertical="center"/>
    </xf>
    <xf numFmtId="16" fontId="9" fillId="7" borderId="6" xfId="0" applyNumberFormat="1" applyFont="1" applyFill="1" applyBorder="1" applyAlignment="1">
      <alignment horizontal="center" vertical="center"/>
    </xf>
    <xf numFmtId="16" fontId="9" fillId="7" borderId="2" xfId="0" applyNumberFormat="1" applyFont="1" applyFill="1" applyBorder="1" applyAlignment="1">
      <alignment horizontal="center" vertical="center"/>
    </xf>
    <xf numFmtId="16" fontId="9" fillId="7" borderId="7" xfId="0" applyNumberFormat="1" applyFont="1" applyFill="1" applyBorder="1" applyAlignment="1">
      <alignment horizontal="center" vertical="center"/>
    </xf>
    <xf numFmtId="0" fontId="13" fillId="7" borderId="0" xfId="0" applyFont="1" applyFill="1" applyAlignment="1">
      <alignment vertical="center"/>
    </xf>
    <xf numFmtId="0" fontId="13" fillId="7" borderId="0" xfId="0" applyFont="1" applyFill="1"/>
    <xf numFmtId="0" fontId="13" fillId="7" borderId="0" xfId="0" applyFont="1" applyFill="1" applyAlignment="1">
      <alignment horizontal="left"/>
    </xf>
    <xf numFmtId="0" fontId="4" fillId="7" borderId="0" xfId="0" applyFont="1" applyFill="1" applyAlignment="1">
      <alignment horizontal="left"/>
    </xf>
    <xf numFmtId="16" fontId="5" fillId="7" borderId="19" xfId="0" applyNumberFormat="1" applyFont="1" applyFill="1" applyBorder="1" applyAlignment="1">
      <alignment horizontal="center" vertical="center"/>
    </xf>
    <xf numFmtId="16" fontId="5" fillId="7" borderId="24" xfId="0" applyNumberFormat="1" applyFont="1" applyFill="1" applyBorder="1" applyAlignment="1">
      <alignment horizontal="center" vertical="center"/>
    </xf>
    <xf numFmtId="0" fontId="0" fillId="8" borderId="65" xfId="0" applyFill="1" applyBorder="1"/>
    <xf numFmtId="16" fontId="17" fillId="8" borderId="17" xfId="0" applyNumberFormat="1" applyFont="1" applyFill="1" applyBorder="1" applyAlignment="1">
      <alignment horizontal="left"/>
    </xf>
    <xf numFmtId="0" fontId="17" fillId="8" borderId="17" xfId="0" applyFont="1" applyFill="1" applyBorder="1" applyAlignment="1">
      <alignment horizontal="left"/>
    </xf>
    <xf numFmtId="0" fontId="17" fillId="8" borderId="11" xfId="0" applyFont="1" applyFill="1" applyBorder="1" applyAlignment="1">
      <alignment horizontal="left"/>
    </xf>
    <xf numFmtId="16" fontId="6" fillId="8" borderId="6" xfId="0" applyNumberFormat="1" applyFont="1" applyFill="1" applyBorder="1" applyAlignment="1">
      <alignment horizontal="center" vertical="center"/>
    </xf>
    <xf numFmtId="16" fontId="6" fillId="8" borderId="2" xfId="0" applyNumberFormat="1" applyFont="1" applyFill="1" applyBorder="1" applyAlignment="1">
      <alignment horizontal="center" vertical="center"/>
    </xf>
    <xf numFmtId="16" fontId="6" fillId="8" borderId="7" xfId="0" applyNumberFormat="1" applyFont="1" applyFill="1" applyBorder="1" applyAlignment="1">
      <alignment horizontal="center" vertical="center"/>
    </xf>
    <xf numFmtId="49" fontId="0" fillId="5" borderId="64" xfId="0" applyNumberFormat="1" applyFill="1" applyBorder="1"/>
    <xf numFmtId="49" fontId="0" fillId="5" borderId="65" xfId="0" applyNumberFormat="1" applyFill="1" applyBorder="1"/>
    <xf numFmtId="0" fontId="6" fillId="5" borderId="3" xfId="0" quotePrefix="1"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quotePrefix="1" applyFont="1" applyFill="1" applyBorder="1" applyAlignment="1">
      <alignment horizontal="center"/>
    </xf>
    <xf numFmtId="0" fontId="6" fillId="5" borderId="2" xfId="0" applyFont="1" applyFill="1" applyBorder="1" applyAlignment="1">
      <alignment horizontal="center"/>
    </xf>
    <xf numFmtId="0" fontId="6" fillId="5" borderId="7" xfId="0" applyFont="1" applyFill="1" applyBorder="1" applyAlignment="1">
      <alignment horizontal="center"/>
    </xf>
    <xf numFmtId="0" fontId="6" fillId="5" borderId="42" xfId="0" quotePrefix="1" applyFont="1" applyFill="1" applyBorder="1" applyAlignment="1">
      <alignment horizontal="center" vertical="center"/>
    </xf>
    <xf numFmtId="0" fontId="6" fillId="5" borderId="30" xfId="0" applyFont="1" applyFill="1" applyBorder="1" applyAlignment="1">
      <alignment horizontal="center" vertical="center"/>
    </xf>
    <xf numFmtId="0" fontId="6" fillId="5" borderId="43" xfId="0" applyFont="1" applyFill="1" applyBorder="1" applyAlignment="1">
      <alignment horizontal="center" vertical="center"/>
    </xf>
    <xf numFmtId="0" fontId="6" fillId="5" borderId="44" xfId="0" quotePrefix="1" applyFont="1" applyFill="1" applyBorder="1" applyAlignment="1">
      <alignment horizontal="center" vertical="center"/>
    </xf>
    <xf numFmtId="0" fontId="6" fillId="5" borderId="44" xfId="0" applyFont="1" applyFill="1" applyBorder="1" applyAlignment="1">
      <alignment horizontal="center" vertical="center"/>
    </xf>
    <xf numFmtId="1" fontId="6" fillId="5" borderId="67" xfId="0" quotePrefix="1" applyNumberFormat="1" applyFont="1" applyFill="1" applyBorder="1" applyAlignment="1">
      <alignment vertical="center"/>
    </xf>
    <xf numFmtId="0" fontId="17" fillId="5" borderId="0" xfId="0" applyFont="1" applyFill="1" applyBorder="1" applyAlignment="1">
      <alignment vertical="center"/>
    </xf>
    <xf numFmtId="0" fontId="0" fillId="5" borderId="0" xfId="0" applyFill="1" applyBorder="1"/>
    <xf numFmtId="0" fontId="17" fillId="5" borderId="17" xfId="0" applyFont="1" applyFill="1" applyBorder="1" applyAlignment="1">
      <alignment vertical="center"/>
    </xf>
    <xf numFmtId="0" fontId="0" fillId="5" borderId="17" xfId="0" applyFill="1" applyBorder="1"/>
    <xf numFmtId="49" fontId="5" fillId="5" borderId="0" xfId="0" applyNumberFormat="1" applyFont="1" applyFill="1" applyBorder="1" applyAlignment="1">
      <alignment horizontal="left"/>
    </xf>
    <xf numFmtId="0" fontId="5" fillId="5" borderId="0" xfId="0" applyFont="1" applyFill="1" applyBorder="1" applyAlignment="1">
      <alignment horizontal="left"/>
    </xf>
    <xf numFmtId="0" fontId="3" fillId="5" borderId="0" xfId="0" applyFont="1" applyFill="1" applyBorder="1" applyAlignment="1">
      <alignment horizontal="left" vertical="top" wrapText="1"/>
    </xf>
    <xf numFmtId="0" fontId="3" fillId="5" borderId="22" xfId="0" applyFont="1" applyFill="1" applyBorder="1" applyAlignment="1">
      <alignment horizontal="left" vertical="top" wrapText="1"/>
    </xf>
    <xf numFmtId="0" fontId="17" fillId="5" borderId="3" xfId="0" applyFont="1" applyFill="1" applyBorder="1" applyAlignment="1">
      <alignment horizontal="left"/>
    </xf>
    <xf numFmtId="0" fontId="17" fillId="5" borderId="4" xfId="0" applyFont="1" applyFill="1" applyBorder="1" applyAlignment="1">
      <alignment horizontal="left"/>
    </xf>
    <xf numFmtId="0" fontId="17" fillId="5" borderId="5" xfId="0" applyFont="1" applyFill="1" applyBorder="1" applyAlignment="1">
      <alignment horizontal="left"/>
    </xf>
    <xf numFmtId="0" fontId="5" fillId="5" borderId="6" xfId="0" applyFont="1" applyFill="1" applyBorder="1" applyAlignment="1">
      <alignment horizontal="left"/>
    </xf>
    <xf numFmtId="0" fontId="5" fillId="5" borderId="2" xfId="0" applyFont="1" applyFill="1" applyBorder="1" applyAlignment="1">
      <alignment horizontal="left"/>
    </xf>
    <xf numFmtId="0" fontId="5" fillId="5" borderId="7" xfId="0" applyFont="1" applyFill="1" applyBorder="1" applyAlignment="1">
      <alignment horizontal="left"/>
    </xf>
    <xf numFmtId="0" fontId="5" fillId="5" borderId="25" xfId="0" applyFont="1" applyFill="1" applyBorder="1" applyAlignment="1">
      <alignment horizontal="left"/>
    </xf>
    <xf numFmtId="0" fontId="5" fillId="5" borderId="26" xfId="0" applyFont="1" applyFill="1" applyBorder="1" applyAlignment="1">
      <alignment horizontal="left"/>
    </xf>
    <xf numFmtId="0" fontId="5" fillId="5" borderId="51" xfId="0" applyFont="1" applyFill="1" applyBorder="1" applyAlignment="1">
      <alignment horizontal="left"/>
    </xf>
    <xf numFmtId="0" fontId="5" fillId="5" borderId="17" xfId="0" applyFont="1" applyFill="1" applyBorder="1" applyAlignment="1">
      <alignment vertical="center"/>
    </xf>
    <xf numFmtId="0" fontId="5" fillId="5" borderId="0" xfId="0" applyFont="1" applyFill="1" applyBorder="1" applyAlignment="1">
      <alignment vertical="center"/>
    </xf>
    <xf numFmtId="0" fontId="4" fillId="5" borderId="0" xfId="0" applyFont="1" applyFill="1" applyAlignment="1">
      <alignment horizontal="left"/>
    </xf>
    <xf numFmtId="0" fontId="4" fillId="5" borderId="0" xfId="0" applyFont="1" applyFill="1"/>
    <xf numFmtId="49" fontId="20" fillId="3" borderId="65" xfId="3" applyNumberFormat="1" applyFill="1" applyBorder="1"/>
    <xf numFmtId="1" fontId="5" fillId="3" borderId="17" xfId="0" applyNumberFormat="1" applyFont="1" applyFill="1" applyBorder="1" applyAlignment="1">
      <alignment vertical="center"/>
    </xf>
    <xf numFmtId="0" fontId="0" fillId="3" borderId="17" xfId="0" applyFill="1" applyBorder="1"/>
    <xf numFmtId="0" fontId="5" fillId="3" borderId="0" xfId="0" applyFont="1" applyFill="1" applyBorder="1" applyAlignment="1">
      <alignment vertical="center"/>
    </xf>
    <xf numFmtId="0" fontId="0" fillId="3" borderId="0" xfId="0" applyFill="1" applyBorder="1"/>
    <xf numFmtId="0" fontId="6" fillId="3" borderId="42" xfId="0" quotePrefix="1" applyFont="1" applyFill="1" applyBorder="1" applyAlignment="1">
      <alignment horizontal="center" vertical="center"/>
    </xf>
    <xf numFmtId="0" fontId="6" fillId="3" borderId="30" xfId="0" applyFont="1" applyFill="1" applyBorder="1" applyAlignment="1">
      <alignment horizontal="center" vertical="center"/>
    </xf>
    <xf numFmtId="0" fontId="6" fillId="3" borderId="43" xfId="0" applyFont="1" applyFill="1" applyBorder="1" applyAlignment="1">
      <alignment horizontal="center" vertical="center"/>
    </xf>
    <xf numFmtId="0" fontId="6" fillId="3" borderId="44" xfId="0" quotePrefix="1" applyFont="1" applyFill="1" applyBorder="1" applyAlignment="1">
      <alignment horizontal="center" vertical="center"/>
    </xf>
    <xf numFmtId="0" fontId="6" fillId="3" borderId="44" xfId="0" applyFont="1" applyFill="1" applyBorder="1" applyAlignment="1">
      <alignment horizontal="center" vertical="center"/>
    </xf>
    <xf numFmtId="1" fontId="6" fillId="3" borderId="71" xfId="0" quotePrefix="1" applyNumberFormat="1" applyFont="1" applyFill="1" applyBorder="1" applyAlignment="1">
      <alignment vertical="center"/>
    </xf>
    <xf numFmtId="1" fontId="6" fillId="3" borderId="6" xfId="0" quotePrefix="1" applyNumberFormat="1" applyFont="1" applyFill="1" applyBorder="1" applyAlignment="1">
      <alignment horizontal="center"/>
    </xf>
    <xf numFmtId="1" fontId="6" fillId="3" borderId="2" xfId="0" applyNumberFormat="1" applyFont="1" applyFill="1" applyBorder="1" applyAlignment="1">
      <alignment horizontal="center"/>
    </xf>
    <xf numFmtId="1" fontId="6" fillId="3" borderId="7" xfId="0" applyNumberFormat="1" applyFont="1" applyFill="1" applyBorder="1" applyAlignment="1">
      <alignment horizontal="center"/>
    </xf>
    <xf numFmtId="0" fontId="28" fillId="3" borderId="8" xfId="3" quotePrefix="1" applyFont="1" applyFill="1" applyBorder="1" applyAlignment="1">
      <alignment horizontal="center"/>
    </xf>
    <xf numFmtId="0" fontId="6" fillId="3" borderId="9" xfId="0" applyFont="1" applyFill="1" applyBorder="1" applyAlignment="1">
      <alignment horizontal="center"/>
    </xf>
    <xf numFmtId="0" fontId="6" fillId="3" borderId="10" xfId="0" applyFont="1" applyFill="1" applyBorder="1" applyAlignment="1">
      <alignment horizontal="center"/>
    </xf>
    <xf numFmtId="0" fontId="4" fillId="3" borderId="0" xfId="0" applyFont="1" applyFill="1" applyAlignment="1">
      <alignment horizontal="left"/>
    </xf>
    <xf numFmtId="49" fontId="0" fillId="9" borderId="65" xfId="0" applyNumberFormat="1" applyFill="1" applyBorder="1"/>
    <xf numFmtId="49" fontId="0" fillId="9" borderId="66" xfId="0" applyNumberFormat="1" applyFill="1" applyBorder="1"/>
    <xf numFmtId="49" fontId="4" fillId="9" borderId="17" xfId="0" applyNumberFormat="1" applyFont="1" applyFill="1" applyBorder="1"/>
    <xf numFmtId="0" fontId="4" fillId="9" borderId="17" xfId="0" applyFont="1" applyFill="1" applyBorder="1"/>
    <xf numFmtId="0" fontId="24" fillId="10" borderId="27" xfId="0" applyFont="1" applyFill="1" applyBorder="1" applyAlignment="1">
      <alignment horizontal="center" vertical="center"/>
    </xf>
    <xf numFmtId="0" fontId="24" fillId="10" borderId="28" xfId="0" applyFont="1" applyFill="1" applyBorder="1" applyAlignment="1">
      <alignment horizontal="center" vertical="center"/>
    </xf>
    <xf numFmtId="0" fontId="24" fillId="10" borderId="51" xfId="0" applyFont="1" applyFill="1" applyBorder="1" applyAlignment="1">
      <alignment horizontal="center" vertical="center"/>
    </xf>
    <xf numFmtId="0" fontId="1" fillId="10" borderId="58" xfId="0" applyFont="1" applyFill="1" applyBorder="1" applyAlignment="1">
      <alignment horizontal="center" vertical="center"/>
    </xf>
    <xf numFmtId="14" fontId="1" fillId="10" borderId="28" xfId="0" applyNumberFormat="1" applyFont="1" applyFill="1" applyBorder="1" applyAlignment="1">
      <alignment horizontal="center" vertical="center"/>
    </xf>
    <xf numFmtId="0" fontId="1" fillId="10" borderId="28" xfId="0" applyFont="1" applyFill="1" applyBorder="1" applyAlignment="1">
      <alignment horizontal="center" vertical="center"/>
    </xf>
    <xf numFmtId="165" fontId="2" fillId="10" borderId="28" xfId="0" applyNumberFormat="1" applyFont="1" applyFill="1" applyBorder="1" applyAlignment="1">
      <alignment horizontal="center" vertical="center"/>
    </xf>
    <xf numFmtId="0" fontId="1" fillId="10" borderId="51" xfId="0" applyFont="1" applyFill="1" applyBorder="1" applyAlignment="1">
      <alignment horizontal="center" vertical="center"/>
    </xf>
    <xf numFmtId="0" fontId="9" fillId="10" borderId="30" xfId="0" applyFont="1" applyFill="1" applyBorder="1" applyAlignment="1">
      <alignment horizontal="center" vertical="center"/>
    </xf>
    <xf numFmtId="0" fontId="9" fillId="10" borderId="32" xfId="0" applyFont="1" applyFill="1" applyBorder="1" applyAlignment="1">
      <alignment horizontal="center" vertical="center"/>
    </xf>
    <xf numFmtId="0" fontId="9" fillId="10" borderId="2" xfId="0" applyFont="1" applyFill="1" applyBorder="1" applyAlignment="1">
      <alignment horizontal="center" vertical="center"/>
    </xf>
    <xf numFmtId="0" fontId="9" fillId="10" borderId="7" xfId="0" applyFont="1" applyFill="1" applyBorder="1" applyAlignment="1">
      <alignment horizontal="center" vertical="center"/>
    </xf>
    <xf numFmtId="0" fontId="9" fillId="10" borderId="13" xfId="0" applyFont="1" applyFill="1" applyBorder="1" applyAlignment="1">
      <alignment horizontal="center" vertical="center"/>
    </xf>
    <xf numFmtId="0" fontId="9" fillId="10" borderId="17" xfId="0" applyFont="1" applyFill="1" applyBorder="1" applyAlignment="1">
      <alignment horizontal="center" vertical="center"/>
    </xf>
    <xf numFmtId="0" fontId="9" fillId="10" borderId="28"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7" xfId="0" applyFont="1" applyFill="1" applyBorder="1" applyAlignment="1">
      <alignment horizontal="center" vertical="center"/>
    </xf>
    <xf numFmtId="165" fontId="6" fillId="10" borderId="2" xfId="0" applyNumberFormat="1" applyFont="1" applyFill="1" applyBorder="1" applyAlignment="1">
      <alignment horizontal="center" vertical="center"/>
    </xf>
    <xf numFmtId="165" fontId="6" fillId="10" borderId="7" xfId="0" applyNumberFormat="1" applyFont="1" applyFill="1" applyBorder="1" applyAlignment="1">
      <alignment horizontal="center" vertical="center"/>
    </xf>
    <xf numFmtId="0" fontId="6" fillId="10" borderId="9" xfId="0" applyFont="1" applyFill="1" applyBorder="1" applyAlignment="1">
      <alignment horizontal="center" vertical="center"/>
    </xf>
    <xf numFmtId="0" fontId="6" fillId="10" borderId="10" xfId="0" applyFont="1" applyFill="1" applyBorder="1" applyAlignment="1">
      <alignment horizontal="center" vertical="center"/>
    </xf>
    <xf numFmtId="0" fontId="13" fillId="10" borderId="17" xfId="0" applyFont="1" applyFill="1" applyBorder="1" applyAlignment="1">
      <alignment horizontal="left"/>
    </xf>
    <xf numFmtId="0" fontId="13" fillId="10" borderId="11" xfId="0" applyFont="1" applyFill="1" applyBorder="1" applyAlignment="1">
      <alignment horizontal="left"/>
    </xf>
    <xf numFmtId="0" fontId="17" fillId="10" borderId="34" xfId="0" applyFont="1" applyFill="1" applyBorder="1" applyAlignment="1">
      <alignment horizontal="center"/>
    </xf>
    <xf numFmtId="0" fontId="17" fillId="10" borderId="57" xfId="0" applyFont="1" applyFill="1" applyBorder="1" applyAlignment="1">
      <alignment horizontal="center"/>
    </xf>
    <xf numFmtId="0" fontId="17" fillId="10" borderId="61" xfId="0" applyFont="1" applyFill="1" applyBorder="1" applyAlignment="1">
      <alignment horizontal="center"/>
    </xf>
    <xf numFmtId="0" fontId="17" fillId="10" borderId="62" xfId="0" applyFont="1" applyFill="1" applyBorder="1" applyAlignment="1">
      <alignment horizontal="center"/>
    </xf>
    <xf numFmtId="0" fontId="17" fillId="10" borderId="23" xfId="0" applyFont="1" applyFill="1" applyBorder="1" applyAlignment="1">
      <alignment horizontal="center"/>
    </xf>
    <xf numFmtId="0" fontId="17" fillId="10" borderId="24" xfId="0" applyFont="1" applyFill="1" applyBorder="1" applyAlignment="1">
      <alignment horizontal="center"/>
    </xf>
    <xf numFmtId="0" fontId="17" fillId="10" borderId="1" xfId="0" applyFont="1" applyFill="1" applyBorder="1" applyAlignment="1">
      <alignment horizontal="center"/>
    </xf>
    <xf numFmtId="0" fontId="17" fillId="10" borderId="44" xfId="0" applyFont="1" applyFill="1" applyBorder="1"/>
    <xf numFmtId="0" fontId="17" fillId="10" borderId="44" xfId="0" applyFont="1" applyFill="1" applyBorder="1" applyAlignment="1">
      <alignment horizontal="left"/>
    </xf>
    <xf numFmtId="1" fontId="24" fillId="11" borderId="66" xfId="0" applyNumberFormat="1" applyFont="1" applyFill="1" applyBorder="1" applyAlignment="1">
      <alignment horizontal="center" vertical="center"/>
    </xf>
    <xf numFmtId="0" fontId="0" fillId="11" borderId="71" xfId="0" applyFill="1" applyBorder="1" applyAlignment="1">
      <alignment horizontal="center"/>
    </xf>
    <xf numFmtId="165" fontId="6" fillId="11" borderId="5" xfId="0" applyNumberFormat="1" applyFont="1" applyFill="1" applyBorder="1" applyAlignment="1">
      <alignment vertical="center"/>
    </xf>
    <xf numFmtId="165" fontId="13" fillId="10" borderId="0" xfId="0" applyNumberFormat="1" applyFont="1" applyFill="1" applyAlignment="1">
      <alignment horizontal="center" vertical="top" wrapText="1"/>
    </xf>
    <xf numFmtId="165" fontId="13" fillId="11" borderId="4" xfId="0" applyNumberFormat="1" applyFont="1" applyFill="1" applyBorder="1" applyAlignment="1">
      <alignment horizontal="center" vertical="center"/>
    </xf>
    <xf numFmtId="165" fontId="13" fillId="11" borderId="5" xfId="0" applyNumberFormat="1" applyFont="1" applyFill="1" applyBorder="1" applyAlignment="1">
      <alignment horizontal="center" vertical="center"/>
    </xf>
    <xf numFmtId="165" fontId="13" fillId="11" borderId="0" xfId="0" applyNumberFormat="1" applyFont="1" applyFill="1" applyAlignment="1">
      <alignment horizontal="center" vertical="center" wrapText="1"/>
    </xf>
    <xf numFmtId="0" fontId="5" fillId="11" borderId="17" xfId="0" applyFont="1" applyFill="1" applyBorder="1" applyAlignment="1">
      <alignment horizontal="left"/>
    </xf>
    <xf numFmtId="0" fontId="5" fillId="11" borderId="17" xfId="0" applyFont="1" applyFill="1" applyBorder="1"/>
    <xf numFmtId="165" fontId="5" fillId="11" borderId="17" xfId="0" applyNumberFormat="1" applyFont="1" applyFill="1" applyBorder="1" applyAlignment="1">
      <alignment horizontal="center" vertical="center"/>
    </xf>
    <xf numFmtId="165" fontId="17" fillId="11" borderId="17" xfId="0" applyNumberFormat="1" applyFont="1" applyFill="1" applyBorder="1" applyAlignment="1">
      <alignment horizontal="center" vertical="center"/>
    </xf>
    <xf numFmtId="1" fontId="24" fillId="12" borderId="64" xfId="0" applyNumberFormat="1" applyFont="1" applyFill="1" applyBorder="1" applyAlignment="1">
      <alignment horizontal="center" vertical="center"/>
    </xf>
    <xf numFmtId="165" fontId="0" fillId="12" borderId="69" xfId="0" applyNumberFormat="1" applyFill="1" applyBorder="1" applyAlignment="1">
      <alignment horizontal="center" vertical="center"/>
    </xf>
    <xf numFmtId="165" fontId="0" fillId="12" borderId="65" xfId="0" applyNumberFormat="1" applyFill="1" applyBorder="1" applyAlignment="1">
      <alignment horizontal="center" vertical="center"/>
    </xf>
    <xf numFmtId="165" fontId="0" fillId="12" borderId="66" xfId="0" applyNumberFormat="1" applyFill="1" applyBorder="1" applyAlignment="1">
      <alignment horizontal="center" vertical="center"/>
    </xf>
    <xf numFmtId="165" fontId="24" fillId="12" borderId="65" xfId="0" applyNumberFormat="1" applyFont="1" applyFill="1" applyBorder="1" applyAlignment="1">
      <alignment horizontal="center" vertical="center"/>
    </xf>
    <xf numFmtId="165" fontId="13" fillId="12" borderId="4" xfId="0" applyNumberFormat="1" applyFont="1" applyFill="1" applyBorder="1" applyAlignment="1">
      <alignment horizontal="center" vertical="center"/>
    </xf>
    <xf numFmtId="165" fontId="13" fillId="12" borderId="5" xfId="0" applyNumberFormat="1" applyFont="1" applyFill="1" applyBorder="1" applyAlignment="1">
      <alignment horizontal="center" vertical="center"/>
    </xf>
    <xf numFmtId="165" fontId="13" fillId="12" borderId="2" xfId="0" applyNumberFormat="1" applyFont="1" applyFill="1" applyBorder="1" applyAlignment="1">
      <alignment horizontal="center" vertical="center"/>
    </xf>
    <xf numFmtId="165" fontId="13" fillId="12" borderId="7" xfId="0" applyNumberFormat="1" applyFont="1" applyFill="1" applyBorder="1" applyAlignment="1">
      <alignment horizontal="center" vertical="center"/>
    </xf>
    <xf numFmtId="165" fontId="14" fillId="12" borderId="9" xfId="0" applyNumberFormat="1" applyFont="1" applyFill="1" applyBorder="1" applyAlignment="1">
      <alignment horizontal="center" vertical="center"/>
    </xf>
    <xf numFmtId="165" fontId="14" fillId="12" borderId="10" xfId="0" applyNumberFormat="1" applyFont="1" applyFill="1" applyBorder="1" applyAlignment="1">
      <alignment horizontal="center" vertical="center"/>
    </xf>
    <xf numFmtId="165" fontId="13" fillId="12" borderId="9" xfId="0" applyNumberFormat="1" applyFont="1" applyFill="1" applyBorder="1" applyAlignment="1">
      <alignment horizontal="center" vertical="center"/>
    </xf>
    <xf numFmtId="165" fontId="13" fillId="12" borderId="10" xfId="0" applyNumberFormat="1" applyFont="1" applyFill="1" applyBorder="1" applyAlignment="1">
      <alignment horizontal="center" vertical="center"/>
    </xf>
    <xf numFmtId="1" fontId="13" fillId="12" borderId="2" xfId="0" applyNumberFormat="1" applyFont="1" applyFill="1" applyBorder="1" applyAlignment="1">
      <alignment horizontal="center" vertical="center"/>
    </xf>
    <xf numFmtId="1" fontId="13" fillId="12" borderId="7" xfId="0" applyNumberFormat="1" applyFont="1" applyFill="1" applyBorder="1" applyAlignment="1">
      <alignment horizontal="center" vertical="center"/>
    </xf>
    <xf numFmtId="0" fontId="8" fillId="12" borderId="14" xfId="0" applyFont="1" applyFill="1" applyBorder="1" applyAlignment="1">
      <alignment horizontal="center" vertical="center"/>
    </xf>
    <xf numFmtId="0" fontId="8" fillId="12" borderId="15" xfId="0" applyFont="1" applyFill="1" applyBorder="1" applyAlignment="1">
      <alignment horizontal="center" vertical="center"/>
    </xf>
    <xf numFmtId="165" fontId="8" fillId="12" borderId="15" xfId="0" applyNumberFormat="1" applyFont="1" applyFill="1" applyBorder="1" applyAlignment="1">
      <alignment horizontal="center" vertical="center"/>
    </xf>
    <xf numFmtId="165" fontId="8" fillId="12" borderId="27" xfId="0" applyNumberFormat="1" applyFont="1" applyFill="1" applyBorder="1" applyAlignment="1">
      <alignment horizontal="center" vertical="center"/>
    </xf>
    <xf numFmtId="0" fontId="8" fillId="12" borderId="25" xfId="0" applyFont="1" applyFill="1" applyBorder="1" applyAlignment="1">
      <alignment horizontal="left" vertical="center"/>
    </xf>
    <xf numFmtId="0" fontId="8" fillId="12" borderId="26" xfId="0" applyFont="1" applyFill="1" applyBorder="1" applyAlignment="1">
      <alignment horizontal="left" vertical="center"/>
    </xf>
    <xf numFmtId="0" fontId="8" fillId="12" borderId="51" xfId="0" applyFont="1" applyFill="1" applyBorder="1" applyAlignment="1">
      <alignment horizontal="center" vertical="center"/>
    </xf>
    <xf numFmtId="165" fontId="6" fillId="12" borderId="10" xfId="0" applyNumberFormat="1" applyFont="1" applyFill="1" applyBorder="1" applyAlignment="1">
      <alignment vertical="center"/>
    </xf>
    <xf numFmtId="0" fontId="9" fillId="12" borderId="0" xfId="0" applyFont="1" applyFill="1" applyAlignment="1">
      <alignment horizontal="center" vertical="center" wrapText="1"/>
    </xf>
    <xf numFmtId="0" fontId="5" fillId="12" borderId="17" xfId="0" applyFont="1" applyFill="1" applyBorder="1" applyAlignment="1">
      <alignment horizontal="left"/>
    </xf>
    <xf numFmtId="0" fontId="5" fillId="12" borderId="17" xfId="0" applyFont="1" applyFill="1" applyBorder="1"/>
    <xf numFmtId="165" fontId="5" fillId="12" borderId="17" xfId="0" applyNumberFormat="1" applyFont="1" applyFill="1" applyBorder="1" applyAlignment="1">
      <alignment horizontal="center" vertical="center"/>
    </xf>
    <xf numFmtId="165" fontId="17" fillId="12" borderId="17" xfId="0" applyNumberFormat="1" applyFont="1" applyFill="1" applyBorder="1" applyAlignment="1">
      <alignment horizontal="center" vertical="center"/>
    </xf>
    <xf numFmtId="0" fontId="5" fillId="12" borderId="0" xfId="0" applyFont="1" applyFill="1" applyAlignment="1">
      <alignment horizontal="left" vertical="top"/>
    </xf>
    <xf numFmtId="0" fontId="5" fillId="12" borderId="0" xfId="0" applyFont="1" applyFill="1" applyAlignment="1">
      <alignment vertical="top"/>
    </xf>
    <xf numFmtId="165" fontId="5" fillId="12" borderId="0" xfId="0" applyNumberFormat="1" applyFont="1" applyFill="1" applyAlignment="1">
      <alignment horizontal="center" vertical="top"/>
    </xf>
    <xf numFmtId="165" fontId="5" fillId="12" borderId="0" xfId="0" applyNumberFormat="1" applyFont="1" applyFill="1" applyAlignment="1">
      <alignment horizontal="center" vertical="center"/>
    </xf>
    <xf numFmtId="165" fontId="17" fillId="12" borderId="0" xfId="0" applyNumberFormat="1" applyFont="1" applyFill="1" applyAlignment="1">
      <alignment horizontal="center" vertical="top"/>
    </xf>
    <xf numFmtId="165" fontId="24" fillId="13" borderId="64" xfId="0" applyNumberFormat="1" applyFont="1" applyFill="1" applyBorder="1" applyAlignment="1">
      <alignment horizontal="center" vertical="center"/>
    </xf>
    <xf numFmtId="165" fontId="24" fillId="13" borderId="65" xfId="0" applyNumberFormat="1" applyFont="1" applyFill="1" applyBorder="1" applyAlignment="1">
      <alignment horizontal="center" vertical="center"/>
    </xf>
    <xf numFmtId="165" fontId="24" fillId="13" borderId="65" xfId="0" applyNumberFormat="1" applyFont="1" applyFill="1" applyBorder="1"/>
    <xf numFmtId="165" fontId="24" fillId="13" borderId="66" xfId="2" applyNumberFormat="1" applyFont="1" applyFill="1" applyBorder="1"/>
    <xf numFmtId="165" fontId="9" fillId="13" borderId="4" xfId="0" applyNumberFormat="1" applyFont="1" applyFill="1" applyBorder="1" applyAlignment="1">
      <alignment horizontal="center" vertical="center"/>
    </xf>
    <xf numFmtId="0" fontId="9" fillId="13" borderId="5" xfId="0" applyFont="1" applyFill="1" applyBorder="1" applyAlignment="1">
      <alignment horizontal="center" vertical="center"/>
    </xf>
    <xf numFmtId="165" fontId="9" fillId="13" borderId="2" xfId="0" applyNumberFormat="1" applyFont="1" applyFill="1" applyBorder="1" applyAlignment="1">
      <alignment horizontal="center" vertical="center"/>
    </xf>
    <xf numFmtId="0" fontId="9" fillId="13" borderId="7" xfId="0" applyFont="1" applyFill="1" applyBorder="1" applyAlignment="1">
      <alignment horizontal="center" vertical="center"/>
    </xf>
    <xf numFmtId="165" fontId="11" fillId="13" borderId="9" xfId="0" applyNumberFormat="1" applyFont="1" applyFill="1" applyBorder="1" applyAlignment="1">
      <alignment horizontal="center" vertical="center"/>
    </xf>
    <xf numFmtId="0" fontId="11" fillId="13" borderId="10" xfId="0" applyFont="1" applyFill="1" applyBorder="1" applyAlignment="1">
      <alignment horizontal="center" vertical="center"/>
    </xf>
    <xf numFmtId="165" fontId="15" fillId="13" borderId="9" xfId="0" applyNumberFormat="1" applyFont="1" applyFill="1" applyBorder="1" applyAlignment="1">
      <alignment horizontal="center" vertical="center"/>
    </xf>
    <xf numFmtId="165" fontId="15" fillId="13" borderId="10" xfId="0" applyNumberFormat="1" applyFont="1" applyFill="1" applyBorder="1" applyAlignment="1">
      <alignment horizontal="center" vertical="center"/>
    </xf>
    <xf numFmtId="165" fontId="11" fillId="13" borderId="50" xfId="0" applyNumberFormat="1" applyFont="1" applyFill="1" applyBorder="1" applyAlignment="1">
      <alignment vertical="center"/>
    </xf>
    <xf numFmtId="165" fontId="5" fillId="13" borderId="44" xfId="0" applyNumberFormat="1" applyFont="1" applyFill="1" applyBorder="1" applyAlignment="1">
      <alignment horizontal="center" vertical="center"/>
    </xf>
    <xf numFmtId="165" fontId="17" fillId="13" borderId="44" xfId="0" applyNumberFormat="1" applyFont="1" applyFill="1" applyBorder="1" applyAlignment="1">
      <alignment horizontal="center" vertical="center"/>
    </xf>
    <xf numFmtId="165" fontId="5" fillId="13" borderId="0" xfId="0" applyNumberFormat="1" applyFont="1" applyFill="1" applyAlignment="1">
      <alignment horizontal="center"/>
    </xf>
    <xf numFmtId="165" fontId="5" fillId="13" borderId="24" xfId="0" applyNumberFormat="1" applyFont="1" applyFill="1" applyBorder="1" applyAlignment="1">
      <alignment horizontal="center"/>
    </xf>
    <xf numFmtId="0" fontId="5" fillId="13" borderId="24" xfId="0" applyFont="1" applyFill="1" applyBorder="1" applyAlignment="1">
      <alignment horizontal="center"/>
    </xf>
    <xf numFmtId="165" fontId="3" fillId="13" borderId="19" xfId="0" applyNumberFormat="1" applyFont="1" applyFill="1" applyBorder="1" applyAlignment="1">
      <alignment horizontal="center"/>
    </xf>
    <xf numFmtId="165" fontId="17" fillId="13" borderId="0" xfId="2" applyNumberFormat="1" applyFont="1" applyFill="1" applyAlignment="1">
      <alignment horizontal="center"/>
    </xf>
    <xf numFmtId="49" fontId="0" fillId="14" borderId="65" xfId="0" applyNumberFormat="1" applyFill="1" applyBorder="1"/>
    <xf numFmtId="0" fontId="0" fillId="14" borderId="65" xfId="0" applyFill="1" applyBorder="1"/>
    <xf numFmtId="9" fontId="0" fillId="14" borderId="66" xfId="4" applyFont="1" applyFill="1" applyBorder="1" applyAlignment="1"/>
    <xf numFmtId="0" fontId="0" fillId="14" borderId="50" xfId="0" applyFill="1" applyBorder="1"/>
    <xf numFmtId="0" fontId="13" fillId="14" borderId="44" xfId="0" applyFont="1" applyFill="1" applyBorder="1" applyAlignment="1">
      <alignment vertical="center"/>
    </xf>
    <xf numFmtId="49" fontId="6" fillId="14" borderId="6" xfId="0" quotePrefix="1" applyNumberFormat="1" applyFont="1" applyFill="1" applyBorder="1" applyAlignment="1">
      <alignment horizontal="center"/>
    </xf>
    <xf numFmtId="0" fontId="6" fillId="14" borderId="2" xfId="0" applyFont="1" applyFill="1" applyBorder="1" applyAlignment="1">
      <alignment horizontal="center"/>
    </xf>
    <xf numFmtId="0" fontId="6" fillId="14" borderId="7" xfId="0" applyFont="1" applyFill="1" applyBorder="1" applyAlignment="1">
      <alignment horizontal="center"/>
    </xf>
    <xf numFmtId="0" fontId="6" fillId="14" borderId="47" xfId="0" quotePrefix="1" applyFont="1" applyFill="1" applyBorder="1" applyAlignment="1">
      <alignment horizontal="center" vertical="center"/>
    </xf>
    <xf numFmtId="0" fontId="6" fillId="14" borderId="36" xfId="0" applyFont="1" applyFill="1" applyBorder="1" applyAlignment="1">
      <alignment horizontal="center" vertical="center"/>
    </xf>
    <xf numFmtId="0" fontId="6" fillId="14" borderId="50" xfId="0" applyFont="1" applyFill="1" applyBorder="1" applyAlignment="1">
      <alignment horizontal="center" vertical="center"/>
    </xf>
    <xf numFmtId="49" fontId="6" fillId="5" borderId="45" xfId="0" applyNumberFormat="1" applyFont="1" applyFill="1" applyBorder="1" applyAlignment="1">
      <alignment horizontal="center" vertical="center"/>
    </xf>
    <xf numFmtId="49" fontId="6" fillId="5" borderId="36" xfId="0" applyNumberFormat="1" applyFont="1" applyFill="1" applyBorder="1" applyAlignment="1">
      <alignment horizontal="center" vertical="center"/>
    </xf>
    <xf numFmtId="49" fontId="6" fillId="5" borderId="46" xfId="0" applyNumberFormat="1" applyFont="1" applyFill="1" applyBorder="1" applyAlignment="1">
      <alignment horizontal="center" vertical="center"/>
    </xf>
    <xf numFmtId="9" fontId="9" fillId="14" borderId="3" xfId="0" applyNumberFormat="1" applyFont="1" applyFill="1" applyBorder="1" applyAlignment="1">
      <alignment horizontal="center" vertical="center"/>
    </xf>
    <xf numFmtId="16" fontId="9" fillId="14" borderId="4" xfId="0" applyNumberFormat="1" applyFont="1" applyFill="1" applyBorder="1" applyAlignment="1">
      <alignment horizontal="center" vertical="center"/>
    </xf>
    <xf numFmtId="16" fontId="9" fillId="14" borderId="5" xfId="0" applyNumberFormat="1" applyFont="1" applyFill="1" applyBorder="1" applyAlignment="1">
      <alignment horizontal="center" vertical="center"/>
    </xf>
    <xf numFmtId="165" fontId="13" fillId="14" borderId="36" xfId="2" applyNumberFormat="1" applyFont="1" applyFill="1" applyBorder="1" applyAlignment="1">
      <alignment horizontal="center" vertical="center"/>
    </xf>
    <xf numFmtId="165" fontId="13" fillId="14" borderId="46" xfId="2" applyNumberFormat="1" applyFont="1" applyFill="1" applyBorder="1" applyAlignment="1">
      <alignment horizontal="center" vertical="center"/>
    </xf>
    <xf numFmtId="0" fontId="5" fillId="14" borderId="0" xfId="0" applyFont="1" applyFill="1" applyBorder="1" applyAlignment="1">
      <alignment vertical="center"/>
    </xf>
    <xf numFmtId="0" fontId="0" fillId="14" borderId="0" xfId="0" applyFill="1" applyBorder="1"/>
    <xf numFmtId="9" fontId="5" fillId="14" borderId="17" xfId="0" applyNumberFormat="1" applyFont="1" applyFill="1" applyBorder="1" applyAlignment="1">
      <alignment horizontal="center"/>
    </xf>
    <xf numFmtId="0" fontId="5" fillId="14" borderId="17" xfId="0" applyFont="1" applyFill="1" applyBorder="1" applyAlignment="1">
      <alignment horizontal="center"/>
    </xf>
    <xf numFmtId="0" fontId="5" fillId="14" borderId="17" xfId="0" applyFont="1" applyFill="1" applyBorder="1" applyAlignment="1">
      <alignment horizontal="right" indent="1"/>
    </xf>
    <xf numFmtId="0" fontId="5" fillId="14" borderId="11" xfId="0" applyFont="1" applyFill="1" applyBorder="1" applyAlignment="1">
      <alignment horizontal="right" indent="1"/>
    </xf>
    <xf numFmtId="0" fontId="4" fillId="14" borderId="0" xfId="0" applyFont="1" applyFill="1" applyAlignment="1">
      <alignment horizontal="left"/>
    </xf>
  </cellXfs>
  <cellStyles count="5">
    <cellStyle name="Гиперссылка" xfId="3" builtinId="8"/>
    <cellStyle name="Денежный" xfId="2" builtinId="4"/>
    <cellStyle name="Обычный" xfId="0" builtinId="0"/>
    <cellStyle name="Процентный" xfId="4" builtinId="5"/>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20</xdr:col>
      <xdr:colOff>0</xdr:colOff>
      <xdr:row>16</xdr:row>
      <xdr:rowOff>42862</xdr:rowOff>
    </xdr:from>
    <xdr:ext cx="65" cy="172227"/>
    <xdr:sp macro="" textlink="">
      <xdr:nvSpPr>
        <xdr:cNvPr id="2" name="TextBox 1">
          <a:extLst>
            <a:ext uri="{FF2B5EF4-FFF2-40B4-BE49-F238E27FC236}">
              <a16:creationId xmlns:a16="http://schemas.microsoft.com/office/drawing/2014/main" id="{9EE20596-2E1F-DCFE-0B48-76A7EA875EE3}"/>
            </a:ext>
          </a:extLst>
        </xdr:cNvPr>
        <xdr:cNvSpPr txBox="1"/>
      </xdr:nvSpPr>
      <xdr:spPr>
        <a:xfrm>
          <a:off x="8458200" y="3767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ru-RU" sz="1100"/>
        </a:p>
      </xdr:txBody>
    </xdr:sp>
    <xdr:clientData/>
  </xdr:oneCellAnchor>
  <xdr:oneCellAnchor>
    <xdr:from>
      <xdr:col>20</xdr:col>
      <xdr:colOff>0</xdr:colOff>
      <xdr:row>13</xdr:row>
      <xdr:rowOff>129886</xdr:rowOff>
    </xdr:from>
    <xdr:ext cx="184731" cy="264560"/>
    <xdr:sp macro="" textlink="">
      <xdr:nvSpPr>
        <xdr:cNvPr id="3" name="TextBox 2">
          <a:extLst>
            <a:ext uri="{FF2B5EF4-FFF2-40B4-BE49-F238E27FC236}">
              <a16:creationId xmlns:a16="http://schemas.microsoft.com/office/drawing/2014/main" id="{7E68494B-1CD2-CC5D-A435-1744C2EEB609}"/>
            </a:ext>
          </a:extLst>
        </xdr:cNvPr>
        <xdr:cNvSpPr txBox="1"/>
      </xdr:nvSpPr>
      <xdr:spPr>
        <a:xfrm>
          <a:off x="14426045" y="220806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ru-RU" sz="1100"/>
        </a:p>
      </xdr:txBody>
    </xdr:sp>
    <xdr:clientData/>
  </xdr:oneCellAnchor>
  <xdr:twoCellAnchor editAs="oneCell">
    <xdr:from>
      <xdr:col>0</xdr:col>
      <xdr:colOff>0</xdr:colOff>
      <xdr:row>165</xdr:row>
      <xdr:rowOff>27214</xdr:rowOff>
    </xdr:from>
    <xdr:to>
      <xdr:col>10</xdr:col>
      <xdr:colOff>295925</xdr:colOff>
      <xdr:row>177</xdr:row>
      <xdr:rowOff>5292</xdr:rowOff>
    </xdr:to>
    <xdr:pic>
      <xdr:nvPicPr>
        <xdr:cNvPr id="13" name="Рисунок 12">
          <a:extLst>
            <a:ext uri="{FF2B5EF4-FFF2-40B4-BE49-F238E27FC236}">
              <a16:creationId xmlns:a16="http://schemas.microsoft.com/office/drawing/2014/main" id="{2015EE17-1454-5300-DA7A-64AC22297E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5862381"/>
          <a:ext cx="3328050" cy="2703285"/>
        </a:xfrm>
        <a:prstGeom prst="rect">
          <a:avLst/>
        </a:prstGeom>
      </xdr:spPr>
    </xdr:pic>
    <xdr:clientData/>
  </xdr:twoCellAnchor>
  <xdr:twoCellAnchor editAs="oneCell">
    <xdr:from>
      <xdr:col>11</xdr:col>
      <xdr:colOff>30348</xdr:colOff>
      <xdr:row>165</xdr:row>
      <xdr:rowOff>4027</xdr:rowOff>
    </xdr:from>
    <xdr:to>
      <xdr:col>20</xdr:col>
      <xdr:colOff>2506</xdr:colOff>
      <xdr:row>177</xdr:row>
      <xdr:rowOff>10584</xdr:rowOff>
    </xdr:to>
    <xdr:pic>
      <xdr:nvPicPr>
        <xdr:cNvPr id="17" name="Рисунок 16">
          <a:extLst>
            <a:ext uri="{FF2B5EF4-FFF2-40B4-BE49-F238E27FC236}">
              <a16:creationId xmlns:a16="http://schemas.microsoft.com/office/drawing/2014/main" id="{FC8B1BD1-D8B7-45A6-8361-918EB50D24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9390" y="35839194"/>
          <a:ext cx="3281891" cy="2731764"/>
        </a:xfrm>
        <a:prstGeom prst="rect">
          <a:avLst/>
        </a:prstGeom>
      </xdr:spPr>
    </xdr:pic>
    <xdr:clientData/>
  </xdr:twoCellAnchor>
  <xdr:twoCellAnchor editAs="oneCell">
    <xdr:from>
      <xdr:col>16</xdr:col>
      <xdr:colOff>254000</xdr:colOff>
      <xdr:row>0</xdr:row>
      <xdr:rowOff>238124</xdr:rowOff>
    </xdr:from>
    <xdr:to>
      <xdr:col>19</xdr:col>
      <xdr:colOff>669925</xdr:colOff>
      <xdr:row>2</xdr:row>
      <xdr:rowOff>71436</xdr:rowOff>
    </xdr:to>
    <xdr:pic>
      <xdr:nvPicPr>
        <xdr:cNvPr id="5" name="Рисунок 4">
          <a:extLst>
            <a:ext uri="{FF2B5EF4-FFF2-40B4-BE49-F238E27FC236}">
              <a16:creationId xmlns:a16="http://schemas.microsoft.com/office/drawing/2014/main" id="{68FBFD5E-85F1-F20C-02AE-D7BDD9BAEA2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64125" y="238124"/>
          <a:ext cx="1352550" cy="285750"/>
        </a:xfrm>
        <a:prstGeom prst="rect">
          <a:avLst/>
        </a:prstGeom>
      </xdr:spPr>
    </xdr:pic>
    <xdr:clientData/>
  </xdr:twoCellAnchor>
  <xdr:twoCellAnchor editAs="oneCell">
    <xdr:from>
      <xdr:col>0</xdr:col>
      <xdr:colOff>206375</xdr:colOff>
      <xdr:row>146</xdr:row>
      <xdr:rowOff>55562</xdr:rowOff>
    </xdr:from>
    <xdr:to>
      <xdr:col>5</xdr:col>
      <xdr:colOff>66675</xdr:colOff>
      <xdr:row>147</xdr:row>
      <xdr:rowOff>23812</xdr:rowOff>
    </xdr:to>
    <xdr:pic>
      <xdr:nvPicPr>
        <xdr:cNvPr id="7" name="Рисунок 6">
          <a:extLst>
            <a:ext uri="{FF2B5EF4-FFF2-40B4-BE49-F238E27FC236}">
              <a16:creationId xmlns:a16="http://schemas.microsoft.com/office/drawing/2014/main" id="{FC70873E-69F1-8463-D33C-4EBF29E798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6375" y="31869062"/>
          <a:ext cx="1352550" cy="285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43960</xdr:colOff>
      <xdr:row>2</xdr:row>
      <xdr:rowOff>29307</xdr:rowOff>
    </xdr:from>
    <xdr:to>
      <xdr:col>8</xdr:col>
      <xdr:colOff>52952</xdr:colOff>
      <xdr:row>6</xdr:row>
      <xdr:rowOff>51288</xdr:rowOff>
    </xdr:to>
    <xdr:pic>
      <xdr:nvPicPr>
        <xdr:cNvPr id="3" name="Рисунок 2">
          <a:extLst>
            <a:ext uri="{FF2B5EF4-FFF2-40B4-BE49-F238E27FC236}">
              <a16:creationId xmlns:a16="http://schemas.microsoft.com/office/drawing/2014/main" id="{6DC4F926-F935-56FA-48F4-1156D77C48A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330" b="20879"/>
        <a:stretch/>
      </xdr:blipFill>
      <xdr:spPr>
        <a:xfrm>
          <a:off x="322383" y="410307"/>
          <a:ext cx="2273011" cy="783981"/>
        </a:xfrm>
        <a:prstGeom prst="roundRect">
          <a:avLst>
            <a:gd name="adj" fmla="val 8594"/>
          </a:avLst>
        </a:prstGeom>
        <a:solidFill>
          <a:srgbClr val="FFFFFF">
            <a:shade val="85000"/>
          </a:srgbClr>
        </a:solidFill>
        <a:ln>
          <a:noFill/>
        </a:ln>
        <a:effectLst>
          <a:reflection blurRad="12700" stA="38000" endPos="0" dist="5000" dir="5400000" sy="-100000" algn="bl" rotWithShape="0"/>
        </a:effectLst>
      </xdr:spPr>
    </xdr:pic>
    <xdr:clientData/>
  </xdr:twoCellAnchor>
  <xdr:twoCellAnchor>
    <xdr:from>
      <xdr:col>0</xdr:col>
      <xdr:colOff>21981</xdr:colOff>
      <xdr:row>8</xdr:row>
      <xdr:rowOff>29308</xdr:rowOff>
    </xdr:from>
    <xdr:to>
      <xdr:col>19</xdr:col>
      <xdr:colOff>256443</xdr:colOff>
      <xdr:row>15</xdr:row>
      <xdr:rowOff>175846</xdr:rowOff>
    </xdr:to>
    <xdr:sp macro="" textlink="">
      <xdr:nvSpPr>
        <xdr:cNvPr id="4" name="Прямоугольник: скругленные углы 3">
          <a:extLst>
            <a:ext uri="{FF2B5EF4-FFF2-40B4-BE49-F238E27FC236}">
              <a16:creationId xmlns:a16="http://schemas.microsoft.com/office/drawing/2014/main" id="{BD3A984C-0D57-6793-BC45-C595B5336310}"/>
            </a:ext>
          </a:extLst>
        </xdr:cNvPr>
        <xdr:cNvSpPr/>
      </xdr:nvSpPr>
      <xdr:spPr>
        <a:xfrm>
          <a:off x="21981" y="1553308"/>
          <a:ext cx="5531827" cy="1480038"/>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0</xdr:colOff>
      <xdr:row>17</xdr:row>
      <xdr:rowOff>0</xdr:rowOff>
    </xdr:from>
    <xdr:to>
      <xdr:col>19</xdr:col>
      <xdr:colOff>256443</xdr:colOff>
      <xdr:row>24</xdr:row>
      <xdr:rowOff>146538</xdr:rowOff>
    </xdr:to>
    <xdr:sp macro="" textlink="">
      <xdr:nvSpPr>
        <xdr:cNvPr id="5" name="Прямоугольник: скругленные углы 4">
          <a:extLst>
            <a:ext uri="{FF2B5EF4-FFF2-40B4-BE49-F238E27FC236}">
              <a16:creationId xmlns:a16="http://schemas.microsoft.com/office/drawing/2014/main" id="{4B790AA0-9ABB-49FC-B68B-860ACAEE7AD4}"/>
            </a:ext>
          </a:extLst>
        </xdr:cNvPr>
        <xdr:cNvSpPr/>
      </xdr:nvSpPr>
      <xdr:spPr>
        <a:xfrm>
          <a:off x="0" y="3238500"/>
          <a:ext cx="5553808" cy="1480038"/>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twoCellAnchor>
    <xdr:from>
      <xdr:col>0</xdr:col>
      <xdr:colOff>21981</xdr:colOff>
      <xdr:row>43</xdr:row>
      <xdr:rowOff>124557</xdr:rowOff>
    </xdr:from>
    <xdr:to>
      <xdr:col>19</xdr:col>
      <xdr:colOff>241789</xdr:colOff>
      <xdr:row>49</xdr:row>
      <xdr:rowOff>21981</xdr:rowOff>
    </xdr:to>
    <xdr:sp macro="" textlink="">
      <xdr:nvSpPr>
        <xdr:cNvPr id="6" name="Прямоугольник: скругленные углы 5">
          <a:extLst>
            <a:ext uri="{FF2B5EF4-FFF2-40B4-BE49-F238E27FC236}">
              <a16:creationId xmlns:a16="http://schemas.microsoft.com/office/drawing/2014/main" id="{B9E5A02F-3FF7-4452-8E41-4212B3EA9C10}"/>
            </a:ext>
          </a:extLst>
        </xdr:cNvPr>
        <xdr:cNvSpPr/>
      </xdr:nvSpPr>
      <xdr:spPr>
        <a:xfrm>
          <a:off x="21981" y="8338038"/>
          <a:ext cx="5517173" cy="974481"/>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mail@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rent@easycars.lv" TargetMode="External"/><Relationship Id="rId1" Type="http://schemas.openxmlformats.org/officeDocument/2006/relationships/hyperlink" Target="mailto:rent@easycars.lv"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BFE0-228C-4720-BCEE-3F064F1AF7A5}">
  <dimension ref="A1:R41"/>
  <sheetViews>
    <sheetView workbookViewId="0">
      <selection activeCell="M17" sqref="M17"/>
    </sheetView>
  </sheetViews>
  <sheetFormatPr baseColWidth="10" defaultColWidth="8.83203125" defaultRowHeight="15" x14ac:dyDescent="0.2"/>
  <cols>
    <col min="1" max="1" width="9.33203125" customWidth="1"/>
    <col min="2" max="2" width="20.1640625" customWidth="1"/>
    <col min="3" max="3" width="18.83203125" customWidth="1"/>
    <col min="4" max="4" width="3.5" customWidth="1"/>
    <col min="8" max="8" width="34.1640625" customWidth="1"/>
    <col min="9" max="9" width="6.6640625" customWidth="1"/>
    <col min="12" max="12" width="0.1640625" customWidth="1"/>
    <col min="13" max="13" width="28" customWidth="1"/>
  </cols>
  <sheetData>
    <row r="1" spans="1:18" ht="16" thickBot="1" x14ac:dyDescent="0.25">
      <c r="A1" s="111"/>
      <c r="B1" s="111"/>
      <c r="C1" s="111"/>
      <c r="D1" s="111"/>
      <c r="E1" s="111"/>
      <c r="F1" s="111"/>
      <c r="G1" s="111"/>
      <c r="H1" s="111"/>
      <c r="I1" s="111"/>
      <c r="J1" s="111"/>
      <c r="K1" s="111"/>
      <c r="L1" s="111"/>
      <c r="M1" s="111"/>
      <c r="N1" s="111"/>
      <c r="O1" s="111"/>
    </row>
    <row r="2" spans="1:18" ht="17" thickBot="1" x14ac:dyDescent="0.25">
      <c r="A2" s="348" t="s">
        <v>202</v>
      </c>
      <c r="B2" s="349" t="s">
        <v>190</v>
      </c>
      <c r="C2" s="435" t="s">
        <v>297</v>
      </c>
      <c r="D2" s="111"/>
      <c r="E2" s="350" t="s">
        <v>205</v>
      </c>
      <c r="F2" s="351"/>
      <c r="G2" s="351"/>
      <c r="H2" s="352"/>
      <c r="I2" s="111"/>
      <c r="J2" s="111"/>
      <c r="K2" s="111"/>
      <c r="L2" s="111"/>
      <c r="M2" s="111"/>
      <c r="N2" s="111"/>
      <c r="O2" s="111"/>
    </row>
    <row r="3" spans="1:18" x14ac:dyDescent="0.2">
      <c r="A3" s="353"/>
      <c r="B3" s="354" t="s">
        <v>172</v>
      </c>
      <c r="C3" s="449" t="s">
        <v>298</v>
      </c>
      <c r="D3" s="111"/>
      <c r="E3" s="355" t="s">
        <v>1</v>
      </c>
      <c r="F3" s="356"/>
      <c r="G3" s="357"/>
      <c r="H3" s="481" t="s">
        <v>301</v>
      </c>
      <c r="I3" s="358" t="s">
        <v>188</v>
      </c>
      <c r="J3" s="359" t="s">
        <v>21</v>
      </c>
      <c r="K3" s="360"/>
      <c r="L3" s="361"/>
      <c r="M3" s="109"/>
      <c r="N3" s="111"/>
      <c r="O3" s="111"/>
    </row>
    <row r="4" spans="1:18" ht="16" thickBot="1" x14ac:dyDescent="0.25">
      <c r="A4" s="353"/>
      <c r="B4" s="354" t="s">
        <v>171</v>
      </c>
      <c r="C4" s="450" t="s">
        <v>299</v>
      </c>
      <c r="D4" s="111"/>
      <c r="E4" s="362" t="s">
        <v>2</v>
      </c>
      <c r="F4" s="363"/>
      <c r="G4" s="364"/>
      <c r="H4" s="482" t="s">
        <v>302</v>
      </c>
      <c r="I4" s="358" t="s">
        <v>189</v>
      </c>
      <c r="J4" s="365" t="s">
        <v>170</v>
      </c>
      <c r="K4" s="366"/>
      <c r="L4" s="367"/>
      <c r="M4" s="110"/>
      <c r="N4" s="111"/>
      <c r="O4" s="111"/>
    </row>
    <row r="5" spans="1:18" x14ac:dyDescent="0.2">
      <c r="A5" s="353"/>
      <c r="B5" s="354" t="s">
        <v>173</v>
      </c>
      <c r="C5" s="474" t="s">
        <v>321</v>
      </c>
      <c r="D5" s="111"/>
      <c r="E5" s="368" t="s">
        <v>32</v>
      </c>
      <c r="F5" s="369"/>
      <c r="G5" s="370"/>
      <c r="H5" s="112" t="s">
        <v>322</v>
      </c>
      <c r="I5" s="371" t="s">
        <v>203</v>
      </c>
      <c r="J5" s="372" t="s">
        <v>204</v>
      </c>
      <c r="K5" s="373"/>
      <c r="L5" s="374"/>
      <c r="M5" s="634" t="s">
        <v>318</v>
      </c>
      <c r="N5" s="111"/>
      <c r="O5" s="111"/>
    </row>
    <row r="6" spans="1:18" ht="16" thickBot="1" x14ac:dyDescent="0.25">
      <c r="A6" s="375"/>
      <c r="B6" s="376" t="s">
        <v>174</v>
      </c>
      <c r="C6" s="474" t="s">
        <v>300</v>
      </c>
      <c r="D6" s="111"/>
      <c r="E6" s="377" t="s">
        <v>3</v>
      </c>
      <c r="F6" s="378"/>
      <c r="G6" s="379"/>
      <c r="H6" s="516" t="s">
        <v>303</v>
      </c>
      <c r="I6" s="380"/>
      <c r="J6" s="372" t="s">
        <v>69</v>
      </c>
      <c r="K6" s="373"/>
      <c r="L6" s="374"/>
      <c r="M6" s="634" t="s">
        <v>319</v>
      </c>
      <c r="N6" s="111"/>
      <c r="O6" s="111"/>
    </row>
    <row r="7" spans="1:18" ht="17" thickBot="1" x14ac:dyDescent="0.25">
      <c r="A7" s="381"/>
      <c r="B7" s="111"/>
      <c r="C7" s="111"/>
      <c r="D7" s="111"/>
      <c r="E7" s="377" t="s">
        <v>71</v>
      </c>
      <c r="F7" s="378"/>
      <c r="G7" s="379"/>
      <c r="H7" s="482" t="s">
        <v>304</v>
      </c>
      <c r="I7" s="380"/>
      <c r="J7" s="372" t="s">
        <v>191</v>
      </c>
      <c r="K7" s="373"/>
      <c r="L7" s="374"/>
      <c r="M7" s="635">
        <v>300</v>
      </c>
      <c r="N7" s="111"/>
      <c r="O7" s="111"/>
    </row>
    <row r="8" spans="1:18" ht="16" thickBot="1" x14ac:dyDescent="0.25">
      <c r="A8" s="382" t="s">
        <v>200</v>
      </c>
      <c r="B8" s="349" t="s">
        <v>38</v>
      </c>
      <c r="C8" s="581">
        <v>10</v>
      </c>
      <c r="D8" s="111"/>
      <c r="E8" s="377" t="s">
        <v>175</v>
      </c>
      <c r="F8" s="378"/>
      <c r="G8" s="379"/>
      <c r="H8" s="482" t="s">
        <v>307</v>
      </c>
      <c r="I8" s="383"/>
      <c r="J8" s="384" t="s">
        <v>199</v>
      </c>
      <c r="K8" s="385"/>
      <c r="L8" s="386"/>
      <c r="M8" s="636">
        <v>1</v>
      </c>
      <c r="N8" s="111"/>
      <c r="O8" s="111"/>
    </row>
    <row r="9" spans="1:18" ht="16" thickBot="1" x14ac:dyDescent="0.25">
      <c r="A9" s="387"/>
      <c r="B9" s="354" t="s">
        <v>179</v>
      </c>
      <c r="C9" s="585">
        <v>50</v>
      </c>
      <c r="D9" s="111"/>
      <c r="E9" s="377" t="s">
        <v>186</v>
      </c>
      <c r="F9" s="378"/>
      <c r="G9" s="379"/>
      <c r="H9" s="482" t="s">
        <v>306</v>
      </c>
      <c r="I9" s="111"/>
      <c r="J9" s="388" t="s">
        <v>208</v>
      </c>
      <c r="K9" s="389"/>
      <c r="L9" s="389"/>
      <c r="M9" s="637" t="s">
        <v>320</v>
      </c>
      <c r="N9" s="111"/>
      <c r="O9" s="111"/>
    </row>
    <row r="10" spans="1:18" ht="16" thickBot="1" x14ac:dyDescent="0.25">
      <c r="A10" s="390" t="s">
        <v>201</v>
      </c>
      <c r="B10" s="391" t="s">
        <v>215</v>
      </c>
      <c r="C10" s="570">
        <v>1</v>
      </c>
      <c r="D10" s="111"/>
      <c r="E10" s="377" t="s">
        <v>176</v>
      </c>
      <c r="F10" s="378"/>
      <c r="G10" s="379"/>
      <c r="H10" s="112" t="s">
        <v>305</v>
      </c>
      <c r="I10" s="111"/>
      <c r="J10" s="111"/>
      <c r="K10" s="111"/>
      <c r="L10" s="111"/>
      <c r="M10" s="111"/>
      <c r="N10" s="111"/>
      <c r="O10" s="111"/>
    </row>
    <row r="11" spans="1:18" x14ac:dyDescent="0.2">
      <c r="A11" s="392"/>
      <c r="B11" s="393" t="s">
        <v>182</v>
      </c>
      <c r="C11" s="582">
        <v>5</v>
      </c>
      <c r="D11" s="111"/>
      <c r="E11" s="394" t="s">
        <v>187</v>
      </c>
      <c r="F11" s="395"/>
      <c r="G11" s="395"/>
      <c r="H11" s="112" t="s">
        <v>308</v>
      </c>
      <c r="I11" s="111"/>
      <c r="J11" s="111"/>
      <c r="K11" s="111"/>
      <c r="L11" s="111"/>
      <c r="M11" s="111"/>
      <c r="N11" s="111"/>
      <c r="O11" s="111"/>
    </row>
    <row r="12" spans="1:18" x14ac:dyDescent="0.2">
      <c r="A12" s="392"/>
      <c r="B12" s="396" t="s">
        <v>39</v>
      </c>
      <c r="C12" s="583">
        <v>5</v>
      </c>
      <c r="D12" s="111"/>
      <c r="E12" s="394" t="s">
        <v>178</v>
      </c>
      <c r="F12" s="395"/>
      <c r="G12" s="395"/>
      <c r="H12" s="112" t="s">
        <v>309</v>
      </c>
      <c r="I12" s="111"/>
      <c r="J12" s="397"/>
      <c r="K12" s="397"/>
      <c r="L12" s="397"/>
      <c r="M12" s="397"/>
      <c r="N12" s="397"/>
      <c r="O12" s="397"/>
      <c r="P12" s="137"/>
      <c r="Q12" s="137"/>
      <c r="R12" s="137"/>
    </row>
    <row r="13" spans="1:18" x14ac:dyDescent="0.2">
      <c r="A13" s="392"/>
      <c r="B13" s="396" t="s">
        <v>59</v>
      </c>
      <c r="C13" s="583">
        <v>5</v>
      </c>
      <c r="D13" s="111"/>
      <c r="E13" s="394" t="s">
        <v>185</v>
      </c>
      <c r="F13" s="395"/>
      <c r="G13" s="395"/>
      <c r="H13" s="534" t="s">
        <v>310</v>
      </c>
      <c r="I13" s="111"/>
      <c r="J13" s="397"/>
      <c r="K13" s="397"/>
      <c r="L13" s="397"/>
      <c r="M13" s="397"/>
      <c r="N13" s="397"/>
      <c r="O13" s="397"/>
      <c r="P13" s="137"/>
      <c r="Q13" s="137"/>
      <c r="R13" s="137"/>
    </row>
    <row r="14" spans="1:18" ht="16" thickBot="1" x14ac:dyDescent="0.25">
      <c r="A14" s="392"/>
      <c r="B14" s="396" t="s">
        <v>60</v>
      </c>
      <c r="C14" s="583">
        <v>5</v>
      </c>
      <c r="D14" s="111"/>
      <c r="E14" s="398" t="s">
        <v>177</v>
      </c>
      <c r="F14" s="399"/>
      <c r="G14" s="399"/>
      <c r="H14" s="535" t="s">
        <v>311</v>
      </c>
      <c r="I14" s="111"/>
      <c r="J14" s="397"/>
      <c r="K14" s="397"/>
      <c r="L14" s="397"/>
      <c r="M14" s="397"/>
      <c r="N14" s="397"/>
      <c r="O14" s="397"/>
      <c r="P14" s="137"/>
      <c r="Q14" s="137"/>
      <c r="R14" s="137"/>
    </row>
    <row r="15" spans="1:18" ht="16" thickBot="1" x14ac:dyDescent="0.25">
      <c r="A15" s="400"/>
      <c r="B15" s="401" t="s">
        <v>44</v>
      </c>
      <c r="C15" s="584">
        <v>5</v>
      </c>
      <c r="D15" s="111"/>
      <c r="E15" s="111"/>
      <c r="F15" s="111"/>
      <c r="G15" s="111"/>
      <c r="H15" s="111"/>
      <c r="I15" s="111"/>
      <c r="J15" s="397"/>
      <c r="K15" s="397"/>
      <c r="L15" s="397"/>
      <c r="M15" s="397"/>
      <c r="N15" s="397"/>
      <c r="O15" s="397"/>
      <c r="P15" s="137"/>
      <c r="Q15" s="137"/>
      <c r="R15" s="137"/>
    </row>
    <row r="16" spans="1:18" ht="16" thickBot="1" x14ac:dyDescent="0.25">
      <c r="A16" s="402" t="s">
        <v>206</v>
      </c>
      <c r="B16" s="349" t="s">
        <v>184</v>
      </c>
      <c r="C16" s="614">
        <f>SUM(C11:C15)</f>
        <v>25</v>
      </c>
      <c r="D16" s="111"/>
      <c r="E16" s="111"/>
      <c r="F16" s="111"/>
      <c r="G16" s="111"/>
      <c r="H16" s="111"/>
      <c r="I16" s="111"/>
      <c r="J16" s="397"/>
      <c r="K16" s="397"/>
      <c r="L16" s="397"/>
      <c r="M16" s="397"/>
      <c r="N16" s="397"/>
      <c r="O16" s="397"/>
      <c r="P16" s="137"/>
      <c r="Q16" s="137"/>
      <c r="R16" s="137"/>
    </row>
    <row r="17" spans="1:18" x14ac:dyDescent="0.2">
      <c r="A17" s="403"/>
      <c r="B17" s="354" t="s">
        <v>183</v>
      </c>
      <c r="C17" s="615">
        <f>C9*C8</f>
        <v>500</v>
      </c>
      <c r="D17" s="111"/>
      <c r="E17" s="404" t="s">
        <v>79</v>
      </c>
      <c r="F17" s="405"/>
      <c r="G17" s="405"/>
      <c r="H17" s="406"/>
      <c r="I17" s="111"/>
      <c r="J17" s="397"/>
      <c r="K17" s="397"/>
      <c r="L17" s="397"/>
      <c r="M17" s="397"/>
      <c r="N17" s="397"/>
      <c r="O17" s="397"/>
      <c r="P17" s="137"/>
      <c r="Q17" s="137"/>
      <c r="R17" s="137"/>
    </row>
    <row r="18" spans="1:18" ht="15.75" customHeight="1" thickBot="1" x14ac:dyDescent="0.25">
      <c r="A18" s="403"/>
      <c r="B18" s="354" t="s">
        <v>180</v>
      </c>
      <c r="C18" s="616">
        <f>C16+C17+C19</f>
        <v>675</v>
      </c>
      <c r="D18" s="111"/>
      <c r="E18" s="407"/>
      <c r="F18" s="408"/>
      <c r="G18" s="408"/>
      <c r="H18" s="409"/>
      <c r="I18" s="111"/>
      <c r="J18" s="397"/>
      <c r="K18" s="397"/>
      <c r="L18" s="397"/>
      <c r="M18" s="397"/>
      <c r="N18" s="397"/>
      <c r="O18" s="397"/>
      <c r="P18" s="137"/>
      <c r="Q18" s="137"/>
      <c r="R18" s="137"/>
    </row>
    <row r="19" spans="1:18" ht="15" customHeight="1" thickBot="1" x14ac:dyDescent="0.25">
      <c r="A19" s="410"/>
      <c r="B19" s="376" t="s">
        <v>181</v>
      </c>
      <c r="C19" s="617">
        <f>IF(C10&gt;0.99,C21,0)</f>
        <v>150</v>
      </c>
      <c r="D19" s="111"/>
      <c r="E19" s="411" t="s">
        <v>8</v>
      </c>
      <c r="F19" s="412"/>
      <c r="G19" s="413"/>
      <c r="H19" s="538" t="s">
        <v>312</v>
      </c>
      <c r="I19" s="111"/>
      <c r="J19" s="397"/>
      <c r="K19" s="397"/>
      <c r="L19" s="397"/>
      <c r="M19" s="397"/>
      <c r="N19" s="397"/>
      <c r="O19" s="397"/>
      <c r="P19" s="137"/>
      <c r="Q19" s="137"/>
      <c r="R19" s="137"/>
    </row>
    <row r="20" spans="1:18" ht="15" hidden="1" customHeight="1" thickBot="1" x14ac:dyDescent="0.25">
      <c r="A20" s="111"/>
      <c r="B20" s="414" t="s">
        <v>192</v>
      </c>
      <c r="C20" s="111" t="s">
        <v>180</v>
      </c>
      <c r="D20" s="111"/>
      <c r="E20" s="415" t="s">
        <v>26</v>
      </c>
      <c r="F20" s="416"/>
      <c r="G20" s="417"/>
      <c r="H20" s="539"/>
      <c r="I20" s="111" t="s">
        <v>193</v>
      </c>
      <c r="J20" s="397"/>
      <c r="K20" s="397"/>
      <c r="L20" s="397"/>
      <c r="M20" s="397"/>
      <c r="N20" s="397"/>
      <c r="O20" s="397"/>
      <c r="P20" s="137"/>
      <c r="Q20" s="137"/>
      <c r="R20" s="137"/>
    </row>
    <row r="21" spans="1:18" ht="16" thickBot="1" x14ac:dyDescent="0.25">
      <c r="A21" s="111"/>
      <c r="B21" s="571">
        <v>15</v>
      </c>
      <c r="C21" s="571">
        <f>B21*C8</f>
        <v>150</v>
      </c>
      <c r="D21" s="111"/>
      <c r="E21" s="418" t="s">
        <v>26</v>
      </c>
      <c r="F21" s="419"/>
      <c r="G21" s="420"/>
      <c r="H21" s="539" t="s">
        <v>313</v>
      </c>
      <c r="I21" s="111"/>
      <c r="J21" s="397"/>
      <c r="K21" s="397"/>
      <c r="L21" s="397"/>
      <c r="M21" s="397"/>
      <c r="N21" s="397"/>
      <c r="O21" s="397"/>
      <c r="P21" s="137"/>
      <c r="Q21" s="137"/>
      <c r="R21" s="137"/>
    </row>
    <row r="22" spans="1:18" ht="16" thickBot="1" x14ac:dyDescent="0.25">
      <c r="A22" s="111"/>
      <c r="B22" s="421" t="s">
        <v>213</v>
      </c>
      <c r="C22" s="422" t="s">
        <v>214</v>
      </c>
      <c r="D22" s="111"/>
      <c r="E22" s="423" t="s">
        <v>10</v>
      </c>
      <c r="F22" s="424"/>
      <c r="G22" s="425"/>
      <c r="H22" s="540" t="s">
        <v>314</v>
      </c>
      <c r="I22" s="111"/>
      <c r="J22" s="397"/>
      <c r="K22" s="397"/>
      <c r="L22" s="397"/>
      <c r="M22" s="397"/>
      <c r="N22" s="397"/>
      <c r="O22" s="397"/>
      <c r="P22" s="137"/>
      <c r="Q22" s="137"/>
      <c r="R22" s="137"/>
    </row>
    <row r="23" spans="1:18" x14ac:dyDescent="0.2">
      <c r="A23" s="111"/>
      <c r="B23" s="111"/>
      <c r="C23" s="111"/>
      <c r="D23" s="111"/>
      <c r="E23" s="426" t="s">
        <v>15</v>
      </c>
      <c r="F23" s="427"/>
      <c r="G23" s="428"/>
      <c r="H23" s="541" t="s">
        <v>315</v>
      </c>
      <c r="I23" s="111"/>
      <c r="J23" s="397"/>
      <c r="K23" s="397"/>
      <c r="L23" s="397"/>
      <c r="M23" s="397"/>
      <c r="N23" s="397"/>
      <c r="O23" s="397"/>
      <c r="P23" s="137"/>
      <c r="Q23" s="137"/>
      <c r="R23" s="137"/>
    </row>
    <row r="24" spans="1:18" x14ac:dyDescent="0.2">
      <c r="A24" s="111"/>
      <c r="B24" s="111"/>
      <c r="C24" s="111"/>
      <c r="D24" s="111"/>
      <c r="E24" s="429" t="s">
        <v>9</v>
      </c>
      <c r="F24" s="430"/>
      <c r="G24" s="431"/>
      <c r="H24" s="542">
        <v>44990</v>
      </c>
      <c r="I24" s="111"/>
      <c r="J24" s="397"/>
      <c r="K24" s="397"/>
      <c r="L24" s="397"/>
      <c r="M24" s="397"/>
      <c r="N24" s="397"/>
      <c r="O24" s="397"/>
      <c r="P24" s="137"/>
      <c r="Q24" s="137"/>
      <c r="R24" s="137"/>
    </row>
    <row r="25" spans="1:18" x14ac:dyDescent="0.2">
      <c r="A25" s="111"/>
      <c r="B25" s="111"/>
      <c r="C25" s="111"/>
      <c r="D25" s="111"/>
      <c r="E25" s="429" t="s">
        <v>11</v>
      </c>
      <c r="F25" s="430"/>
      <c r="G25" s="431"/>
      <c r="H25" s="543" t="s">
        <v>316</v>
      </c>
      <c r="I25" s="111"/>
      <c r="J25" s="397"/>
      <c r="K25" s="397"/>
      <c r="L25" s="397"/>
      <c r="M25" s="397"/>
      <c r="N25" s="397"/>
      <c r="O25" s="397"/>
      <c r="P25" s="137"/>
      <c r="Q25" s="137"/>
      <c r="R25" s="137"/>
    </row>
    <row r="26" spans="1:18" x14ac:dyDescent="0.2">
      <c r="A26" s="111"/>
      <c r="B26" s="111"/>
      <c r="C26" s="111"/>
      <c r="D26" s="111"/>
      <c r="E26" s="429" t="s">
        <v>12</v>
      </c>
      <c r="F26" s="430"/>
      <c r="G26" s="431"/>
      <c r="H26" s="543" t="s">
        <v>317</v>
      </c>
      <c r="I26" s="111"/>
      <c r="J26" s="397"/>
      <c r="K26" s="397"/>
      <c r="L26" s="397"/>
      <c r="M26" s="397"/>
      <c r="N26" s="397"/>
      <c r="O26" s="397"/>
      <c r="P26" s="137"/>
      <c r="Q26" s="137"/>
      <c r="R26" s="137"/>
    </row>
    <row r="27" spans="1:18" x14ac:dyDescent="0.2">
      <c r="A27" s="111"/>
      <c r="B27" s="111"/>
      <c r="C27" s="111"/>
      <c r="D27" s="111"/>
      <c r="E27" s="429" t="s">
        <v>13</v>
      </c>
      <c r="F27" s="430"/>
      <c r="G27" s="431"/>
      <c r="H27" s="544">
        <v>40000</v>
      </c>
      <c r="I27" s="111"/>
      <c r="J27" s="397"/>
      <c r="K27" s="397"/>
      <c r="L27" s="397"/>
      <c r="M27" s="397"/>
      <c r="N27" s="397"/>
      <c r="O27" s="397"/>
      <c r="P27" s="137"/>
      <c r="Q27" s="137"/>
      <c r="R27" s="137"/>
    </row>
    <row r="28" spans="1:18" ht="16" thickBot="1" x14ac:dyDescent="0.25">
      <c r="A28" s="111"/>
      <c r="B28" s="111"/>
      <c r="C28" s="111"/>
      <c r="D28" s="111"/>
      <c r="E28" s="432" t="s">
        <v>14</v>
      </c>
      <c r="F28" s="433"/>
      <c r="G28" s="434"/>
      <c r="H28" s="545" t="s">
        <v>296</v>
      </c>
      <c r="I28" s="111"/>
      <c r="J28" s="397"/>
      <c r="K28" s="397"/>
      <c r="L28" s="397"/>
      <c r="M28" s="397"/>
      <c r="N28" s="397"/>
      <c r="O28" s="397"/>
      <c r="P28" s="137"/>
      <c r="Q28" s="137"/>
      <c r="R28" s="137"/>
    </row>
    <row r="29" spans="1:18" x14ac:dyDescent="0.2">
      <c r="A29" s="111"/>
      <c r="B29" s="111"/>
      <c r="C29" s="111"/>
      <c r="D29" s="111"/>
      <c r="E29" s="111"/>
      <c r="F29" s="111"/>
      <c r="G29" s="111"/>
      <c r="H29" s="111"/>
      <c r="I29" s="111"/>
      <c r="J29" s="397"/>
      <c r="K29" s="397"/>
      <c r="L29" s="397"/>
      <c r="M29" s="397"/>
      <c r="N29" s="397"/>
      <c r="O29" s="397"/>
      <c r="P29" s="137"/>
      <c r="Q29" s="137"/>
      <c r="R29" s="137"/>
    </row>
    <row r="30" spans="1:18" x14ac:dyDescent="0.2">
      <c r="A30" s="111"/>
      <c r="B30" s="111"/>
      <c r="C30" s="111"/>
      <c r="D30" s="111"/>
      <c r="E30" s="111"/>
      <c r="F30" s="111"/>
      <c r="G30" s="111"/>
      <c r="H30" s="111"/>
      <c r="I30" s="111"/>
      <c r="J30" s="111"/>
      <c r="K30" s="111"/>
      <c r="L30" s="111"/>
      <c r="M30" s="111"/>
      <c r="N30" s="111"/>
      <c r="O30" s="111"/>
    </row>
    <row r="31" spans="1:18" x14ac:dyDescent="0.2">
      <c r="A31" s="111"/>
      <c r="B31" s="111"/>
      <c r="C31" s="111"/>
      <c r="D31" s="111"/>
      <c r="E31" s="111"/>
      <c r="F31" s="111"/>
      <c r="G31" s="111"/>
      <c r="H31" s="111"/>
      <c r="I31" s="111"/>
      <c r="J31" s="111"/>
      <c r="K31" s="111"/>
      <c r="L31" s="111"/>
      <c r="M31" s="111"/>
      <c r="N31" s="111"/>
      <c r="O31" s="111"/>
    </row>
    <row r="32" spans="1:18" x14ac:dyDescent="0.2">
      <c r="A32" s="111"/>
      <c r="B32" s="111"/>
      <c r="C32" s="111"/>
      <c r="D32" s="111"/>
      <c r="E32" s="111"/>
      <c r="F32" s="111"/>
      <c r="G32" s="111"/>
      <c r="H32" s="111"/>
      <c r="I32" s="111"/>
      <c r="J32" s="111"/>
      <c r="K32" s="111"/>
      <c r="L32" s="111"/>
      <c r="M32" s="111"/>
      <c r="N32" s="111"/>
      <c r="O32" s="111"/>
    </row>
    <row r="33" spans="1:15" x14ac:dyDescent="0.2">
      <c r="A33" s="111"/>
      <c r="B33" s="111"/>
      <c r="C33" s="111"/>
      <c r="D33" s="111"/>
      <c r="E33" s="111"/>
      <c r="F33" s="111"/>
      <c r="G33" s="111"/>
      <c r="H33" s="111"/>
      <c r="I33" s="111"/>
      <c r="J33" s="111"/>
      <c r="K33" s="111"/>
      <c r="L33" s="111"/>
      <c r="M33" s="111"/>
      <c r="N33" s="111"/>
      <c r="O33" s="111"/>
    </row>
    <row r="34" spans="1:15" x14ac:dyDescent="0.2">
      <c r="A34" s="111"/>
      <c r="B34" s="111"/>
      <c r="C34" s="111"/>
      <c r="D34" s="111"/>
      <c r="E34" s="111"/>
      <c r="F34" s="111"/>
      <c r="G34" s="111"/>
      <c r="H34" s="111"/>
      <c r="I34" s="111"/>
      <c r="J34" s="111"/>
      <c r="K34" s="111"/>
      <c r="L34" s="111"/>
      <c r="M34" s="111"/>
      <c r="N34" s="111"/>
      <c r="O34" s="111"/>
    </row>
    <row r="35" spans="1:15" x14ac:dyDescent="0.2">
      <c r="A35" s="111"/>
      <c r="B35" s="111"/>
      <c r="C35" s="111"/>
      <c r="D35" s="111"/>
      <c r="E35" s="111"/>
      <c r="F35" s="111"/>
      <c r="G35" s="111"/>
      <c r="H35" s="111"/>
      <c r="I35" s="111"/>
      <c r="J35" s="111"/>
      <c r="K35" s="111"/>
      <c r="L35" s="111"/>
      <c r="M35" s="111"/>
      <c r="N35" s="111"/>
      <c r="O35" s="111"/>
    </row>
    <row r="36" spans="1:15" x14ac:dyDescent="0.2">
      <c r="A36" s="111"/>
      <c r="B36" s="111"/>
      <c r="C36" s="111"/>
      <c r="D36" s="111"/>
      <c r="E36" s="111"/>
      <c r="F36" s="111"/>
      <c r="G36" s="111"/>
      <c r="H36" s="111"/>
      <c r="I36" s="111"/>
      <c r="J36" s="111"/>
      <c r="K36" s="111"/>
      <c r="L36" s="111"/>
      <c r="M36" s="111"/>
      <c r="N36" s="111"/>
      <c r="O36" s="111"/>
    </row>
    <row r="37" spans="1:15" x14ac:dyDescent="0.2">
      <c r="A37" s="111"/>
      <c r="B37" s="111"/>
      <c r="C37" s="111"/>
      <c r="D37" s="111"/>
      <c r="E37" s="111"/>
      <c r="F37" s="111"/>
      <c r="G37" s="111"/>
      <c r="H37" s="111"/>
      <c r="I37" s="111"/>
      <c r="J37" s="111"/>
      <c r="K37" s="111"/>
      <c r="L37" s="111"/>
      <c r="M37" s="111"/>
      <c r="N37" s="111"/>
      <c r="O37" s="111"/>
    </row>
    <row r="38" spans="1:15" x14ac:dyDescent="0.2">
      <c r="A38" s="111"/>
      <c r="B38" s="111"/>
      <c r="C38" s="111"/>
      <c r="D38" s="111"/>
      <c r="E38" s="111"/>
      <c r="F38" s="111"/>
      <c r="G38" s="111"/>
      <c r="H38" s="111"/>
      <c r="I38" s="111"/>
      <c r="J38" s="111"/>
      <c r="K38" s="111"/>
      <c r="L38" s="111"/>
      <c r="M38" s="111"/>
      <c r="N38" s="111"/>
      <c r="O38" s="111"/>
    </row>
    <row r="39" spans="1:15" x14ac:dyDescent="0.2">
      <c r="A39" s="111"/>
      <c r="B39" s="111"/>
      <c r="C39" s="111"/>
      <c r="D39" s="111"/>
      <c r="E39" s="111"/>
      <c r="F39" s="111"/>
      <c r="G39" s="111"/>
      <c r="H39" s="111"/>
      <c r="I39" s="111"/>
      <c r="J39" s="111"/>
      <c r="K39" s="111"/>
      <c r="L39" s="111"/>
      <c r="M39" s="111"/>
      <c r="N39" s="111"/>
      <c r="O39" s="111"/>
    </row>
    <row r="40" spans="1:15" x14ac:dyDescent="0.2">
      <c r="A40" s="111"/>
      <c r="B40" s="111"/>
      <c r="C40" s="111"/>
      <c r="D40" s="111"/>
      <c r="E40" s="111"/>
      <c r="F40" s="111"/>
      <c r="G40" s="111"/>
      <c r="H40" s="111"/>
      <c r="I40" s="111"/>
      <c r="J40" s="111"/>
      <c r="K40" s="111"/>
      <c r="L40" s="111"/>
      <c r="M40" s="111"/>
      <c r="N40" s="111"/>
      <c r="O40" s="111"/>
    </row>
    <row r="41" spans="1:15" x14ac:dyDescent="0.2">
      <c r="A41" s="111"/>
      <c r="B41" s="111"/>
      <c r="C41" s="111"/>
      <c r="D41" s="111"/>
      <c r="E41" s="111"/>
      <c r="F41" s="111"/>
      <c r="G41" s="111"/>
      <c r="H41" s="111"/>
      <c r="I41" s="111"/>
      <c r="J41" s="111"/>
      <c r="K41" s="111"/>
      <c r="L41" s="111"/>
      <c r="M41" s="111"/>
      <c r="N41" s="111"/>
      <c r="O41" s="111"/>
    </row>
  </sheetData>
  <mergeCells count="33">
    <mergeCell ref="J5:L5"/>
    <mergeCell ref="J6:L6"/>
    <mergeCell ref="J7:L7"/>
    <mergeCell ref="J8:L8"/>
    <mergeCell ref="A8:A9"/>
    <mergeCell ref="E5:G5"/>
    <mergeCell ref="E6:G6"/>
    <mergeCell ref="E7:G7"/>
    <mergeCell ref="E8:G8"/>
    <mergeCell ref="E9:G9"/>
    <mergeCell ref="A10:A15"/>
    <mergeCell ref="A2:A6"/>
    <mergeCell ref="A16:A19"/>
    <mergeCell ref="I5:I8"/>
    <mergeCell ref="E13:G13"/>
    <mergeCell ref="E12:G12"/>
    <mergeCell ref="E14:G14"/>
    <mergeCell ref="E3:G3"/>
    <mergeCell ref="E4:G4"/>
    <mergeCell ref="E10:G10"/>
    <mergeCell ref="E11:G11"/>
    <mergeCell ref="E2:H2"/>
    <mergeCell ref="E27:G27"/>
    <mergeCell ref="E28:G28"/>
    <mergeCell ref="J9:L9"/>
    <mergeCell ref="E17:H18"/>
    <mergeCell ref="E24:G24"/>
    <mergeCell ref="E25:G25"/>
    <mergeCell ref="E22:G22"/>
    <mergeCell ref="E21:G21"/>
    <mergeCell ref="E19:G19"/>
    <mergeCell ref="E23:G23"/>
    <mergeCell ref="E26:G26"/>
  </mergeCells>
  <hyperlinks>
    <hyperlink ref="H6" r:id="rId1" xr:uid="{3DD1EF2A-E84B-6F45-ACB7-A6C549980ABC}"/>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1"/>
  <sheetViews>
    <sheetView topLeftCell="A139" zoomScale="120" zoomScaleNormal="120" zoomScaleSheetLayoutView="130" workbookViewId="0">
      <selection activeCell="G160" sqref="G160:J160"/>
    </sheetView>
  </sheetViews>
  <sheetFormatPr baseColWidth="10" defaultColWidth="8.83203125" defaultRowHeight="15" x14ac:dyDescent="0.2"/>
  <cols>
    <col min="1" max="1" width="4" customWidth="1"/>
    <col min="2" max="2" width="4.6640625" customWidth="1"/>
    <col min="3" max="18" width="4.5" customWidth="1"/>
    <col min="19" max="19" width="5" customWidth="1"/>
    <col min="20" max="20" width="12.5" customWidth="1"/>
  </cols>
  <sheetData>
    <row r="1" spans="1:20" ht="20.25" customHeight="1" x14ac:dyDescent="0.2">
      <c r="A1" s="8"/>
      <c r="B1" s="8"/>
      <c r="C1" s="8"/>
      <c r="D1" s="8"/>
      <c r="E1" s="8"/>
      <c r="F1" s="8"/>
      <c r="G1" s="8"/>
      <c r="H1" s="8"/>
      <c r="I1" s="8"/>
      <c r="J1" s="9"/>
      <c r="K1" s="9"/>
      <c r="L1" s="9"/>
      <c r="M1" s="9"/>
      <c r="N1" s="9"/>
      <c r="O1" s="9"/>
      <c r="P1" s="9"/>
      <c r="Q1" s="9"/>
      <c r="R1" s="9"/>
      <c r="S1" s="9"/>
      <c r="T1" s="9"/>
    </row>
    <row r="2" spans="1:20" ht="15.75" customHeight="1" x14ac:dyDescent="0.2">
      <c r="A2" s="8"/>
      <c r="B2" s="8"/>
      <c r="C2" s="8"/>
      <c r="D2" s="8"/>
      <c r="E2" s="10"/>
      <c r="F2" s="4" t="s">
        <v>35</v>
      </c>
      <c r="G2" s="22"/>
      <c r="H2" s="22"/>
      <c r="I2" s="22"/>
      <c r="J2" s="22"/>
      <c r="K2" s="436" t="str">
        <f>'INFO '!C2</f>
        <v>RDV/carnr+contract nr</v>
      </c>
      <c r="L2" s="437"/>
      <c r="M2" s="437"/>
      <c r="N2" s="438"/>
      <c r="O2" s="9"/>
      <c r="P2" s="9"/>
      <c r="Q2" s="9"/>
      <c r="R2" s="9"/>
      <c r="S2" s="9"/>
      <c r="T2" s="9"/>
    </row>
    <row r="3" spans="1:20" ht="17.25" customHeight="1" x14ac:dyDescent="0.2">
      <c r="A3" s="86" t="s">
        <v>0</v>
      </c>
      <c r="B3" s="468" t="str">
        <f>'INFO '!C3</f>
        <v>01.01.2024  12/00</v>
      </c>
      <c r="C3" s="469"/>
      <c r="D3" s="470"/>
      <c r="E3" s="8"/>
      <c r="F3" s="8"/>
      <c r="G3" s="8"/>
      <c r="H3" s="8"/>
      <c r="I3" s="8"/>
      <c r="J3" s="9"/>
      <c r="K3" s="9"/>
      <c r="L3" s="9"/>
      <c r="M3" s="9"/>
      <c r="N3" s="9"/>
      <c r="O3" s="9"/>
      <c r="P3" s="9"/>
      <c r="Q3" s="9"/>
      <c r="R3" s="9"/>
      <c r="S3" s="9"/>
      <c r="T3" s="9"/>
    </row>
    <row r="4" spans="1:20" ht="15" customHeight="1" x14ac:dyDescent="0.2">
      <c r="A4" s="173" t="s">
        <v>120</v>
      </c>
      <c r="B4" s="173"/>
      <c r="C4" s="173"/>
      <c r="D4" s="173"/>
      <c r="E4" s="173"/>
      <c r="F4" s="173"/>
      <c r="G4" s="173"/>
      <c r="H4" s="173"/>
      <c r="I4" s="173"/>
      <c r="J4" s="173"/>
      <c r="K4" s="173"/>
      <c r="L4" s="173"/>
      <c r="M4" s="173"/>
      <c r="N4" s="173"/>
      <c r="O4" s="173"/>
      <c r="P4" s="173"/>
      <c r="Q4" s="173"/>
      <c r="R4" s="173"/>
      <c r="S4" s="173"/>
      <c r="T4" s="173"/>
    </row>
    <row r="5" spans="1:20" ht="9.75" customHeight="1" thickBot="1" x14ac:dyDescent="0.25">
      <c r="A5" s="173"/>
      <c r="B5" s="173"/>
      <c r="C5" s="173"/>
      <c r="D5" s="173"/>
      <c r="E5" s="173"/>
      <c r="F5" s="173"/>
      <c r="G5" s="173"/>
      <c r="H5" s="173"/>
      <c r="I5" s="173"/>
      <c r="J5" s="173"/>
      <c r="K5" s="173"/>
      <c r="L5" s="173"/>
      <c r="M5" s="173"/>
      <c r="N5" s="173"/>
      <c r="O5" s="173"/>
      <c r="P5" s="173"/>
      <c r="Q5" s="173"/>
      <c r="R5" s="173"/>
      <c r="S5" s="173"/>
      <c r="T5" s="173"/>
    </row>
    <row r="6" spans="1:20" ht="12" customHeight="1" x14ac:dyDescent="0.2">
      <c r="A6" s="175" t="s">
        <v>1</v>
      </c>
      <c r="B6" s="176"/>
      <c r="C6" s="176"/>
      <c r="D6" s="176"/>
      <c r="E6" s="177"/>
      <c r="F6" s="483" t="str">
        <f>'INFO '!H3</f>
        <v>MR client</v>
      </c>
      <c r="G6" s="484"/>
      <c r="H6" s="484"/>
      <c r="I6" s="484"/>
      <c r="J6" s="484"/>
      <c r="K6" s="484"/>
      <c r="L6" s="484"/>
      <c r="M6" s="484"/>
      <c r="N6" s="484"/>
      <c r="O6" s="484"/>
      <c r="P6" s="484"/>
      <c r="Q6" s="484"/>
      <c r="R6" s="484"/>
      <c r="S6" s="484"/>
      <c r="T6" s="485"/>
    </row>
    <row r="7" spans="1:20" ht="12" customHeight="1" x14ac:dyDescent="0.2">
      <c r="A7" s="193" t="s">
        <v>2</v>
      </c>
      <c r="B7" s="194"/>
      <c r="C7" s="194"/>
      <c r="D7" s="194"/>
      <c r="E7" s="195"/>
      <c r="F7" s="486" t="str">
        <f>'INFO '!H4</f>
        <v>01.04.1990</v>
      </c>
      <c r="G7" s="487"/>
      <c r="H7" s="487"/>
      <c r="I7" s="487"/>
      <c r="J7" s="487"/>
      <c r="K7" s="487"/>
      <c r="L7" s="487"/>
      <c r="M7" s="487"/>
      <c r="N7" s="487"/>
      <c r="O7" s="487"/>
      <c r="P7" s="487"/>
      <c r="Q7" s="487"/>
      <c r="R7" s="487"/>
      <c r="S7" s="487"/>
      <c r="T7" s="488"/>
    </row>
    <row r="8" spans="1:20" ht="12" customHeight="1" x14ac:dyDescent="0.2">
      <c r="A8" s="178" t="s">
        <v>31</v>
      </c>
      <c r="B8" s="179"/>
      <c r="C8" s="179"/>
      <c r="D8" s="179"/>
      <c r="E8" s="180"/>
      <c r="F8" s="639" t="str">
        <f>'INFO '!M5</f>
        <v xml:space="preserve">Address 3 </v>
      </c>
      <c r="G8" s="640"/>
      <c r="H8" s="640"/>
      <c r="I8" s="640"/>
      <c r="J8" s="640"/>
      <c r="K8" s="640"/>
      <c r="L8" s="640"/>
      <c r="M8" s="640"/>
      <c r="N8" s="640"/>
      <c r="O8" s="640"/>
      <c r="P8" s="640"/>
      <c r="Q8" s="640"/>
      <c r="R8" s="640"/>
      <c r="S8" s="640"/>
      <c r="T8" s="641"/>
    </row>
    <row r="9" spans="1:20" ht="12" customHeight="1" x14ac:dyDescent="0.2">
      <c r="A9" s="178" t="s">
        <v>32</v>
      </c>
      <c r="B9" s="179"/>
      <c r="C9" s="179"/>
      <c r="D9" s="179"/>
      <c r="E9" s="180"/>
      <c r="F9" s="527" t="str">
        <f>'INFO '!H5</f>
        <v>+37112345678</v>
      </c>
      <c r="G9" s="528"/>
      <c r="H9" s="528"/>
      <c r="I9" s="528"/>
      <c r="J9" s="528"/>
      <c r="K9" s="528"/>
      <c r="L9" s="528"/>
      <c r="M9" s="528"/>
      <c r="N9" s="528"/>
      <c r="O9" s="528"/>
      <c r="P9" s="528"/>
      <c r="Q9" s="528"/>
      <c r="R9" s="528"/>
      <c r="S9" s="528"/>
      <c r="T9" s="529"/>
    </row>
    <row r="10" spans="1:20" ht="12" customHeight="1" thickBot="1" x14ac:dyDescent="0.25">
      <c r="A10" s="181" t="s">
        <v>3</v>
      </c>
      <c r="B10" s="182"/>
      <c r="C10" s="182"/>
      <c r="D10" s="182"/>
      <c r="E10" s="183"/>
      <c r="F10" s="530" t="str">
        <f>'INFO '!H6</f>
        <v>email@gmail.com</v>
      </c>
      <c r="G10" s="531"/>
      <c r="H10" s="531"/>
      <c r="I10" s="531"/>
      <c r="J10" s="531"/>
      <c r="K10" s="531"/>
      <c r="L10" s="531"/>
      <c r="M10" s="531"/>
      <c r="N10" s="531"/>
      <c r="O10" s="531"/>
      <c r="P10" s="531"/>
      <c r="Q10" s="531"/>
      <c r="R10" s="531"/>
      <c r="S10" s="531"/>
      <c r="T10" s="532"/>
    </row>
    <row r="11" spans="1:20" ht="12" customHeight="1" thickBot="1" x14ac:dyDescent="0.25">
      <c r="A11" s="184" t="s">
        <v>71</v>
      </c>
      <c r="B11" s="185"/>
      <c r="C11" s="185"/>
      <c r="D11" s="185"/>
      <c r="E11" s="186"/>
      <c r="F11" s="489" t="str">
        <f>'INFO '!H7</f>
        <v>PO5051</v>
      </c>
      <c r="G11" s="490"/>
      <c r="H11" s="490"/>
      <c r="I11" s="491"/>
      <c r="J11" s="263" t="s">
        <v>66</v>
      </c>
      <c r="K11" s="264"/>
      <c r="L11" s="264"/>
      <c r="M11" s="264"/>
      <c r="N11" s="265"/>
      <c r="O11" s="492" t="str">
        <f>'INFO '!H8</f>
        <v>01.04.2034</v>
      </c>
      <c r="P11" s="493"/>
      <c r="Q11" s="266" t="s">
        <v>70</v>
      </c>
      <c r="R11" s="267"/>
      <c r="S11" s="268"/>
      <c r="T11" s="494" t="str">
        <f>'INFO '!H9</f>
        <v xml:space="preserve">Estonia </v>
      </c>
    </row>
    <row r="12" spans="1:20" ht="12" customHeight="1" thickBot="1" x14ac:dyDescent="0.25">
      <c r="A12" s="187" t="s">
        <v>72</v>
      </c>
      <c r="B12" s="188"/>
      <c r="C12" s="188"/>
      <c r="D12" s="188"/>
      <c r="E12" s="189"/>
      <c r="F12" s="521" t="str">
        <f>'INFO '!H11</f>
        <v>GO777</v>
      </c>
      <c r="G12" s="522"/>
      <c r="H12" s="522"/>
      <c r="I12" s="523"/>
      <c r="J12" s="275" t="s">
        <v>68</v>
      </c>
      <c r="K12" s="276"/>
      <c r="L12" s="276"/>
      <c r="M12" s="276"/>
      <c r="N12" s="277"/>
      <c r="O12" s="524" t="str">
        <f>'INFO '!H12</f>
        <v>15.06.2023</v>
      </c>
      <c r="P12" s="525"/>
      <c r="Q12" s="272" t="s">
        <v>70</v>
      </c>
      <c r="R12" s="273"/>
      <c r="S12" s="274"/>
      <c r="T12" s="526" t="str">
        <f>'INFO '!H10</f>
        <v xml:space="preserve">Romania </v>
      </c>
    </row>
    <row r="13" spans="1:20" ht="12" customHeight="1" thickBot="1" x14ac:dyDescent="0.25">
      <c r="A13" s="190" t="s">
        <v>4</v>
      </c>
      <c r="B13" s="191"/>
      <c r="C13" s="191"/>
      <c r="D13" s="191"/>
      <c r="E13" s="192"/>
      <c r="F13" s="645" t="str">
        <f>F6</f>
        <v>MR client</v>
      </c>
      <c r="G13" s="646"/>
      <c r="H13" s="646"/>
      <c r="I13" s="646"/>
      <c r="J13" s="646"/>
      <c r="K13" s="647"/>
      <c r="L13" s="269" t="s">
        <v>69</v>
      </c>
      <c r="M13" s="270"/>
      <c r="N13" s="270"/>
      <c r="O13" s="271"/>
      <c r="P13" s="642" t="str">
        <f>'INFO '!M6</f>
        <v xml:space="preserve">client2 </v>
      </c>
      <c r="Q13" s="643"/>
      <c r="R13" s="643"/>
      <c r="S13" s="643"/>
      <c r="T13" s="644"/>
    </row>
    <row r="14" spans="1:20" ht="23.25" customHeight="1" x14ac:dyDescent="0.2">
      <c r="A14" s="169" t="s">
        <v>29</v>
      </c>
      <c r="B14" s="174"/>
      <c r="C14" s="174"/>
      <c r="D14" s="174"/>
      <c r="E14" s="174"/>
      <c r="F14" s="174"/>
      <c r="G14" s="174"/>
      <c r="H14" s="174"/>
      <c r="I14" s="174"/>
      <c r="J14" s="174"/>
      <c r="K14" s="174"/>
      <c r="L14" s="174"/>
      <c r="M14" s="174"/>
      <c r="N14" s="174"/>
      <c r="O14" s="174"/>
      <c r="P14" s="174"/>
      <c r="Q14" s="174"/>
      <c r="R14" s="174"/>
      <c r="S14" s="174"/>
      <c r="T14" s="174"/>
    </row>
    <row r="15" spans="1:20" ht="8.25" customHeight="1" x14ac:dyDescent="0.2">
      <c r="A15" s="196" t="s">
        <v>7</v>
      </c>
      <c r="B15" s="196"/>
      <c r="C15" s="196"/>
      <c r="D15" s="196"/>
      <c r="E15" s="196"/>
      <c r="F15" s="196"/>
      <c r="G15" s="196"/>
      <c r="H15" s="196"/>
      <c r="I15" s="196"/>
      <c r="J15" s="196"/>
      <c r="K15" s="196"/>
      <c r="L15" s="196"/>
      <c r="M15" s="196"/>
      <c r="N15" s="196"/>
      <c r="O15" s="196"/>
      <c r="P15" s="196"/>
      <c r="Q15" s="196"/>
      <c r="R15" s="196"/>
      <c r="S15" s="196"/>
      <c r="T15" s="196"/>
    </row>
    <row r="16" spans="1:20" ht="11.25" customHeight="1" thickBot="1" x14ac:dyDescent="0.25">
      <c r="A16" s="210" t="s">
        <v>218</v>
      </c>
      <c r="B16" s="210"/>
      <c r="C16" s="210"/>
      <c r="D16" s="210"/>
      <c r="E16" s="210"/>
      <c r="F16" s="210"/>
      <c r="G16" s="210"/>
      <c r="H16" s="210"/>
      <c r="I16" s="210"/>
      <c r="J16" s="210"/>
      <c r="K16" s="210"/>
      <c r="L16" s="210"/>
      <c r="M16" s="210"/>
      <c r="N16" s="210"/>
      <c r="O16" s="210"/>
      <c r="P16" s="210"/>
      <c r="Q16" s="210"/>
      <c r="R16" s="210"/>
      <c r="S16" s="210"/>
      <c r="T16" s="210"/>
    </row>
    <row r="17" spans="1:20" ht="12" customHeight="1" thickBot="1" x14ac:dyDescent="0.25">
      <c r="A17" s="197" t="s">
        <v>79</v>
      </c>
      <c r="B17" s="198"/>
      <c r="C17" s="198"/>
      <c r="D17" s="198"/>
      <c r="E17" s="198"/>
      <c r="F17" s="198"/>
      <c r="G17" s="198"/>
      <c r="H17" s="198"/>
      <c r="I17" s="198"/>
      <c r="J17" s="199"/>
      <c r="K17" s="203" t="s">
        <v>78</v>
      </c>
      <c r="L17" s="203"/>
      <c r="M17" s="203"/>
      <c r="N17" s="203"/>
      <c r="O17" s="203"/>
      <c r="P17" s="204"/>
      <c r="Q17" s="204"/>
      <c r="R17" s="204"/>
      <c r="S17" s="204"/>
      <c r="T17" s="205"/>
    </row>
    <row r="18" spans="1:20" ht="12" customHeight="1" x14ac:dyDescent="0.2">
      <c r="A18" s="211" t="s">
        <v>8</v>
      </c>
      <c r="B18" s="212"/>
      <c r="C18" s="212"/>
      <c r="D18" s="212"/>
      <c r="E18" s="212"/>
      <c r="F18" s="546" t="str">
        <f>'INFO '!H19</f>
        <v>Volkswagen Tiguan</v>
      </c>
      <c r="G18" s="546"/>
      <c r="H18" s="546"/>
      <c r="I18" s="546"/>
      <c r="J18" s="547"/>
      <c r="K18" s="278" t="s">
        <v>96</v>
      </c>
      <c r="L18" s="279"/>
      <c r="M18" s="279"/>
      <c r="N18" s="279"/>
      <c r="O18" s="280"/>
      <c r="P18" s="648">
        <f>'INFO '!M8</f>
        <v>1</v>
      </c>
      <c r="Q18" s="649"/>
      <c r="R18" s="649"/>
      <c r="S18" s="649"/>
      <c r="T18" s="650"/>
    </row>
    <row r="19" spans="1:20" ht="12" customHeight="1" x14ac:dyDescent="0.2">
      <c r="A19" s="206" t="s">
        <v>26</v>
      </c>
      <c r="B19" s="207"/>
      <c r="C19" s="207"/>
      <c r="D19" s="207"/>
      <c r="E19" s="207"/>
      <c r="F19" s="548" t="str">
        <f>'INFO '!H21</f>
        <v>DL7999</v>
      </c>
      <c r="G19" s="548"/>
      <c r="H19" s="548"/>
      <c r="I19" s="548"/>
      <c r="J19" s="549"/>
      <c r="K19" s="200" t="s">
        <v>16</v>
      </c>
      <c r="L19" s="201"/>
      <c r="M19" s="201"/>
      <c r="N19" s="201"/>
      <c r="O19" s="202"/>
      <c r="P19" s="462" t="str">
        <f>B3</f>
        <v>01.01.2024  12/00</v>
      </c>
      <c r="Q19" s="463"/>
      <c r="R19" s="463"/>
      <c r="S19" s="463"/>
      <c r="T19" s="464"/>
    </row>
    <row r="20" spans="1:20" ht="12" customHeight="1" x14ac:dyDescent="0.2">
      <c r="A20" s="206" t="s">
        <v>10</v>
      </c>
      <c r="B20" s="207"/>
      <c r="C20" s="207"/>
      <c r="D20" s="207"/>
      <c r="E20" s="207"/>
      <c r="F20" s="550" t="str">
        <f>'INFO '!H22</f>
        <v>VBA787878HG78787GR</v>
      </c>
      <c r="G20" s="551"/>
      <c r="H20" s="551"/>
      <c r="I20" s="551"/>
      <c r="J20" s="552"/>
      <c r="K20" s="213" t="s">
        <v>17</v>
      </c>
      <c r="L20" s="214"/>
      <c r="M20" s="214"/>
      <c r="N20" s="214"/>
      <c r="O20" s="215"/>
      <c r="P20" s="465" t="str">
        <f>'INFO '!C4</f>
        <v>01.02.2024 12/00</v>
      </c>
      <c r="Q20" s="466"/>
      <c r="R20" s="466"/>
      <c r="S20" s="466"/>
      <c r="T20" s="467"/>
    </row>
    <row r="21" spans="1:20" ht="12" customHeight="1" x14ac:dyDescent="0.2">
      <c r="A21" s="208" t="s">
        <v>15</v>
      </c>
      <c r="B21" s="209"/>
      <c r="C21" s="209"/>
      <c r="D21" s="209"/>
      <c r="E21" s="209"/>
      <c r="F21" s="553" t="str">
        <f>'INFO '!H23</f>
        <v>Af7479479</v>
      </c>
      <c r="G21" s="553"/>
      <c r="H21" s="553"/>
      <c r="I21" s="553"/>
      <c r="J21" s="554"/>
      <c r="K21" s="213" t="s">
        <v>18</v>
      </c>
      <c r="L21" s="214"/>
      <c r="M21" s="214"/>
      <c r="N21" s="214"/>
      <c r="O21" s="215"/>
      <c r="P21" s="478" t="str">
        <f>'INFO '!C5</f>
        <v xml:space="preserve">Address 1 </v>
      </c>
      <c r="Q21" s="479"/>
      <c r="R21" s="479"/>
      <c r="S21" s="479"/>
      <c r="T21" s="480"/>
    </row>
    <row r="22" spans="1:20" ht="12" customHeight="1" thickBot="1" x14ac:dyDescent="0.25">
      <c r="A22" s="208" t="s">
        <v>9</v>
      </c>
      <c r="B22" s="209"/>
      <c r="C22" s="209"/>
      <c r="D22" s="209"/>
      <c r="E22" s="209"/>
      <c r="F22" s="553">
        <f>'INFO '!H24</f>
        <v>44990</v>
      </c>
      <c r="G22" s="553"/>
      <c r="H22" s="553"/>
      <c r="I22" s="553"/>
      <c r="J22" s="554"/>
      <c r="K22" s="216" t="s">
        <v>19</v>
      </c>
      <c r="L22" s="217"/>
      <c r="M22" s="217"/>
      <c r="N22" s="217"/>
      <c r="O22" s="217"/>
      <c r="P22" s="478" t="str">
        <f>'INFO '!C6</f>
        <v>Address 2</v>
      </c>
      <c r="Q22" s="479"/>
      <c r="R22" s="479"/>
      <c r="S22" s="479"/>
      <c r="T22" s="480"/>
    </row>
    <row r="23" spans="1:20" ht="12" customHeight="1" x14ac:dyDescent="0.2">
      <c r="A23" s="208" t="s">
        <v>11</v>
      </c>
      <c r="B23" s="209"/>
      <c r="C23" s="209"/>
      <c r="D23" s="209"/>
      <c r="E23" s="209"/>
      <c r="F23" s="553" t="str">
        <f>'INFO '!H25</f>
        <v xml:space="preserve">Blue </v>
      </c>
      <c r="G23" s="553"/>
      <c r="H23" s="553"/>
      <c r="I23" s="553"/>
      <c r="J23" s="554"/>
      <c r="K23" s="218" t="s">
        <v>20</v>
      </c>
      <c r="L23" s="219"/>
      <c r="M23" s="219"/>
      <c r="N23" s="219"/>
      <c r="O23" s="219"/>
      <c r="P23" s="78" t="s">
        <v>23</v>
      </c>
      <c r="Q23" s="6" t="s">
        <v>22</v>
      </c>
      <c r="R23" s="79" t="s">
        <v>24</v>
      </c>
      <c r="S23" s="79"/>
      <c r="T23" s="80"/>
    </row>
    <row r="24" spans="1:20" ht="12" customHeight="1" thickBot="1" x14ac:dyDescent="0.25">
      <c r="A24" s="208" t="s">
        <v>12</v>
      </c>
      <c r="B24" s="209"/>
      <c r="C24" s="209"/>
      <c r="D24" s="209"/>
      <c r="E24" s="209"/>
      <c r="F24" s="553" t="str">
        <f>'INFO '!H26</f>
        <v>Petrol (E95/E98)</v>
      </c>
      <c r="G24" s="553"/>
      <c r="H24" s="553"/>
      <c r="I24" s="553"/>
      <c r="J24" s="554"/>
      <c r="K24" s="220" t="s">
        <v>33</v>
      </c>
      <c r="L24" s="221"/>
      <c r="M24" s="221"/>
      <c r="N24" s="221"/>
      <c r="O24" s="221"/>
      <c r="P24" s="81" t="s">
        <v>23</v>
      </c>
      <c r="Q24" s="7" t="s">
        <v>22</v>
      </c>
      <c r="R24" s="82" t="s">
        <v>24</v>
      </c>
      <c r="S24" s="82"/>
      <c r="T24" s="83"/>
    </row>
    <row r="25" spans="1:20" ht="12" customHeight="1" x14ac:dyDescent="0.2">
      <c r="A25" s="208" t="s">
        <v>13</v>
      </c>
      <c r="B25" s="209"/>
      <c r="C25" s="209"/>
      <c r="D25" s="209"/>
      <c r="E25" s="209"/>
      <c r="F25" s="555">
        <f>'INFO '!H27</f>
        <v>40000</v>
      </c>
      <c r="G25" s="555"/>
      <c r="H25" s="555"/>
      <c r="I25" s="555"/>
      <c r="J25" s="556"/>
      <c r="K25" s="596" t="s">
        <v>54</v>
      </c>
      <c r="L25" s="597"/>
      <c r="M25" s="597"/>
      <c r="N25" s="598">
        <f>'INFO '!C9</f>
        <v>50</v>
      </c>
      <c r="O25" s="599"/>
      <c r="P25" s="225" t="s">
        <v>58</v>
      </c>
      <c r="Q25" s="226"/>
      <c r="R25" s="226"/>
      <c r="S25" s="227"/>
      <c r="T25" s="572">
        <f>'INFO '!C19</f>
        <v>150</v>
      </c>
    </row>
    <row r="26" spans="1:20" ht="12" customHeight="1" thickBot="1" x14ac:dyDescent="0.25">
      <c r="A26" s="228" t="s">
        <v>14</v>
      </c>
      <c r="B26" s="229"/>
      <c r="C26" s="229"/>
      <c r="D26" s="229"/>
      <c r="E26" s="229"/>
      <c r="F26" s="557" t="s">
        <v>25</v>
      </c>
      <c r="G26" s="557"/>
      <c r="H26" s="557"/>
      <c r="I26" s="557"/>
      <c r="J26" s="558"/>
      <c r="K26" s="600" t="s">
        <v>55</v>
      </c>
      <c r="L26" s="601"/>
      <c r="M26" s="601"/>
      <c r="N26" s="601"/>
      <c r="O26" s="602">
        <f>'INFO '!C8</f>
        <v>10</v>
      </c>
      <c r="P26" s="222" t="s">
        <v>56</v>
      </c>
      <c r="Q26" s="223"/>
      <c r="R26" s="223"/>
      <c r="S26" s="224"/>
      <c r="T26" s="603">
        <f>J80+J81+O81+O80+O79</f>
        <v>25</v>
      </c>
    </row>
    <row r="27" spans="1:20" ht="11.25" customHeight="1" thickBot="1" x14ac:dyDescent="0.25">
      <c r="A27" s="24" t="s">
        <v>219</v>
      </c>
      <c r="B27" s="8"/>
      <c r="C27" s="8"/>
      <c r="D27" s="8"/>
      <c r="E27" s="8"/>
      <c r="F27" s="11"/>
      <c r="G27" s="11"/>
      <c r="H27" s="11"/>
      <c r="I27" s="11"/>
      <c r="J27" s="11"/>
      <c r="K27" s="9"/>
      <c r="L27" s="9"/>
      <c r="M27" s="9"/>
      <c r="N27" s="9"/>
      <c r="O27" s="32"/>
      <c r="P27" s="281" t="s">
        <v>61</v>
      </c>
      <c r="Q27" s="282"/>
      <c r="R27" s="282"/>
      <c r="S27" s="283"/>
      <c r="T27" s="626">
        <f>(N25*O26)+T25+T26</f>
        <v>675</v>
      </c>
    </row>
    <row r="28" spans="1:20" ht="10.5" customHeight="1" x14ac:dyDescent="0.2">
      <c r="A28" s="24" t="s">
        <v>220</v>
      </c>
      <c r="B28" s="8"/>
      <c r="C28" s="8"/>
      <c r="D28" s="8"/>
      <c r="E28" s="8"/>
      <c r="F28" s="11"/>
      <c r="G28" s="11"/>
      <c r="H28" s="11"/>
      <c r="I28" s="11"/>
      <c r="J28" s="11"/>
      <c r="K28" s="9"/>
      <c r="L28" s="9"/>
      <c r="M28" s="9"/>
      <c r="N28" s="9"/>
      <c r="O28" s="9"/>
      <c r="P28" s="9"/>
      <c r="Q28" s="9"/>
      <c r="R28" s="9"/>
      <c r="S28" s="9"/>
      <c r="T28" s="9"/>
    </row>
    <row r="29" spans="1:20" ht="10.5" customHeight="1" x14ac:dyDescent="0.2">
      <c r="A29" s="167" t="s">
        <v>221</v>
      </c>
      <c r="B29" s="167"/>
      <c r="C29" s="167"/>
      <c r="D29" s="167"/>
      <c r="E29" s="167"/>
      <c r="F29" s="167"/>
      <c r="G29" s="167"/>
      <c r="H29" s="167"/>
      <c r="I29" s="167"/>
      <c r="J29" s="167"/>
      <c r="K29" s="167"/>
      <c r="L29" s="167"/>
      <c r="M29" s="167"/>
      <c r="N29" s="167"/>
      <c r="O29" s="167"/>
      <c r="P29" s="167"/>
      <c r="Q29" s="167"/>
      <c r="R29" s="167"/>
      <c r="S29" s="167"/>
      <c r="T29" s="167"/>
    </row>
    <row r="30" spans="1:20" ht="10.5" customHeight="1" x14ac:dyDescent="0.2">
      <c r="A30" s="167" t="s">
        <v>207</v>
      </c>
      <c r="B30" s="167"/>
      <c r="C30" s="167"/>
      <c r="D30" s="167"/>
      <c r="E30" s="638" t="str">
        <f>'INFO '!M9</f>
        <v>LT/EST</v>
      </c>
      <c r="F30" s="638"/>
      <c r="G30" s="638"/>
      <c r="H30" s="638"/>
      <c r="I30" s="638"/>
      <c r="J30" s="638"/>
      <c r="K30" s="638"/>
      <c r="L30" s="638"/>
      <c r="M30" s="638"/>
      <c r="N30" s="638"/>
      <c r="O30" s="638"/>
      <c r="P30" s="638"/>
      <c r="Q30" s="638"/>
      <c r="R30" s="638"/>
      <c r="S30" s="638"/>
      <c r="T30" s="638"/>
    </row>
    <row r="31" spans="1:20" ht="21" customHeight="1" x14ac:dyDescent="0.2">
      <c r="A31" s="167" t="s">
        <v>222</v>
      </c>
      <c r="B31" s="167"/>
      <c r="C31" s="167"/>
      <c r="D31" s="167"/>
      <c r="E31" s="167"/>
      <c r="F31" s="167"/>
      <c r="G31" s="167"/>
      <c r="H31" s="167"/>
      <c r="I31" s="167"/>
      <c r="J31" s="167"/>
      <c r="K31" s="167"/>
      <c r="L31" s="167"/>
      <c r="M31" s="167"/>
      <c r="N31" s="167"/>
      <c r="O31" s="167"/>
      <c r="P31" s="167"/>
      <c r="Q31" s="167"/>
      <c r="R31" s="167"/>
      <c r="S31" s="167"/>
      <c r="T31" s="167"/>
    </row>
    <row r="32" spans="1:20" ht="11.25" customHeight="1" x14ac:dyDescent="0.2">
      <c r="A32" s="243" t="s">
        <v>209</v>
      </c>
      <c r="B32" s="244"/>
      <c r="C32" s="244"/>
      <c r="D32" s="244"/>
      <c r="E32" s="244"/>
      <c r="F32" s="244"/>
      <c r="G32" s="245"/>
      <c r="H32" s="16" t="s">
        <v>210</v>
      </c>
      <c r="I32" s="17"/>
      <c r="J32" s="17"/>
      <c r="K32" s="17"/>
      <c r="L32" s="17"/>
      <c r="M32" s="17"/>
      <c r="N32" s="18"/>
      <c r="O32" s="16" t="s">
        <v>211</v>
      </c>
      <c r="P32" s="14"/>
      <c r="Q32" s="14"/>
      <c r="R32" s="14"/>
      <c r="S32" s="14"/>
      <c r="T32" s="15"/>
    </row>
    <row r="33" spans="1:20" ht="11.25" customHeight="1" x14ac:dyDescent="0.2">
      <c r="A33" s="16" t="s">
        <v>212</v>
      </c>
      <c r="B33" s="14"/>
      <c r="C33" s="14"/>
      <c r="D33" s="14"/>
      <c r="E33" s="14"/>
      <c r="F33" s="14"/>
      <c r="G33" s="14"/>
      <c r="H33" s="14"/>
      <c r="I33" s="14"/>
      <c r="J33" s="14"/>
      <c r="K33" s="14"/>
      <c r="L33" s="19"/>
      <c r="M33" s="19"/>
      <c r="N33" s="19"/>
      <c r="O33" s="19"/>
      <c r="P33" s="19"/>
      <c r="Q33" s="19"/>
      <c r="R33" s="19"/>
      <c r="S33" s="19"/>
      <c r="T33" s="20"/>
    </row>
    <row r="34" spans="1:20" ht="11.25" customHeight="1" x14ac:dyDescent="0.2">
      <c r="A34" s="16" t="s">
        <v>216</v>
      </c>
      <c r="B34" s="14"/>
      <c r="C34" s="14"/>
      <c r="D34" s="14"/>
      <c r="E34" s="14"/>
      <c r="F34" s="14"/>
      <c r="G34" s="14"/>
      <c r="H34" s="14"/>
      <c r="I34" s="14"/>
      <c r="J34" s="14"/>
      <c r="K34" s="14"/>
      <c r="L34" s="19"/>
      <c r="M34" s="19"/>
      <c r="N34" s="20"/>
      <c r="O34" s="239" t="s">
        <v>34</v>
      </c>
      <c r="P34" s="240"/>
      <c r="Q34" s="240"/>
      <c r="R34" s="240"/>
      <c r="S34" s="240"/>
      <c r="T34" s="241"/>
    </row>
    <row r="35" spans="1:20" ht="12" customHeight="1" x14ac:dyDescent="0.2">
      <c r="A35" s="11" t="s">
        <v>119</v>
      </c>
      <c r="B35" s="8"/>
      <c r="C35" s="8"/>
      <c r="D35" s="8"/>
      <c r="E35" s="8"/>
      <c r="F35" s="8"/>
      <c r="G35" s="8"/>
      <c r="H35" s="8"/>
      <c r="I35" s="8"/>
      <c r="J35" s="9"/>
      <c r="K35" s="9"/>
      <c r="L35" s="9"/>
      <c r="M35" s="9"/>
      <c r="N35" s="9"/>
      <c r="O35" s="9"/>
      <c r="P35" s="9"/>
      <c r="Q35" s="9"/>
      <c r="R35" s="9"/>
      <c r="S35" s="9"/>
      <c r="T35" s="9"/>
    </row>
    <row r="36" spans="1:20" ht="11.25" customHeight="1" x14ac:dyDescent="0.2">
      <c r="A36" s="169" t="s">
        <v>217</v>
      </c>
      <c r="B36" s="174"/>
      <c r="C36" s="174"/>
      <c r="D36" s="174"/>
      <c r="E36" s="174"/>
      <c r="F36" s="174"/>
      <c r="G36" s="174"/>
      <c r="H36" s="174"/>
      <c r="I36" s="174"/>
      <c r="J36" s="174"/>
      <c r="K36" s="174"/>
      <c r="L36" s="174"/>
      <c r="M36" s="174"/>
      <c r="N36" s="174"/>
      <c r="O36" s="174"/>
      <c r="P36" s="174"/>
      <c r="Q36" s="174"/>
      <c r="R36" s="174"/>
      <c r="S36" s="174"/>
      <c r="T36" s="174"/>
    </row>
    <row r="37" spans="1:20" ht="11.25" customHeight="1" x14ac:dyDescent="0.2">
      <c r="A37" s="174"/>
      <c r="B37" s="174"/>
      <c r="C37" s="174"/>
      <c r="D37" s="174"/>
      <c r="E37" s="174"/>
      <c r="F37" s="174"/>
      <c r="G37" s="174"/>
      <c r="H37" s="174"/>
      <c r="I37" s="174"/>
      <c r="J37" s="174"/>
      <c r="K37" s="174"/>
      <c r="L37" s="174"/>
      <c r="M37" s="174"/>
      <c r="N37" s="174"/>
      <c r="O37" s="174"/>
      <c r="P37" s="174"/>
      <c r="Q37" s="174"/>
      <c r="R37" s="174"/>
      <c r="S37" s="174"/>
      <c r="T37" s="174"/>
    </row>
    <row r="38" spans="1:20" ht="11.25" customHeight="1" x14ac:dyDescent="0.2">
      <c r="A38" s="13" t="s">
        <v>223</v>
      </c>
      <c r="B38" s="13"/>
      <c r="C38" s="13"/>
      <c r="D38" s="13"/>
      <c r="E38" s="13"/>
      <c r="F38" s="13"/>
      <c r="G38" s="13"/>
      <c r="H38" s="13"/>
      <c r="I38" s="13"/>
      <c r="J38" s="13"/>
      <c r="K38" s="13"/>
      <c r="L38" s="13"/>
      <c r="M38" s="13"/>
      <c r="N38" s="13"/>
      <c r="O38" s="13"/>
      <c r="P38" s="13"/>
      <c r="Q38" s="13"/>
      <c r="R38" s="13"/>
      <c r="S38" s="13"/>
      <c r="T38" s="13"/>
    </row>
    <row r="39" spans="1:20" ht="11.25" customHeight="1" x14ac:dyDescent="0.2">
      <c r="A39" s="8" t="s">
        <v>27</v>
      </c>
      <c r="B39" s="8"/>
      <c r="C39" s="8"/>
      <c r="D39" s="8"/>
      <c r="E39" s="8"/>
      <c r="F39" s="8"/>
      <c r="G39" s="8"/>
      <c r="H39" s="8"/>
      <c r="I39" s="8"/>
      <c r="J39" s="9"/>
      <c r="K39" s="9"/>
      <c r="L39" s="9"/>
      <c r="M39" s="9"/>
      <c r="N39" s="9"/>
      <c r="O39" s="9"/>
      <c r="P39" s="9"/>
      <c r="Q39" s="9"/>
      <c r="R39" s="9"/>
      <c r="S39" s="9"/>
      <c r="T39" s="9"/>
    </row>
    <row r="40" spans="1:20" ht="12" customHeight="1" x14ac:dyDescent="0.2">
      <c r="A40" s="171" t="s">
        <v>28</v>
      </c>
      <c r="B40" s="172"/>
      <c r="C40" s="172"/>
      <c r="D40" s="172"/>
      <c r="E40" s="172"/>
      <c r="F40" s="172"/>
      <c r="G40" s="172"/>
      <c r="H40" s="172"/>
      <c r="I40" s="172"/>
      <c r="J40" s="172"/>
      <c r="K40" s="172"/>
      <c r="L40" s="172"/>
      <c r="M40" s="172"/>
      <c r="N40" s="172"/>
      <c r="O40" s="172"/>
      <c r="P40" s="172"/>
      <c r="Q40" s="172"/>
      <c r="R40" s="172"/>
      <c r="S40" s="172"/>
      <c r="T40" s="172"/>
    </row>
    <row r="41" spans="1:20" ht="33.75" customHeight="1" x14ac:dyDescent="0.2">
      <c r="A41" s="167" t="s">
        <v>224</v>
      </c>
      <c r="B41" s="170"/>
      <c r="C41" s="170"/>
      <c r="D41" s="170"/>
      <c r="E41" s="170"/>
      <c r="F41" s="170"/>
      <c r="G41" s="170"/>
      <c r="H41" s="170"/>
      <c r="I41" s="170"/>
      <c r="J41" s="170"/>
      <c r="K41" s="170"/>
      <c r="L41" s="170"/>
      <c r="M41" s="170"/>
      <c r="N41" s="170"/>
      <c r="O41" s="170"/>
      <c r="P41" s="170"/>
      <c r="Q41" s="170"/>
      <c r="R41" s="170"/>
      <c r="S41" s="170"/>
      <c r="T41" s="170"/>
    </row>
    <row r="42" spans="1:20" ht="20.25" customHeight="1" x14ac:dyDescent="0.2">
      <c r="A42" s="167" t="s">
        <v>252</v>
      </c>
      <c r="B42" s="170"/>
      <c r="C42" s="170"/>
      <c r="D42" s="170"/>
      <c r="E42" s="170"/>
      <c r="F42" s="170"/>
      <c r="G42" s="170"/>
      <c r="H42" s="170"/>
      <c r="I42" s="170"/>
      <c r="J42" s="170"/>
      <c r="K42" s="170"/>
      <c r="L42" s="170"/>
      <c r="M42" s="170"/>
      <c r="N42" s="170"/>
      <c r="O42" s="170"/>
      <c r="P42" s="170"/>
      <c r="Q42" s="170"/>
      <c r="R42" s="170"/>
      <c r="S42" s="170"/>
      <c r="T42" s="170"/>
    </row>
    <row r="43" spans="1:20" ht="23.25" customHeight="1" x14ac:dyDescent="0.2">
      <c r="A43" s="169" t="s">
        <v>253</v>
      </c>
      <c r="B43" s="169"/>
      <c r="C43" s="169"/>
      <c r="D43" s="169"/>
      <c r="E43" s="169"/>
      <c r="F43" s="169"/>
      <c r="G43" s="169"/>
      <c r="H43" s="169"/>
      <c r="I43" s="169"/>
      <c r="J43" s="169"/>
      <c r="K43" s="169"/>
      <c r="L43" s="169"/>
      <c r="M43" s="169"/>
      <c r="N43" s="169"/>
      <c r="O43" s="169"/>
      <c r="P43" s="169"/>
      <c r="Q43" s="169"/>
      <c r="R43" s="169"/>
      <c r="S43" s="169"/>
      <c r="T43" s="169"/>
    </row>
    <row r="44" spans="1:20" s="3" customFormat="1" ht="33" customHeight="1" x14ac:dyDescent="0.2">
      <c r="A44" s="167" t="s">
        <v>254</v>
      </c>
      <c r="B44" s="167"/>
      <c r="C44" s="167"/>
      <c r="D44" s="167"/>
      <c r="E44" s="167"/>
      <c r="F44" s="167"/>
      <c r="G44" s="167"/>
      <c r="H44" s="167"/>
      <c r="I44" s="167"/>
      <c r="J44" s="167"/>
      <c r="K44" s="167"/>
      <c r="L44" s="167"/>
      <c r="M44" s="167"/>
      <c r="N44" s="167"/>
      <c r="O44" s="167"/>
      <c r="P44" s="167"/>
      <c r="Q44" s="167"/>
      <c r="R44" s="167"/>
      <c r="S44" s="167"/>
      <c r="T44" s="167"/>
    </row>
    <row r="45" spans="1:20" ht="23.25" customHeight="1" x14ac:dyDescent="0.2">
      <c r="A45" s="169" t="s">
        <v>225</v>
      </c>
      <c r="B45" s="169"/>
      <c r="C45" s="169"/>
      <c r="D45" s="169"/>
      <c r="E45" s="169"/>
      <c r="F45" s="169"/>
      <c r="G45" s="169"/>
      <c r="H45" s="169"/>
      <c r="I45" s="169"/>
      <c r="J45" s="169"/>
      <c r="K45" s="169"/>
      <c r="L45" s="169"/>
      <c r="M45" s="169"/>
      <c r="N45" s="169"/>
      <c r="O45" s="169"/>
      <c r="P45" s="169"/>
      <c r="Q45" s="169"/>
      <c r="R45" s="169"/>
      <c r="S45" s="169"/>
      <c r="T45" s="169"/>
    </row>
    <row r="46" spans="1:20" ht="21.75" customHeight="1" x14ac:dyDescent="0.2">
      <c r="A46" s="169" t="s">
        <v>255</v>
      </c>
      <c r="B46" s="169"/>
      <c r="C46" s="169"/>
      <c r="D46" s="169"/>
      <c r="E46" s="169"/>
      <c r="F46" s="169"/>
      <c r="G46" s="169"/>
      <c r="H46" s="169"/>
      <c r="I46" s="169"/>
      <c r="J46" s="169"/>
      <c r="K46" s="169"/>
      <c r="L46" s="169"/>
      <c r="M46" s="169"/>
      <c r="N46" s="169"/>
      <c r="O46" s="169"/>
      <c r="P46" s="169"/>
      <c r="Q46" s="169"/>
      <c r="R46" s="169"/>
      <c r="S46" s="169"/>
      <c r="T46" s="169"/>
    </row>
    <row r="47" spans="1:20" ht="11.25" customHeight="1" x14ac:dyDescent="0.2">
      <c r="A47" s="242" t="s">
        <v>195</v>
      </c>
      <c r="B47" s="242"/>
      <c r="C47" s="242"/>
      <c r="D47" s="242"/>
      <c r="E47" s="242"/>
      <c r="F47" s="242"/>
      <c r="G47" s="242"/>
      <c r="H47" s="242"/>
      <c r="I47" s="242"/>
      <c r="J47" s="242"/>
      <c r="K47" s="461" t="str">
        <f>P20</f>
        <v>01.02.2024 12/00</v>
      </c>
      <c r="L47" s="461"/>
      <c r="M47" s="461"/>
      <c r="N47" s="242" t="s">
        <v>256</v>
      </c>
      <c r="O47" s="242"/>
      <c r="P47" s="242"/>
      <c r="Q47" s="242"/>
      <c r="R47" s="242"/>
      <c r="S47" s="242"/>
      <c r="T47" s="242"/>
    </row>
    <row r="48" spans="1:20" ht="9.75" customHeight="1" x14ac:dyDescent="0.2">
      <c r="A48" s="242" t="s">
        <v>257</v>
      </c>
      <c r="B48" s="242"/>
      <c r="C48" s="242"/>
      <c r="D48" s="242"/>
      <c r="E48" s="242"/>
      <c r="F48" s="242"/>
      <c r="G48" s="242"/>
      <c r="H48" s="242"/>
      <c r="I48" s="242"/>
      <c r="J48" s="242"/>
      <c r="K48" s="242"/>
      <c r="L48" s="242"/>
      <c r="M48" s="242"/>
      <c r="N48" s="242"/>
      <c r="O48" s="242"/>
      <c r="P48" s="242"/>
      <c r="Q48" s="242"/>
      <c r="R48" s="242"/>
      <c r="S48" s="242"/>
      <c r="T48" s="242"/>
    </row>
    <row r="49" spans="1:20" ht="11.25" customHeight="1" x14ac:dyDescent="0.2">
      <c r="A49" s="237" t="s">
        <v>30</v>
      </c>
      <c r="B49" s="238"/>
      <c r="C49" s="238"/>
      <c r="D49" s="238"/>
      <c r="E49" s="238"/>
      <c r="F49" s="238"/>
      <c r="G49" s="238"/>
      <c r="H49" s="238"/>
      <c r="I49" s="238"/>
      <c r="J49" s="238"/>
      <c r="K49" s="238"/>
      <c r="L49" s="238"/>
      <c r="M49" s="238"/>
      <c r="N49" s="238"/>
      <c r="O49" s="238"/>
      <c r="P49" s="238"/>
      <c r="Q49" s="238"/>
      <c r="R49" s="238"/>
      <c r="S49" s="238"/>
      <c r="T49" s="238"/>
    </row>
    <row r="50" spans="1:20" s="3" customFormat="1" ht="21" customHeight="1" x14ac:dyDescent="0.2">
      <c r="A50" s="169" t="s">
        <v>226</v>
      </c>
      <c r="B50" s="169"/>
      <c r="C50" s="169"/>
      <c r="D50" s="169"/>
      <c r="E50" s="169"/>
      <c r="F50" s="169"/>
      <c r="G50" s="169"/>
      <c r="H50" s="169"/>
      <c r="I50" s="169"/>
      <c r="J50" s="169"/>
      <c r="K50" s="169"/>
      <c r="L50" s="169"/>
      <c r="M50" s="169"/>
      <c r="N50" s="169"/>
      <c r="O50" s="169"/>
      <c r="P50" s="169"/>
      <c r="Q50" s="169"/>
      <c r="R50" s="169"/>
      <c r="S50" s="169"/>
      <c r="T50" s="169"/>
    </row>
    <row r="51" spans="1:20" ht="33" customHeight="1" x14ac:dyDescent="0.2">
      <c r="A51" s="169" t="s">
        <v>258</v>
      </c>
      <c r="B51" s="169"/>
      <c r="C51" s="169"/>
      <c r="D51" s="169"/>
      <c r="E51" s="169"/>
      <c r="F51" s="169"/>
      <c r="G51" s="169"/>
      <c r="H51" s="169"/>
      <c r="I51" s="169"/>
      <c r="J51" s="169"/>
      <c r="K51" s="169"/>
      <c r="L51" s="169"/>
      <c r="M51" s="169"/>
      <c r="N51" s="169"/>
      <c r="O51" s="169"/>
      <c r="P51" s="169"/>
      <c r="Q51" s="169"/>
      <c r="R51" s="169"/>
      <c r="S51" s="169"/>
      <c r="T51" s="169"/>
    </row>
    <row r="52" spans="1:20" ht="22.5" customHeight="1" x14ac:dyDescent="0.2">
      <c r="A52" s="169" t="s">
        <v>227</v>
      </c>
      <c r="B52" s="169"/>
      <c r="C52" s="169"/>
      <c r="D52" s="169"/>
      <c r="E52" s="169"/>
      <c r="F52" s="169"/>
      <c r="G52" s="169"/>
      <c r="H52" s="169"/>
      <c r="I52" s="169"/>
      <c r="J52" s="169"/>
      <c r="K52" s="169"/>
      <c r="L52" s="169"/>
      <c r="M52" s="169"/>
      <c r="N52" s="169"/>
      <c r="O52" s="169"/>
      <c r="P52" s="169"/>
      <c r="Q52" s="169"/>
      <c r="R52" s="169"/>
      <c r="S52" s="169"/>
      <c r="T52" s="169"/>
    </row>
    <row r="53" spans="1:20" ht="22.5" customHeight="1" x14ac:dyDescent="0.2">
      <c r="A53" s="169" t="s">
        <v>228</v>
      </c>
      <c r="B53" s="169"/>
      <c r="C53" s="169"/>
      <c r="D53" s="169"/>
      <c r="E53" s="169"/>
      <c r="F53" s="169"/>
      <c r="G53" s="169"/>
      <c r="H53" s="169"/>
      <c r="I53" s="169"/>
      <c r="J53" s="169"/>
      <c r="K53" s="169"/>
      <c r="L53" s="169"/>
      <c r="M53" s="169"/>
      <c r="N53" s="169"/>
      <c r="O53" s="169"/>
      <c r="P53" s="169"/>
      <c r="Q53" s="169"/>
      <c r="R53" s="169"/>
      <c r="S53" s="169"/>
      <c r="T53" s="169"/>
    </row>
    <row r="54" spans="1:20" ht="22.5" customHeight="1" x14ac:dyDescent="0.2">
      <c r="A54" s="169" t="s">
        <v>259</v>
      </c>
      <c r="B54" s="169"/>
      <c r="C54" s="169"/>
      <c r="D54" s="169"/>
      <c r="E54" s="169"/>
      <c r="F54" s="169"/>
      <c r="G54" s="169"/>
      <c r="H54" s="169"/>
      <c r="I54" s="169"/>
      <c r="J54" s="169"/>
      <c r="K54" s="169"/>
      <c r="L54" s="169"/>
      <c r="M54" s="169"/>
      <c r="N54" s="169"/>
      <c r="O54" s="169"/>
      <c r="P54" s="169"/>
      <c r="Q54" s="169"/>
      <c r="R54" s="169"/>
      <c r="S54" s="169"/>
      <c r="T54" s="169"/>
    </row>
    <row r="55" spans="1:20" ht="12.75" customHeight="1" x14ac:dyDescent="0.2">
      <c r="A55" s="234" t="s">
        <v>229</v>
      </c>
      <c r="B55" s="234"/>
      <c r="C55" s="234"/>
      <c r="D55" s="234"/>
      <c r="E55" s="234"/>
      <c r="F55" s="234"/>
      <c r="G55" s="234"/>
      <c r="H55" s="234"/>
      <c r="I55" s="234"/>
      <c r="J55" s="234"/>
      <c r="K55" s="234"/>
      <c r="L55" s="234"/>
      <c r="M55" s="234"/>
      <c r="N55" s="234"/>
      <c r="O55" s="234"/>
      <c r="P55" s="234"/>
      <c r="Q55" s="234"/>
      <c r="R55" s="234"/>
      <c r="S55" s="234"/>
      <c r="T55" s="234"/>
    </row>
    <row r="56" spans="1:20" ht="12.75" customHeight="1" x14ac:dyDescent="0.2">
      <c r="A56" s="235" t="s">
        <v>35</v>
      </c>
      <c r="B56" s="236"/>
      <c r="C56" s="236"/>
      <c r="D56" s="236"/>
      <c r="E56" s="439" t="str">
        <f>K2</f>
        <v>RDV/carnr+contract nr</v>
      </c>
      <c r="F56" s="440"/>
      <c r="G56" s="441"/>
      <c r="H56" s="50" t="s">
        <v>73</v>
      </c>
      <c r="I56" s="559" t="str">
        <f>F18</f>
        <v>Volkswagen Tiguan</v>
      </c>
      <c r="J56" s="559"/>
      <c r="K56" s="559"/>
      <c r="L56" s="559"/>
      <c r="M56" s="559" t="str">
        <f>F19</f>
        <v>DL7999</v>
      </c>
      <c r="N56" s="560"/>
      <c r="O56" s="50" t="s">
        <v>74</v>
      </c>
      <c r="P56" s="458" t="str">
        <f>B3</f>
        <v>01.01.2024  12/00</v>
      </c>
      <c r="Q56" s="459"/>
      <c r="R56" s="460"/>
      <c r="S56" s="1"/>
      <c r="T56" s="28" t="s">
        <v>77</v>
      </c>
    </row>
    <row r="57" spans="1:20" ht="10.5" customHeight="1" x14ac:dyDescent="0.2">
      <c r="A57" s="167" t="s">
        <v>230</v>
      </c>
      <c r="B57" s="167"/>
      <c r="C57" s="167"/>
      <c r="D57" s="167"/>
      <c r="E57" s="167"/>
      <c r="F57" s="167"/>
      <c r="G57" s="167"/>
      <c r="H57" s="167"/>
      <c r="I57" s="167"/>
      <c r="J57" s="167"/>
      <c r="K57" s="167"/>
      <c r="L57" s="167"/>
      <c r="M57" s="167"/>
      <c r="N57" s="167"/>
      <c r="O57" s="167"/>
      <c r="P57" s="167"/>
      <c r="Q57" s="167"/>
      <c r="R57" s="167"/>
      <c r="S57" s="167"/>
      <c r="T57" s="167"/>
    </row>
    <row r="58" spans="1:20" ht="10.5" customHeight="1" x14ac:dyDescent="0.2">
      <c r="A58" s="167" t="s">
        <v>260</v>
      </c>
      <c r="B58" s="167"/>
      <c r="C58" s="167"/>
      <c r="D58" s="167"/>
      <c r="E58" s="167"/>
      <c r="F58" s="167"/>
      <c r="G58" s="167"/>
      <c r="H58" s="167"/>
      <c r="I58" s="167"/>
      <c r="J58" s="167"/>
      <c r="K58" s="167"/>
      <c r="L58" s="167"/>
      <c r="M58" s="167"/>
      <c r="N58" s="167"/>
      <c r="O58" s="167"/>
      <c r="P58" s="167"/>
      <c r="Q58" s="167"/>
      <c r="R58" s="167"/>
      <c r="S58" s="167"/>
      <c r="T58" s="167"/>
    </row>
    <row r="59" spans="1:20" ht="10.5" customHeight="1" x14ac:dyDescent="0.2">
      <c r="A59" s="174" t="s">
        <v>261</v>
      </c>
      <c r="B59" s="174"/>
      <c r="C59" s="174"/>
      <c r="D59" s="174"/>
      <c r="E59" s="174"/>
      <c r="F59" s="174"/>
      <c r="G59" s="174"/>
      <c r="H59" s="174"/>
      <c r="I59" s="174"/>
      <c r="J59" s="174"/>
      <c r="K59" s="174"/>
      <c r="L59" s="174"/>
      <c r="M59" s="174"/>
      <c r="N59" s="174"/>
      <c r="O59" s="174"/>
      <c r="P59" s="174"/>
      <c r="Q59" s="174"/>
      <c r="R59" s="174"/>
      <c r="S59" s="174"/>
      <c r="T59" s="174"/>
    </row>
    <row r="60" spans="1:20" ht="10.5" customHeight="1" x14ac:dyDescent="0.2">
      <c r="A60" s="169" t="s">
        <v>262</v>
      </c>
      <c r="B60" s="169"/>
      <c r="C60" s="169"/>
      <c r="D60" s="169"/>
      <c r="E60" s="169"/>
      <c r="F60" s="169"/>
      <c r="G60" s="169"/>
      <c r="H60" s="169"/>
      <c r="I60" s="169"/>
      <c r="J60" s="169"/>
      <c r="K60" s="169"/>
      <c r="L60" s="169"/>
      <c r="M60" s="169"/>
      <c r="N60" s="169"/>
      <c r="O60" s="169"/>
      <c r="P60" s="169"/>
      <c r="Q60" s="169"/>
      <c r="R60" s="169"/>
      <c r="S60" s="169"/>
      <c r="T60" s="169"/>
    </row>
    <row r="61" spans="1:20" ht="21" customHeight="1" x14ac:dyDescent="0.2">
      <c r="A61" s="169" t="s">
        <v>264</v>
      </c>
      <c r="B61" s="169"/>
      <c r="C61" s="169"/>
      <c r="D61" s="169"/>
      <c r="E61" s="169"/>
      <c r="F61" s="169"/>
      <c r="G61" s="169"/>
      <c r="H61" s="169"/>
      <c r="I61" s="169"/>
      <c r="J61" s="169"/>
      <c r="K61" s="169"/>
      <c r="L61" s="169"/>
      <c r="M61" s="169"/>
      <c r="N61" s="169"/>
      <c r="O61" s="169"/>
      <c r="P61" s="169"/>
      <c r="Q61" s="169"/>
      <c r="R61" s="169"/>
      <c r="S61" s="169"/>
      <c r="T61" s="169"/>
    </row>
    <row r="62" spans="1:20" ht="10.5" customHeight="1" x14ac:dyDescent="0.2">
      <c r="A62" s="169" t="s">
        <v>263</v>
      </c>
      <c r="B62" s="169"/>
      <c r="C62" s="573">
        <f>F25</f>
        <v>40000</v>
      </c>
      <c r="D62" s="573"/>
      <c r="E62" s="246" t="s">
        <v>265</v>
      </c>
      <c r="F62" s="246"/>
      <c r="G62" s="246"/>
      <c r="H62" s="246"/>
      <c r="I62" s="246"/>
      <c r="J62" s="246"/>
      <c r="K62" s="246"/>
      <c r="L62" s="246"/>
      <c r="M62" s="246"/>
      <c r="N62" s="246"/>
      <c r="O62" s="246"/>
      <c r="P62" s="246"/>
      <c r="Q62" s="246"/>
      <c r="R62" s="246"/>
      <c r="S62" s="246"/>
      <c r="T62" s="246"/>
    </row>
    <row r="63" spans="1:20" ht="12" customHeight="1" x14ac:dyDescent="0.2">
      <c r="A63" s="170" t="s">
        <v>266</v>
      </c>
      <c r="B63" s="170"/>
      <c r="C63" s="170"/>
      <c r="D63" s="170"/>
      <c r="E63" s="170"/>
      <c r="F63" s="170"/>
      <c r="G63" s="170"/>
      <c r="H63" s="170"/>
      <c r="I63" s="170"/>
      <c r="J63" s="170"/>
      <c r="K63" s="170"/>
      <c r="L63" s="170"/>
      <c r="M63" s="170"/>
      <c r="N63" s="170"/>
      <c r="O63" s="170"/>
      <c r="P63" s="170"/>
      <c r="Q63" s="170"/>
      <c r="R63" s="170"/>
      <c r="S63" s="170"/>
      <c r="T63" s="170"/>
    </row>
    <row r="64" spans="1:20" ht="33" customHeight="1" x14ac:dyDescent="0.2">
      <c r="A64" s="169" t="s">
        <v>231</v>
      </c>
      <c r="B64" s="169"/>
      <c r="C64" s="169"/>
      <c r="D64" s="169"/>
      <c r="E64" s="169"/>
      <c r="F64" s="169"/>
      <c r="G64" s="169"/>
      <c r="H64" s="169"/>
      <c r="I64" s="169"/>
      <c r="J64" s="169"/>
      <c r="K64" s="169"/>
      <c r="L64" s="169"/>
      <c r="M64" s="169"/>
      <c r="N64" s="169"/>
      <c r="O64" s="169"/>
      <c r="P64" s="169"/>
      <c r="Q64" s="169"/>
      <c r="R64" s="169"/>
      <c r="S64" s="169"/>
      <c r="T64" s="169"/>
    </row>
    <row r="65" spans="1:20" ht="21" customHeight="1" x14ac:dyDescent="0.2">
      <c r="A65" s="169" t="s">
        <v>267</v>
      </c>
      <c r="B65" s="169"/>
      <c r="C65" s="169"/>
      <c r="D65" s="169"/>
      <c r="E65" s="169"/>
      <c r="F65" s="169"/>
      <c r="G65" s="169"/>
      <c r="H65" s="169"/>
      <c r="I65" s="169"/>
      <c r="J65" s="169"/>
      <c r="K65" s="169"/>
      <c r="L65" s="169"/>
      <c r="M65" s="169"/>
      <c r="N65" s="169"/>
      <c r="O65" s="169"/>
      <c r="P65" s="169"/>
      <c r="Q65" s="169"/>
      <c r="R65" s="169"/>
      <c r="S65" s="169"/>
      <c r="T65" s="169"/>
    </row>
    <row r="66" spans="1:20" ht="24" customHeight="1" x14ac:dyDescent="0.2">
      <c r="A66" s="169" t="s">
        <v>268</v>
      </c>
      <c r="B66" s="169"/>
      <c r="C66" s="169"/>
      <c r="D66" s="169"/>
      <c r="E66" s="169"/>
      <c r="F66" s="169"/>
      <c r="G66" s="169"/>
      <c r="H66" s="169"/>
      <c r="I66" s="169"/>
      <c r="J66" s="169"/>
      <c r="K66" s="169"/>
      <c r="L66" s="169"/>
      <c r="M66" s="169"/>
      <c r="N66" s="169"/>
      <c r="O66" s="169"/>
      <c r="P66" s="169"/>
      <c r="Q66" s="169"/>
      <c r="R66" s="169"/>
      <c r="S66" s="169"/>
      <c r="T66" s="169"/>
    </row>
    <row r="67" spans="1:20" ht="44.25" customHeight="1" x14ac:dyDescent="0.2">
      <c r="A67" s="167" t="s">
        <v>269</v>
      </c>
      <c r="B67" s="167"/>
      <c r="C67" s="167"/>
      <c r="D67" s="167"/>
      <c r="E67" s="167"/>
      <c r="F67" s="167"/>
      <c r="G67" s="167"/>
      <c r="H67" s="167"/>
      <c r="I67" s="167"/>
      <c r="J67" s="167"/>
      <c r="K67" s="167"/>
      <c r="L67" s="167"/>
      <c r="M67" s="167"/>
      <c r="N67" s="167"/>
      <c r="O67" s="167"/>
      <c r="P67" s="167"/>
      <c r="Q67" s="167"/>
      <c r="R67" s="167"/>
      <c r="S67" s="167"/>
      <c r="T67" s="167"/>
    </row>
    <row r="68" spans="1:20" ht="35.25" customHeight="1" x14ac:dyDescent="0.2">
      <c r="A68" s="169" t="s">
        <v>232</v>
      </c>
      <c r="B68" s="169"/>
      <c r="C68" s="169"/>
      <c r="D68" s="169"/>
      <c r="E68" s="169"/>
      <c r="F68" s="169"/>
      <c r="G68" s="169"/>
      <c r="H68" s="169"/>
      <c r="I68" s="169"/>
      <c r="J68" s="169"/>
      <c r="K68" s="169"/>
      <c r="L68" s="169"/>
      <c r="M68" s="169"/>
      <c r="N68" s="169"/>
      <c r="O68" s="169"/>
      <c r="P68" s="169"/>
      <c r="Q68" s="169"/>
      <c r="R68" s="169"/>
      <c r="S68" s="169"/>
      <c r="T68" s="169"/>
    </row>
    <row r="69" spans="1:20" ht="33.75" customHeight="1" x14ac:dyDescent="0.2">
      <c r="A69" s="169" t="s">
        <v>233</v>
      </c>
      <c r="B69" s="169"/>
      <c r="C69" s="169"/>
      <c r="D69" s="169"/>
      <c r="E69" s="169"/>
      <c r="F69" s="169"/>
      <c r="G69" s="169"/>
      <c r="H69" s="169"/>
      <c r="I69" s="169"/>
      <c r="J69" s="169"/>
      <c r="K69" s="169"/>
      <c r="L69" s="169"/>
      <c r="M69" s="169"/>
      <c r="N69" s="169"/>
      <c r="O69" s="169"/>
      <c r="P69" s="169"/>
      <c r="Q69" s="169"/>
      <c r="R69" s="169"/>
      <c r="S69" s="169"/>
      <c r="T69" s="169"/>
    </row>
    <row r="70" spans="1:20" ht="22.5" customHeight="1" x14ac:dyDescent="0.2">
      <c r="A70" s="169" t="s">
        <v>234</v>
      </c>
      <c r="B70" s="169"/>
      <c r="C70" s="169"/>
      <c r="D70" s="169"/>
      <c r="E70" s="169"/>
      <c r="F70" s="169"/>
      <c r="G70" s="169"/>
      <c r="H70" s="169"/>
      <c r="I70" s="169"/>
      <c r="J70" s="169"/>
      <c r="K70" s="169"/>
      <c r="L70" s="169"/>
      <c r="M70" s="169"/>
      <c r="N70" s="169"/>
      <c r="O70" s="169"/>
      <c r="P70" s="169"/>
      <c r="Q70" s="169"/>
      <c r="R70" s="169"/>
      <c r="S70" s="169"/>
      <c r="T70" s="169"/>
    </row>
    <row r="71" spans="1:20" ht="18.75" customHeight="1" x14ac:dyDescent="0.2">
      <c r="A71" s="167" t="s">
        <v>270</v>
      </c>
      <c r="B71" s="167"/>
      <c r="C71" s="167"/>
      <c r="D71" s="167"/>
      <c r="E71" s="167"/>
      <c r="F71" s="167"/>
      <c r="G71" s="167"/>
      <c r="H71" s="167"/>
      <c r="I71" s="167"/>
      <c r="J71" s="167"/>
      <c r="K71" s="167"/>
      <c r="L71" s="167"/>
      <c r="M71" s="167"/>
      <c r="N71" s="167"/>
      <c r="O71" s="167"/>
      <c r="P71" s="167"/>
      <c r="Q71" s="167"/>
      <c r="R71" s="167"/>
      <c r="S71" s="167"/>
      <c r="T71" s="167"/>
    </row>
    <row r="72" spans="1:20" ht="45.75" customHeight="1" x14ac:dyDescent="0.2">
      <c r="A72" s="167" t="s">
        <v>235</v>
      </c>
      <c r="B72" s="167"/>
      <c r="C72" s="167"/>
      <c r="D72" s="167"/>
      <c r="E72" s="167"/>
      <c r="F72" s="167"/>
      <c r="G72" s="167"/>
      <c r="H72" s="167"/>
      <c r="I72" s="167"/>
      <c r="J72" s="167"/>
      <c r="K72" s="167"/>
      <c r="L72" s="167"/>
      <c r="M72" s="167"/>
      <c r="N72" s="167"/>
      <c r="O72" s="167"/>
      <c r="P72" s="167"/>
      <c r="Q72" s="167"/>
      <c r="R72" s="167"/>
      <c r="S72" s="167"/>
      <c r="T72" s="167"/>
    </row>
    <row r="73" spans="1:20" ht="11.25" customHeight="1" x14ac:dyDescent="0.2">
      <c r="A73" s="167" t="s">
        <v>271</v>
      </c>
      <c r="B73" s="167"/>
      <c r="C73" s="167"/>
      <c r="D73" s="167"/>
      <c r="E73" s="167"/>
      <c r="F73" s="167"/>
      <c r="G73" s="167"/>
      <c r="H73" s="167"/>
      <c r="I73" s="167"/>
      <c r="J73" s="167"/>
      <c r="K73" s="167"/>
      <c r="L73" s="167"/>
      <c r="M73" s="167"/>
      <c r="N73" s="167"/>
      <c r="O73" s="167"/>
      <c r="P73" s="167"/>
      <c r="Q73" s="167"/>
      <c r="R73" s="167"/>
      <c r="S73" s="167"/>
      <c r="T73" s="167"/>
    </row>
    <row r="74" spans="1:20" ht="11.25" customHeight="1" x14ac:dyDescent="0.2">
      <c r="A74" s="170" t="s">
        <v>236</v>
      </c>
      <c r="B74" s="170"/>
      <c r="C74" s="170"/>
      <c r="D74" s="170"/>
      <c r="E74" s="170"/>
      <c r="F74" s="170"/>
      <c r="G74" s="170"/>
      <c r="H74" s="170"/>
      <c r="I74" s="170"/>
      <c r="J74" s="170"/>
      <c r="K74" s="170"/>
      <c r="L74" s="170"/>
      <c r="M74" s="170"/>
      <c r="N74" s="170"/>
      <c r="O74" s="170"/>
      <c r="P74" s="170"/>
      <c r="Q74" s="170"/>
      <c r="R74" s="170"/>
      <c r="S74" s="170"/>
      <c r="T74" s="170"/>
    </row>
    <row r="75" spans="1:20" ht="12" customHeight="1" x14ac:dyDescent="0.2">
      <c r="A75" s="196" t="s">
        <v>36</v>
      </c>
      <c r="B75" s="196"/>
      <c r="C75" s="196"/>
      <c r="D75" s="196"/>
      <c r="E75" s="196"/>
      <c r="F75" s="196"/>
      <c r="G75" s="196"/>
      <c r="H75" s="196"/>
      <c r="I75" s="196"/>
      <c r="J75" s="196"/>
      <c r="K75" s="196"/>
      <c r="L75" s="196"/>
      <c r="M75" s="196"/>
      <c r="N75" s="196"/>
      <c r="O75" s="196"/>
      <c r="P75" s="196"/>
      <c r="Q75" s="196"/>
      <c r="R75" s="196"/>
      <c r="S75" s="196"/>
      <c r="T75" s="196"/>
    </row>
    <row r="76" spans="1:20" ht="11.25" customHeight="1" x14ac:dyDescent="0.2">
      <c r="A76" s="170" t="s">
        <v>237</v>
      </c>
      <c r="B76" s="170"/>
      <c r="C76" s="170"/>
      <c r="D76" s="170"/>
      <c r="E76" s="170"/>
      <c r="F76" s="170"/>
      <c r="G76" s="170"/>
      <c r="H76" s="170"/>
      <c r="I76" s="170"/>
      <c r="J76" s="170"/>
      <c r="K76" s="170"/>
      <c r="L76" s="170"/>
      <c r="M76" s="170"/>
      <c r="N76" s="170"/>
      <c r="O76" s="170"/>
      <c r="P76" s="170"/>
      <c r="Q76" s="170"/>
      <c r="R76" s="170"/>
      <c r="S76" s="170"/>
      <c r="T76" s="170"/>
    </row>
    <row r="77" spans="1:20" ht="11.25" customHeight="1" thickBot="1" x14ac:dyDescent="0.25">
      <c r="A77" s="25"/>
      <c r="B77" s="25"/>
      <c r="C77" s="25"/>
      <c r="D77" s="25"/>
      <c r="E77" s="25"/>
      <c r="F77" s="25"/>
      <c r="G77" s="25"/>
      <c r="H77" s="25"/>
      <c r="I77" s="25"/>
      <c r="J77" s="25"/>
      <c r="K77" s="25"/>
      <c r="L77" s="25"/>
      <c r="M77" s="25"/>
      <c r="N77" s="25"/>
      <c r="O77" s="25"/>
      <c r="P77" s="25"/>
      <c r="Q77" s="25"/>
      <c r="R77" s="25"/>
      <c r="S77" s="25"/>
      <c r="T77" s="25"/>
    </row>
    <row r="78" spans="1:20" ht="12" customHeight="1" thickBot="1" x14ac:dyDescent="0.25">
      <c r="A78" s="253" t="s">
        <v>43</v>
      </c>
      <c r="B78" s="254"/>
      <c r="C78" s="254"/>
      <c r="D78" s="254"/>
      <c r="E78" s="254"/>
      <c r="F78" s="284"/>
      <c r="G78" s="285" t="s">
        <v>47</v>
      </c>
      <c r="H78" s="286"/>
      <c r="I78" s="286"/>
      <c r="J78" s="286"/>
      <c r="K78" s="286"/>
      <c r="L78" s="286"/>
      <c r="M78" s="286"/>
      <c r="N78" s="286"/>
      <c r="O78" s="286"/>
      <c r="P78" s="287"/>
      <c r="Q78" s="253" t="s">
        <v>40</v>
      </c>
      <c r="R78" s="254"/>
      <c r="S78" s="254"/>
      <c r="T78" s="255"/>
    </row>
    <row r="79" spans="1:20" ht="12" customHeight="1" x14ac:dyDescent="0.2">
      <c r="A79" s="230" t="s">
        <v>53</v>
      </c>
      <c r="B79" s="231"/>
      <c r="C79" s="231"/>
      <c r="D79" s="231"/>
      <c r="E79" s="586">
        <f>N25</f>
        <v>50</v>
      </c>
      <c r="F79" s="587"/>
      <c r="G79" s="230" t="s">
        <v>57</v>
      </c>
      <c r="H79" s="231"/>
      <c r="I79" s="231"/>
      <c r="J79" s="574">
        <f>T25</f>
        <v>150</v>
      </c>
      <c r="K79" s="575"/>
      <c r="L79" s="232" t="s">
        <v>39</v>
      </c>
      <c r="M79" s="233"/>
      <c r="N79" s="233"/>
      <c r="O79" s="586">
        <f>'INFO '!C12</f>
        <v>5</v>
      </c>
      <c r="P79" s="587"/>
      <c r="Q79" s="52" t="s">
        <v>45</v>
      </c>
      <c r="R79" s="30"/>
      <c r="S79" s="618">
        <f>S81/1.21</f>
        <v>557.85123966942149</v>
      </c>
      <c r="T79" s="619"/>
    </row>
    <row r="80" spans="1:20" ht="12" customHeight="1" x14ac:dyDescent="0.2">
      <c r="A80" s="259" t="s">
        <v>38</v>
      </c>
      <c r="B80" s="260"/>
      <c r="C80" s="260"/>
      <c r="D80" s="260"/>
      <c r="E80" s="594">
        <f>O26</f>
        <v>10</v>
      </c>
      <c r="F80" s="595"/>
      <c r="G80" s="259" t="s">
        <v>59</v>
      </c>
      <c r="H80" s="260"/>
      <c r="I80" s="260"/>
      <c r="J80" s="588">
        <f>'INFO '!C13</f>
        <v>5</v>
      </c>
      <c r="K80" s="589"/>
      <c r="L80" s="261" t="s">
        <v>44</v>
      </c>
      <c r="M80" s="262"/>
      <c r="N80" s="262"/>
      <c r="O80" s="588">
        <f>'INFO '!C15</f>
        <v>5</v>
      </c>
      <c r="P80" s="589"/>
      <c r="Q80" s="53" t="s">
        <v>42</v>
      </c>
      <c r="R80" s="31"/>
      <c r="S80" s="620">
        <f>S81-S79</f>
        <v>117.14876033057851</v>
      </c>
      <c r="T80" s="621"/>
    </row>
    <row r="81" spans="1:20" ht="12" customHeight="1" thickBot="1" x14ac:dyDescent="0.25">
      <c r="A81" s="251" t="s">
        <v>37</v>
      </c>
      <c r="B81" s="252"/>
      <c r="C81" s="252"/>
      <c r="D81" s="252"/>
      <c r="E81" s="624">
        <f>E79*E80</f>
        <v>500</v>
      </c>
      <c r="F81" s="625"/>
      <c r="G81" s="251" t="s">
        <v>60</v>
      </c>
      <c r="H81" s="252"/>
      <c r="I81" s="252"/>
      <c r="J81" s="592">
        <f>'INFO '!C14</f>
        <v>5</v>
      </c>
      <c r="K81" s="593"/>
      <c r="L81" s="251" t="s">
        <v>46</v>
      </c>
      <c r="M81" s="252"/>
      <c r="N81" s="252"/>
      <c r="O81" s="590">
        <f>'INFO '!C11</f>
        <v>5</v>
      </c>
      <c r="P81" s="591"/>
      <c r="Q81" s="54" t="s">
        <v>40</v>
      </c>
      <c r="R81" s="55"/>
      <c r="S81" s="622">
        <f>E81+J81+O79+O80+O81+J79+J80</f>
        <v>675</v>
      </c>
      <c r="T81" s="623"/>
    </row>
    <row r="82" spans="1:20" ht="12" customHeight="1" thickBot="1" x14ac:dyDescent="0.25">
      <c r="A82" s="247" t="s">
        <v>48</v>
      </c>
      <c r="B82" s="248"/>
      <c r="C82" s="248"/>
      <c r="D82" s="651">
        <f>'INFO '!M7</f>
        <v>300</v>
      </c>
      <c r="E82" s="652"/>
      <c r="F82" s="249" t="s">
        <v>49</v>
      </c>
      <c r="G82" s="249"/>
      <c r="H82" s="250"/>
      <c r="I82" s="291" t="s">
        <v>50</v>
      </c>
      <c r="J82" s="292"/>
      <c r="K82" s="29" t="s">
        <v>22</v>
      </c>
      <c r="L82" s="289" t="s">
        <v>51</v>
      </c>
      <c r="M82" s="290"/>
      <c r="N82" s="51"/>
      <c r="O82" s="256" t="s">
        <v>52</v>
      </c>
      <c r="P82" s="257"/>
      <c r="Q82" s="257"/>
      <c r="R82" s="257"/>
      <c r="S82" s="257"/>
      <c r="T82" s="258"/>
    </row>
    <row r="83" spans="1:20" ht="12" customHeight="1" x14ac:dyDescent="0.2">
      <c r="A83" s="33"/>
      <c r="B83" s="33"/>
      <c r="C83" s="33"/>
      <c r="D83" s="34"/>
      <c r="E83" s="34"/>
      <c r="F83" s="35"/>
      <c r="G83" s="35"/>
      <c r="H83" s="35"/>
      <c r="I83" s="36"/>
      <c r="J83" s="36"/>
      <c r="K83" s="37"/>
      <c r="L83" s="38"/>
      <c r="M83" s="38"/>
      <c r="N83" s="39"/>
      <c r="O83" s="40"/>
      <c r="P83" s="40"/>
      <c r="Q83" s="40"/>
      <c r="R83" s="40"/>
      <c r="S83" s="40"/>
      <c r="T83" s="40"/>
    </row>
    <row r="84" spans="1:20" ht="11.25" customHeight="1" x14ac:dyDescent="0.2">
      <c r="A84" s="234" t="s">
        <v>238</v>
      </c>
      <c r="B84" s="234"/>
      <c r="C84" s="234"/>
      <c r="D84" s="234"/>
      <c r="E84" s="234"/>
      <c r="F84" s="234"/>
      <c r="G84" s="234"/>
      <c r="H84" s="234"/>
      <c r="I84" s="234"/>
      <c r="J84" s="234"/>
      <c r="K84" s="234"/>
      <c r="L84" s="234"/>
      <c r="M84" s="234"/>
      <c r="N84" s="234"/>
      <c r="O84" s="234"/>
      <c r="P84" s="234"/>
      <c r="Q84" s="234"/>
      <c r="R84" s="234"/>
      <c r="S84" s="234"/>
      <c r="T84" s="234"/>
    </row>
    <row r="85" spans="1:20" ht="11.25" customHeight="1" x14ac:dyDescent="0.2">
      <c r="A85" s="170" t="s">
        <v>272</v>
      </c>
      <c r="B85" s="170"/>
      <c r="C85" s="170"/>
      <c r="D85" s="170"/>
      <c r="E85" s="170"/>
      <c r="F85" s="170"/>
      <c r="G85" s="170"/>
      <c r="H85" s="170"/>
      <c r="I85" s="170"/>
      <c r="J85" s="170"/>
      <c r="K85" s="170"/>
      <c r="L85" s="170"/>
      <c r="M85" s="170"/>
      <c r="N85" s="170"/>
      <c r="O85" s="170"/>
      <c r="P85" s="170"/>
      <c r="Q85" s="170"/>
      <c r="R85" s="170"/>
      <c r="S85" s="170"/>
      <c r="T85" s="170"/>
    </row>
    <row r="86" spans="1:20" ht="11.25" customHeight="1" x14ac:dyDescent="0.2">
      <c r="A86" s="167" t="s">
        <v>239</v>
      </c>
      <c r="B86" s="167"/>
      <c r="C86" s="167"/>
      <c r="D86" s="167"/>
      <c r="E86" s="604">
        <f>100*O26</f>
        <v>1000</v>
      </c>
      <c r="F86" s="604"/>
      <c r="G86" s="167" t="s">
        <v>273</v>
      </c>
      <c r="H86" s="167"/>
      <c r="I86" s="167"/>
      <c r="J86" s="167"/>
      <c r="K86" s="167"/>
      <c r="L86" s="167"/>
      <c r="M86" s="167"/>
      <c r="N86" s="167"/>
      <c r="O86" s="167"/>
      <c r="P86" s="167"/>
      <c r="Q86" s="167"/>
      <c r="R86" s="167"/>
      <c r="S86" s="167"/>
      <c r="T86" s="167"/>
    </row>
    <row r="87" spans="1:20" ht="10.5" customHeight="1" x14ac:dyDescent="0.2">
      <c r="A87" s="24" t="s">
        <v>274</v>
      </c>
      <c r="B87" s="24"/>
      <c r="C87" s="24"/>
      <c r="D87" s="24"/>
      <c r="E87" s="24"/>
      <c r="F87" s="97"/>
      <c r="G87" s="97"/>
      <c r="H87" s="97"/>
      <c r="I87" s="97"/>
      <c r="J87" s="97"/>
      <c r="K87" s="97"/>
      <c r="L87" s="97"/>
      <c r="M87" s="97"/>
      <c r="N87" s="97"/>
      <c r="O87" s="97"/>
      <c r="P87" s="97"/>
      <c r="Q87" s="97"/>
      <c r="R87" s="97"/>
      <c r="S87" s="97"/>
      <c r="T87" s="97"/>
    </row>
    <row r="88" spans="1:20" ht="20.25" customHeight="1" x14ac:dyDescent="0.2">
      <c r="A88" s="167" t="s">
        <v>240</v>
      </c>
      <c r="B88" s="167"/>
      <c r="C88" s="167"/>
      <c r="D88" s="167"/>
      <c r="E88" s="167"/>
      <c r="F88" s="167"/>
      <c r="G88" s="167"/>
      <c r="H88" s="167"/>
      <c r="I88" s="167"/>
      <c r="J88" s="167"/>
      <c r="K88" s="167"/>
      <c r="L88" s="167"/>
      <c r="M88" s="167"/>
      <c r="N88" s="167"/>
      <c r="O88" s="167"/>
      <c r="P88" s="167"/>
      <c r="Q88" s="167"/>
      <c r="R88" s="167"/>
      <c r="S88" s="167"/>
      <c r="T88" s="167"/>
    </row>
    <row r="89" spans="1:20" ht="12" customHeight="1" x14ac:dyDescent="0.2">
      <c r="A89" s="196" t="s">
        <v>62</v>
      </c>
      <c r="B89" s="196"/>
      <c r="C89" s="196"/>
      <c r="D89" s="196"/>
      <c r="E89" s="196"/>
      <c r="F89" s="196"/>
      <c r="G89" s="196"/>
      <c r="H89" s="196"/>
      <c r="I89" s="196"/>
      <c r="J89" s="196"/>
      <c r="K89" s="196"/>
      <c r="L89" s="196"/>
      <c r="M89" s="196"/>
      <c r="N89" s="196"/>
      <c r="O89" s="196"/>
      <c r="P89" s="196"/>
      <c r="Q89" s="196"/>
      <c r="R89" s="196"/>
      <c r="S89" s="196"/>
      <c r="T89" s="196"/>
    </row>
    <row r="90" spans="1:20" ht="32.25" customHeight="1" x14ac:dyDescent="0.2">
      <c r="A90" s="167" t="s">
        <v>241</v>
      </c>
      <c r="B90" s="167"/>
      <c r="C90" s="167"/>
      <c r="D90" s="167"/>
      <c r="E90" s="167"/>
      <c r="F90" s="167"/>
      <c r="G90" s="167"/>
      <c r="H90" s="167"/>
      <c r="I90" s="167"/>
      <c r="J90" s="167"/>
      <c r="K90" s="167"/>
      <c r="L90" s="167"/>
      <c r="M90" s="167"/>
      <c r="N90" s="167"/>
      <c r="O90" s="167"/>
      <c r="P90" s="167"/>
      <c r="Q90" s="167"/>
      <c r="R90" s="167"/>
      <c r="S90" s="167"/>
      <c r="T90" s="167"/>
    </row>
    <row r="91" spans="1:20" ht="11.25" customHeight="1" x14ac:dyDescent="0.2">
      <c r="A91" s="170" t="s">
        <v>242</v>
      </c>
      <c r="B91" s="170"/>
      <c r="C91" s="170"/>
      <c r="D91" s="170"/>
      <c r="E91" s="170"/>
      <c r="F91" s="170"/>
      <c r="G91" s="170"/>
      <c r="H91" s="170"/>
      <c r="I91" s="170"/>
      <c r="J91" s="170"/>
      <c r="K91" s="170"/>
      <c r="L91" s="170"/>
      <c r="M91" s="170"/>
      <c r="N91" s="170"/>
      <c r="O91" s="170"/>
      <c r="P91" s="170"/>
      <c r="Q91" s="170"/>
      <c r="R91" s="170"/>
      <c r="S91" s="170"/>
      <c r="T91" s="170"/>
    </row>
    <row r="92" spans="1:20" ht="20.25" customHeight="1" x14ac:dyDescent="0.2">
      <c r="A92" s="167" t="s">
        <v>275</v>
      </c>
      <c r="B92" s="167"/>
      <c r="C92" s="167"/>
      <c r="D92" s="167"/>
      <c r="E92" s="167"/>
      <c r="F92" s="167"/>
      <c r="G92" s="167"/>
      <c r="H92" s="167"/>
      <c r="I92" s="167"/>
      <c r="J92" s="167"/>
      <c r="K92" s="167"/>
      <c r="L92" s="167"/>
      <c r="M92" s="167"/>
      <c r="N92" s="167"/>
      <c r="O92" s="167"/>
      <c r="P92" s="167"/>
      <c r="Q92" s="167"/>
      <c r="R92" s="167"/>
      <c r="S92" s="167"/>
      <c r="T92" s="167"/>
    </row>
    <row r="93" spans="1:20" ht="11.25" customHeight="1" x14ac:dyDescent="0.2">
      <c r="A93" s="167" t="s">
        <v>276</v>
      </c>
      <c r="B93" s="167"/>
      <c r="C93" s="167"/>
      <c r="D93" s="167"/>
      <c r="E93" s="167"/>
      <c r="F93" s="167"/>
      <c r="G93" s="167"/>
      <c r="H93" s="167"/>
      <c r="I93" s="167"/>
      <c r="J93" s="167"/>
      <c r="K93" s="167"/>
      <c r="L93" s="167"/>
      <c r="M93" s="167"/>
      <c r="N93" s="167"/>
      <c r="O93" s="167"/>
      <c r="P93" s="167"/>
      <c r="Q93" s="167"/>
      <c r="R93" s="167"/>
      <c r="S93" s="167"/>
      <c r="T93" s="167"/>
    </row>
    <row r="94" spans="1:20" ht="20.25" customHeight="1" x14ac:dyDescent="0.2">
      <c r="A94" s="167" t="s">
        <v>243</v>
      </c>
      <c r="B94" s="167"/>
      <c r="C94" s="167"/>
      <c r="D94" s="167"/>
      <c r="E94" s="167"/>
      <c r="F94" s="167"/>
      <c r="G94" s="167"/>
      <c r="H94" s="167"/>
      <c r="I94" s="167"/>
      <c r="J94" s="167"/>
      <c r="K94" s="167"/>
      <c r="L94" s="167"/>
      <c r="M94" s="167"/>
      <c r="N94" s="167"/>
      <c r="O94" s="167"/>
      <c r="P94" s="167"/>
      <c r="Q94" s="167"/>
      <c r="R94" s="167"/>
      <c r="S94" s="167"/>
      <c r="T94" s="167"/>
    </row>
    <row r="95" spans="1:20" ht="11.25" customHeight="1" x14ac:dyDescent="0.2">
      <c r="A95" s="167" t="s">
        <v>277</v>
      </c>
      <c r="B95" s="167"/>
      <c r="C95" s="167"/>
      <c r="D95" s="167"/>
      <c r="E95" s="167"/>
      <c r="F95" s="167"/>
      <c r="G95" s="167"/>
      <c r="H95" s="167"/>
      <c r="I95" s="576">
        <f>'INFO '!B21</f>
        <v>15</v>
      </c>
      <c r="J95" s="576"/>
      <c r="K95" s="167" t="s">
        <v>278</v>
      </c>
      <c r="L95" s="167"/>
      <c r="M95" s="167"/>
      <c r="N95" s="167"/>
      <c r="O95" s="167"/>
      <c r="P95" s="167"/>
      <c r="Q95" s="167"/>
      <c r="R95" s="167"/>
      <c r="S95" s="167"/>
      <c r="T95" s="167"/>
    </row>
    <row r="96" spans="1:20" ht="10.5" customHeight="1" x14ac:dyDescent="0.2">
      <c r="A96" s="168" t="s">
        <v>279</v>
      </c>
      <c r="B96" s="168"/>
      <c r="C96" s="168"/>
      <c r="D96" s="168"/>
      <c r="E96" s="168"/>
      <c r="F96" s="168"/>
      <c r="G96" s="168"/>
      <c r="H96" s="168"/>
      <c r="I96" s="168"/>
      <c r="J96" s="168"/>
      <c r="K96" s="168"/>
      <c r="L96" s="168"/>
      <c r="M96" s="168"/>
      <c r="N96" s="168"/>
      <c r="O96" s="168"/>
      <c r="P96" s="168"/>
      <c r="Q96" s="168"/>
      <c r="R96" s="168"/>
      <c r="S96" s="168"/>
      <c r="T96" s="168"/>
    </row>
    <row r="97" spans="1:20" ht="45" customHeight="1" x14ac:dyDescent="0.2">
      <c r="A97" s="167" t="s">
        <v>244</v>
      </c>
      <c r="B97" s="167"/>
      <c r="C97" s="167"/>
      <c r="D97" s="167"/>
      <c r="E97" s="167"/>
      <c r="F97" s="167"/>
      <c r="G97" s="167"/>
      <c r="H97" s="167"/>
      <c r="I97" s="167"/>
      <c r="J97" s="167"/>
      <c r="K97" s="167"/>
      <c r="L97" s="167"/>
      <c r="M97" s="167"/>
      <c r="N97" s="167"/>
      <c r="O97" s="167"/>
      <c r="P97" s="167"/>
      <c r="Q97" s="167"/>
      <c r="R97" s="167"/>
      <c r="S97" s="167"/>
      <c r="T97" s="167"/>
    </row>
    <row r="98" spans="1:20" s="3" customFormat="1" ht="20.25" customHeight="1" x14ac:dyDescent="0.2">
      <c r="A98" s="167" t="s">
        <v>280</v>
      </c>
      <c r="B98" s="167"/>
      <c r="C98" s="167"/>
      <c r="D98" s="167"/>
      <c r="E98" s="167"/>
      <c r="F98" s="167"/>
      <c r="G98" s="167"/>
      <c r="H98" s="167"/>
      <c r="I98" s="167"/>
      <c r="J98" s="167"/>
      <c r="K98" s="167"/>
      <c r="L98" s="167"/>
      <c r="M98" s="167"/>
      <c r="N98" s="167"/>
      <c r="O98" s="167"/>
      <c r="P98" s="167"/>
      <c r="Q98" s="167"/>
      <c r="R98" s="167"/>
      <c r="S98" s="167"/>
      <c r="T98" s="167"/>
    </row>
    <row r="99" spans="1:20" ht="11.25" customHeight="1" x14ac:dyDescent="0.2">
      <c r="A99" s="170" t="s">
        <v>281</v>
      </c>
      <c r="B99" s="170"/>
      <c r="C99" s="170"/>
      <c r="D99" s="170"/>
      <c r="E99" s="170"/>
      <c r="F99" s="170"/>
      <c r="G99" s="170"/>
      <c r="H99" s="170"/>
      <c r="I99" s="170"/>
      <c r="J99" s="170"/>
      <c r="K99" s="170"/>
      <c r="L99" s="170"/>
      <c r="M99" s="170"/>
      <c r="N99" s="170"/>
      <c r="O99" s="170"/>
      <c r="P99" s="170"/>
      <c r="Q99" s="170"/>
      <c r="R99" s="170"/>
      <c r="S99" s="170"/>
      <c r="T99" s="170"/>
    </row>
    <row r="100" spans="1:20" ht="20.25" customHeight="1" x14ac:dyDescent="0.2">
      <c r="A100" s="167" t="s">
        <v>282</v>
      </c>
      <c r="B100" s="167"/>
      <c r="C100" s="167"/>
      <c r="D100" s="167"/>
      <c r="E100" s="167"/>
      <c r="F100" s="167"/>
      <c r="G100" s="167"/>
      <c r="H100" s="167"/>
      <c r="I100" s="167"/>
      <c r="J100" s="167"/>
      <c r="K100" s="167"/>
      <c r="L100" s="167"/>
      <c r="M100" s="167"/>
      <c r="N100" s="167"/>
      <c r="O100" s="167"/>
      <c r="P100" s="167"/>
      <c r="Q100" s="167"/>
      <c r="R100" s="167"/>
      <c r="S100" s="167"/>
      <c r="T100" s="167"/>
    </row>
    <row r="101" spans="1:20" ht="20.25" customHeight="1" x14ac:dyDescent="0.2">
      <c r="A101" s="167" t="s">
        <v>245</v>
      </c>
      <c r="B101" s="167"/>
      <c r="C101" s="167"/>
      <c r="D101" s="167"/>
      <c r="E101" s="167"/>
      <c r="F101" s="167"/>
      <c r="G101" s="167"/>
      <c r="H101" s="167"/>
      <c r="I101" s="167"/>
      <c r="J101" s="167"/>
      <c r="K101" s="167"/>
      <c r="L101" s="167"/>
      <c r="M101" s="167"/>
      <c r="N101" s="167"/>
      <c r="O101" s="167"/>
      <c r="P101" s="167"/>
      <c r="Q101" s="167"/>
      <c r="R101" s="167"/>
      <c r="S101" s="167"/>
      <c r="T101" s="167"/>
    </row>
    <row r="102" spans="1:20" x14ac:dyDescent="0.2">
      <c r="A102" s="1"/>
      <c r="B102" s="1"/>
      <c r="C102" s="1"/>
      <c r="D102" s="1"/>
      <c r="E102" s="1"/>
      <c r="F102" s="1"/>
      <c r="G102" s="1"/>
      <c r="H102" s="1"/>
      <c r="I102" s="1"/>
    </row>
    <row r="103" spans="1:20" x14ac:dyDescent="0.2">
      <c r="A103" s="235" t="s">
        <v>35</v>
      </c>
      <c r="B103" s="236"/>
      <c r="C103" s="236"/>
      <c r="D103" s="236"/>
      <c r="E103" s="439" t="str">
        <f>K2</f>
        <v>RDV/carnr+contract nr</v>
      </c>
      <c r="F103" s="440"/>
      <c r="G103" s="441"/>
      <c r="H103" s="50" t="s">
        <v>73</v>
      </c>
      <c r="I103" s="559" t="str">
        <f>F18</f>
        <v>Volkswagen Tiguan</v>
      </c>
      <c r="J103" s="559"/>
      <c r="K103" s="559"/>
      <c r="L103" s="559"/>
      <c r="M103" s="559" t="str">
        <f>F19</f>
        <v>DL7999</v>
      </c>
      <c r="N103" s="560"/>
      <c r="O103" s="50" t="s">
        <v>74</v>
      </c>
      <c r="P103" s="458" t="str">
        <f>B3</f>
        <v>01.01.2024  12/00</v>
      </c>
      <c r="Q103" s="459"/>
      <c r="R103" s="460"/>
      <c r="S103" s="1"/>
      <c r="T103" s="28" t="s">
        <v>76</v>
      </c>
    </row>
    <row r="104" spans="1:20" x14ac:dyDescent="0.2">
      <c r="A104" s="28"/>
      <c r="B104" s="28"/>
      <c r="C104" s="28"/>
      <c r="D104" s="28"/>
      <c r="E104" s="84"/>
      <c r="F104" s="12"/>
      <c r="G104" s="12"/>
      <c r="H104" s="8"/>
      <c r="I104" s="12"/>
      <c r="J104" s="12"/>
      <c r="K104" s="12"/>
      <c r="L104" s="12"/>
      <c r="M104" s="12"/>
      <c r="N104" s="12"/>
      <c r="O104" s="8"/>
      <c r="P104" s="8"/>
      <c r="Q104" s="8"/>
      <c r="R104" s="1"/>
      <c r="S104" s="1"/>
      <c r="T104" s="28"/>
    </row>
    <row r="105" spans="1:20" ht="12" customHeight="1" x14ac:dyDescent="0.2">
      <c r="A105" s="171" t="s">
        <v>63</v>
      </c>
      <c r="B105" s="171"/>
      <c r="C105" s="171"/>
      <c r="D105" s="171"/>
      <c r="E105" s="171"/>
      <c r="F105" s="171"/>
      <c r="G105" s="171"/>
      <c r="H105" s="171"/>
      <c r="I105" s="171"/>
      <c r="J105" s="171"/>
      <c r="K105" s="171"/>
      <c r="L105" s="171"/>
      <c r="M105" s="171"/>
      <c r="N105" s="171"/>
      <c r="O105" s="171"/>
      <c r="P105" s="171"/>
      <c r="Q105" s="171"/>
      <c r="R105" s="171"/>
      <c r="S105" s="171"/>
      <c r="T105" s="171"/>
    </row>
    <row r="106" spans="1:20" ht="12" customHeight="1" x14ac:dyDescent="0.2">
      <c r="A106" s="5"/>
      <c r="B106" s="5"/>
      <c r="C106" s="5"/>
      <c r="D106" s="5"/>
      <c r="E106" s="5"/>
      <c r="F106" s="5"/>
      <c r="G106" s="5"/>
      <c r="H106" s="5"/>
      <c r="I106" s="5"/>
      <c r="J106" s="5"/>
      <c r="K106" s="5"/>
      <c r="L106" s="5"/>
      <c r="M106" s="5"/>
      <c r="N106" s="5"/>
      <c r="O106" s="5"/>
      <c r="P106" s="5"/>
      <c r="Q106" s="5"/>
      <c r="R106" s="5"/>
      <c r="S106" s="5"/>
      <c r="T106" s="5"/>
    </row>
    <row r="107" spans="1:20" ht="11.25" customHeight="1" x14ac:dyDescent="0.2">
      <c r="A107" s="170" t="s">
        <v>283</v>
      </c>
      <c r="B107" s="170"/>
      <c r="C107" s="170"/>
      <c r="D107" s="170"/>
      <c r="E107" s="170"/>
      <c r="F107" s="170"/>
      <c r="G107" s="170"/>
      <c r="H107" s="170"/>
      <c r="I107" s="170"/>
      <c r="J107" s="170"/>
      <c r="K107" s="170"/>
      <c r="L107" s="170"/>
      <c r="M107" s="170"/>
      <c r="N107" s="170"/>
      <c r="O107" s="170"/>
      <c r="P107" s="170"/>
      <c r="Q107" s="170"/>
      <c r="R107" s="170"/>
      <c r="S107" s="170"/>
      <c r="T107" s="170"/>
    </row>
    <row r="108" spans="1:20" ht="11.25" customHeight="1" x14ac:dyDescent="0.2">
      <c r="A108" s="234" t="s">
        <v>284</v>
      </c>
      <c r="B108" s="234"/>
      <c r="C108" s="234"/>
      <c r="D108" s="234"/>
      <c r="E108" s="234"/>
      <c r="F108" s="234"/>
      <c r="G108" s="234"/>
      <c r="H108" s="234"/>
      <c r="I108" s="234"/>
      <c r="J108" s="234"/>
      <c r="K108" s="234"/>
      <c r="L108" s="234"/>
      <c r="M108" s="234"/>
      <c r="N108" s="234"/>
      <c r="O108" s="234"/>
      <c r="P108" s="234"/>
      <c r="Q108" s="234"/>
      <c r="R108" s="234"/>
      <c r="S108" s="234"/>
      <c r="T108" s="234"/>
    </row>
    <row r="109" spans="1:20" ht="11.25" customHeight="1" x14ac:dyDescent="0.2">
      <c r="A109" s="170" t="s">
        <v>246</v>
      </c>
      <c r="B109" s="170"/>
      <c r="C109" s="170"/>
      <c r="D109" s="170"/>
      <c r="E109" s="170"/>
      <c r="F109" s="170"/>
      <c r="G109" s="170"/>
      <c r="H109" s="170"/>
      <c r="I109" s="170"/>
      <c r="J109" s="170"/>
      <c r="K109" s="170"/>
      <c r="L109" s="170"/>
      <c r="M109" s="170"/>
      <c r="N109" s="170"/>
      <c r="O109" s="170"/>
      <c r="P109" s="170"/>
      <c r="Q109" s="170"/>
      <c r="R109" s="170"/>
      <c r="S109" s="170"/>
      <c r="T109" s="170"/>
    </row>
    <row r="110" spans="1:20" ht="11.25" customHeight="1" x14ac:dyDescent="0.2">
      <c r="A110" s="288" t="s">
        <v>285</v>
      </c>
      <c r="B110" s="288"/>
      <c r="C110" s="288"/>
      <c r="D110" s="288"/>
      <c r="E110" s="288"/>
      <c r="F110" s="288"/>
      <c r="G110" s="288"/>
      <c r="H110" s="288"/>
      <c r="I110" s="288"/>
      <c r="J110" s="288"/>
      <c r="K110" s="288"/>
      <c r="L110" s="288"/>
      <c r="M110" s="288"/>
      <c r="N110" s="288"/>
      <c r="O110" s="288"/>
      <c r="P110" s="288"/>
      <c r="Q110" s="288"/>
      <c r="R110" s="288"/>
      <c r="S110" s="288"/>
      <c r="T110" s="288"/>
    </row>
    <row r="111" spans="1:20" x14ac:dyDescent="0.2">
      <c r="A111" s="171" t="s">
        <v>64</v>
      </c>
      <c r="B111" s="171"/>
      <c r="C111" s="171"/>
      <c r="D111" s="171"/>
      <c r="E111" s="171"/>
      <c r="F111" s="171"/>
      <c r="G111" s="171"/>
      <c r="H111" s="171"/>
      <c r="I111" s="171"/>
      <c r="J111" s="171"/>
      <c r="K111" s="171"/>
      <c r="L111" s="171"/>
      <c r="M111" s="171"/>
      <c r="N111" s="171"/>
      <c r="O111" s="171"/>
      <c r="P111" s="171"/>
      <c r="Q111" s="171"/>
      <c r="R111" s="171"/>
      <c r="S111" s="171"/>
      <c r="T111" s="171"/>
    </row>
    <row r="112" spans="1:20" x14ac:dyDescent="0.2">
      <c r="A112" s="234" t="s">
        <v>247</v>
      </c>
      <c r="B112" s="234"/>
      <c r="C112" s="234"/>
      <c r="D112" s="234"/>
      <c r="E112" s="234"/>
      <c r="F112" s="234"/>
      <c r="G112" s="234"/>
      <c r="H112" s="234"/>
      <c r="I112" s="234"/>
      <c r="J112" s="234"/>
      <c r="K112" s="234"/>
      <c r="L112" s="234"/>
      <c r="M112" s="234"/>
      <c r="N112" s="234"/>
      <c r="O112" s="234"/>
      <c r="P112" s="234"/>
      <c r="Q112" s="234"/>
      <c r="R112" s="234"/>
      <c r="S112" s="234"/>
      <c r="T112" s="234"/>
    </row>
    <row r="113" spans="1:20" ht="20.25" customHeight="1" x14ac:dyDescent="0.2">
      <c r="A113" s="167" t="s">
        <v>286</v>
      </c>
      <c r="B113" s="167"/>
      <c r="C113" s="167"/>
      <c r="D113" s="167"/>
      <c r="E113" s="167"/>
      <c r="F113" s="167"/>
      <c r="G113" s="167"/>
      <c r="H113" s="167"/>
      <c r="I113" s="167"/>
      <c r="J113" s="167"/>
      <c r="K113" s="167"/>
      <c r="L113" s="167"/>
      <c r="M113" s="167"/>
      <c r="N113" s="167"/>
      <c r="O113" s="167"/>
      <c r="P113" s="167"/>
      <c r="Q113" s="167"/>
      <c r="R113" s="167"/>
      <c r="S113" s="167"/>
      <c r="T113" s="167"/>
    </row>
    <row r="114" spans="1:20" ht="11.25" customHeight="1" x14ac:dyDescent="0.2">
      <c r="A114" s="170" t="s">
        <v>248</v>
      </c>
      <c r="B114" s="170"/>
      <c r="C114" s="170"/>
      <c r="D114" s="170"/>
      <c r="E114" s="170"/>
      <c r="F114" s="170"/>
      <c r="G114" s="170"/>
      <c r="H114" s="170"/>
      <c r="I114" s="170"/>
      <c r="J114" s="170"/>
      <c r="K114" s="170"/>
      <c r="L114" s="170"/>
      <c r="M114" s="170"/>
      <c r="N114" s="170"/>
      <c r="O114" s="170"/>
      <c r="P114" s="170"/>
      <c r="Q114" s="170"/>
      <c r="R114" s="170"/>
      <c r="S114" s="170"/>
      <c r="T114" s="170"/>
    </row>
    <row r="115" spans="1:20" ht="11.25" customHeight="1" x14ac:dyDescent="0.2">
      <c r="A115" s="234" t="s">
        <v>249</v>
      </c>
      <c r="B115" s="234"/>
      <c r="C115" s="234"/>
      <c r="D115" s="234"/>
      <c r="E115" s="234"/>
      <c r="F115" s="234"/>
      <c r="G115" s="234"/>
      <c r="H115" s="234"/>
      <c r="I115" s="234"/>
      <c r="J115" s="234"/>
      <c r="K115" s="234"/>
      <c r="L115" s="234"/>
      <c r="M115" s="234"/>
      <c r="N115" s="234"/>
      <c r="O115" s="234"/>
      <c r="P115" s="234"/>
      <c r="Q115" s="234"/>
      <c r="R115" s="234"/>
      <c r="S115" s="234"/>
      <c r="T115" s="234"/>
    </row>
    <row r="116" spans="1:20" ht="23.25" customHeight="1" x14ac:dyDescent="0.2">
      <c r="A116" s="169" t="s">
        <v>287</v>
      </c>
      <c r="B116" s="169"/>
      <c r="C116" s="169"/>
      <c r="D116" s="169"/>
      <c r="E116" s="169"/>
      <c r="F116" s="169"/>
      <c r="G116" s="169"/>
      <c r="H116" s="169"/>
      <c r="I116" s="169"/>
      <c r="J116" s="169"/>
      <c r="K116" s="169"/>
      <c r="L116" s="169"/>
      <c r="M116" s="169"/>
      <c r="N116" s="169"/>
      <c r="O116" s="169"/>
      <c r="P116" s="169"/>
      <c r="Q116" s="169"/>
      <c r="R116" s="169"/>
      <c r="S116" s="169"/>
      <c r="T116" s="169"/>
    </row>
    <row r="117" spans="1:20" ht="11.25" customHeight="1" x14ac:dyDescent="0.2">
      <c r="A117" s="234" t="s">
        <v>250</v>
      </c>
      <c r="B117" s="234"/>
      <c r="C117" s="234"/>
      <c r="D117" s="234"/>
      <c r="E117" s="234"/>
      <c r="F117" s="234"/>
      <c r="G117" s="234"/>
      <c r="H117" s="234"/>
      <c r="I117" s="234"/>
      <c r="J117" s="234"/>
      <c r="K117" s="234"/>
      <c r="L117" s="234"/>
      <c r="M117" s="234"/>
      <c r="N117" s="234"/>
      <c r="O117" s="234"/>
      <c r="P117" s="234"/>
      <c r="Q117" s="234"/>
      <c r="R117" s="234"/>
      <c r="S117" s="234"/>
      <c r="T117" s="234"/>
    </row>
    <row r="118" spans="1:20" ht="134.25" customHeight="1" x14ac:dyDescent="0.2">
      <c r="A118" s="169" t="s">
        <v>288</v>
      </c>
      <c r="B118" s="174"/>
      <c r="C118" s="174"/>
      <c r="D118" s="174"/>
      <c r="E118" s="174"/>
      <c r="F118" s="174"/>
      <c r="G118" s="174"/>
      <c r="H118" s="174"/>
      <c r="I118" s="174"/>
      <c r="J118" s="174"/>
      <c r="K118" s="174"/>
      <c r="L118" s="174"/>
      <c r="M118" s="174"/>
      <c r="N118" s="174"/>
      <c r="O118" s="174"/>
      <c r="P118" s="174"/>
      <c r="Q118" s="174"/>
      <c r="R118" s="174"/>
      <c r="S118" s="174"/>
      <c r="T118" s="174"/>
    </row>
    <row r="119" spans="1:20" x14ac:dyDescent="0.2">
      <c r="A119" s="171" t="s">
        <v>65</v>
      </c>
      <c r="B119" s="171"/>
      <c r="C119" s="171"/>
      <c r="D119" s="171"/>
      <c r="E119" s="171"/>
      <c r="F119" s="171"/>
      <c r="G119" s="171"/>
      <c r="H119" s="171"/>
      <c r="I119" s="171"/>
      <c r="J119" s="171"/>
      <c r="K119" s="171"/>
      <c r="L119" s="171"/>
      <c r="M119" s="171"/>
      <c r="N119" s="171"/>
      <c r="O119" s="171"/>
      <c r="P119" s="171"/>
      <c r="Q119" s="171"/>
      <c r="R119" s="171"/>
      <c r="S119" s="171"/>
      <c r="T119" s="171"/>
    </row>
    <row r="120" spans="1:20" ht="16" thickBot="1" x14ac:dyDescent="0.25">
      <c r="A120" s="1"/>
      <c r="B120" s="1"/>
      <c r="C120" s="1"/>
      <c r="D120" s="1"/>
      <c r="E120" s="1"/>
      <c r="F120" s="1"/>
      <c r="G120" s="1"/>
      <c r="H120" s="1"/>
      <c r="I120" s="1"/>
    </row>
    <row r="121" spans="1:20" ht="15" customHeight="1" x14ac:dyDescent="0.2">
      <c r="A121" s="138" t="s">
        <v>294</v>
      </c>
      <c r="B121" s="139"/>
      <c r="C121" s="139"/>
      <c r="D121" s="139"/>
      <c r="E121" s="139"/>
      <c r="F121" s="139"/>
      <c r="G121" s="139"/>
      <c r="H121" s="139"/>
      <c r="I121" s="113" t="s">
        <v>5</v>
      </c>
      <c r="J121" s="114"/>
      <c r="K121" s="114"/>
      <c r="L121" s="114"/>
      <c r="M121" s="114"/>
      <c r="N121" s="114"/>
      <c r="O121" s="114"/>
      <c r="P121" s="114"/>
      <c r="Q121" s="114"/>
      <c r="R121" s="114"/>
      <c r="S121" s="114"/>
      <c r="T121" s="121"/>
    </row>
    <row r="122" spans="1:20" ht="15" customHeight="1" x14ac:dyDescent="0.2">
      <c r="A122" s="140"/>
      <c r="B122" s="141"/>
      <c r="C122" s="141"/>
      <c r="D122" s="141"/>
      <c r="E122" s="141"/>
      <c r="F122" s="141"/>
      <c r="G122" s="141"/>
      <c r="H122" s="141"/>
      <c r="I122" s="146" t="s">
        <v>293</v>
      </c>
      <c r="J122" s="147"/>
      <c r="K122" s="147"/>
      <c r="L122" s="147"/>
      <c r="M122" s="147"/>
      <c r="N122" s="147"/>
      <c r="O122" s="147"/>
      <c r="P122" s="147"/>
      <c r="Q122" s="147"/>
      <c r="R122" s="147"/>
      <c r="S122" s="147"/>
      <c r="T122" s="148"/>
    </row>
    <row r="123" spans="1:20" x14ac:dyDescent="0.2">
      <c r="A123" s="140"/>
      <c r="B123" s="141"/>
      <c r="C123" s="141"/>
      <c r="D123" s="141"/>
      <c r="E123" s="141"/>
      <c r="F123" s="141"/>
      <c r="G123" s="141"/>
      <c r="H123" s="141"/>
      <c r="I123" s="146"/>
      <c r="J123" s="147"/>
      <c r="K123" s="147"/>
      <c r="L123" s="147"/>
      <c r="M123" s="147"/>
      <c r="N123" s="147"/>
      <c r="O123" s="147"/>
      <c r="P123" s="147"/>
      <c r="Q123" s="147"/>
      <c r="R123" s="147"/>
      <c r="S123" s="147"/>
      <c r="T123" s="148"/>
    </row>
    <row r="124" spans="1:20" x14ac:dyDescent="0.2">
      <c r="A124" s="140"/>
      <c r="B124" s="141"/>
      <c r="C124" s="141"/>
      <c r="D124" s="141"/>
      <c r="E124" s="141"/>
      <c r="F124" s="141"/>
      <c r="G124" s="141"/>
      <c r="H124" s="141"/>
      <c r="I124" s="149" t="s">
        <v>1</v>
      </c>
      <c r="J124" s="150"/>
      <c r="K124" s="150"/>
      <c r="L124" s="150"/>
      <c r="M124" s="150"/>
      <c r="N124" s="495" t="str">
        <f t="shared" ref="N124:N129" si="0">F6</f>
        <v>MR client</v>
      </c>
      <c r="O124" s="495"/>
      <c r="P124" s="495"/>
      <c r="Q124" s="496"/>
      <c r="R124" s="495"/>
      <c r="S124" s="495"/>
      <c r="T124" s="126"/>
    </row>
    <row r="125" spans="1:20" x14ac:dyDescent="0.2">
      <c r="A125" s="140"/>
      <c r="B125" s="141"/>
      <c r="C125" s="141"/>
      <c r="D125" s="141"/>
      <c r="E125" s="141"/>
      <c r="F125" s="141"/>
      <c r="G125" s="141"/>
      <c r="H125" s="141"/>
      <c r="I125" s="151" t="s">
        <v>2</v>
      </c>
      <c r="J125" s="152"/>
      <c r="K125" s="152"/>
      <c r="L125" s="152"/>
      <c r="M125" s="152"/>
      <c r="N125" s="497" t="str">
        <f t="shared" si="0"/>
        <v>01.04.1990</v>
      </c>
      <c r="O125" s="497"/>
      <c r="P125" s="497"/>
      <c r="Q125" s="498"/>
      <c r="R125" s="497"/>
      <c r="S125" s="497"/>
      <c r="T125" s="126"/>
    </row>
    <row r="126" spans="1:20" x14ac:dyDescent="0.2">
      <c r="A126" s="140"/>
      <c r="B126" s="141"/>
      <c r="C126" s="141"/>
      <c r="D126" s="141"/>
      <c r="E126" s="141"/>
      <c r="F126" s="141"/>
      <c r="G126" s="141"/>
      <c r="H126" s="141"/>
      <c r="I126" s="153" t="s">
        <v>31</v>
      </c>
      <c r="J126" s="154"/>
      <c r="K126" s="154"/>
      <c r="L126" s="154"/>
      <c r="M126" s="154"/>
      <c r="N126" s="653" t="str">
        <f t="shared" si="0"/>
        <v xml:space="preserve">Address 3 </v>
      </c>
      <c r="O126" s="653"/>
      <c r="P126" s="653"/>
      <c r="Q126" s="654"/>
      <c r="R126" s="653"/>
      <c r="S126" s="653"/>
      <c r="T126" s="124"/>
    </row>
    <row r="127" spans="1:20" x14ac:dyDescent="0.2">
      <c r="A127" s="140"/>
      <c r="B127" s="141"/>
      <c r="C127" s="141"/>
      <c r="D127" s="141"/>
      <c r="E127" s="141"/>
      <c r="F127" s="141"/>
      <c r="G127" s="141"/>
      <c r="H127" s="141"/>
      <c r="I127" s="155" t="s">
        <v>32</v>
      </c>
      <c r="J127" s="156"/>
      <c r="K127" s="156"/>
      <c r="L127" s="156"/>
      <c r="M127" s="156"/>
      <c r="N127" s="517" t="str">
        <f t="shared" si="0"/>
        <v>+37112345678</v>
      </c>
      <c r="O127" s="517"/>
      <c r="P127" s="517"/>
      <c r="Q127" s="518"/>
      <c r="R127" s="517"/>
      <c r="S127" s="517"/>
      <c r="T127" s="127"/>
    </row>
    <row r="128" spans="1:20" x14ac:dyDescent="0.2">
      <c r="A128" s="140"/>
      <c r="B128" s="141"/>
      <c r="C128" s="141"/>
      <c r="D128" s="141"/>
      <c r="E128" s="141"/>
      <c r="F128" s="141"/>
      <c r="G128" s="141"/>
      <c r="H128" s="141"/>
      <c r="I128" s="153" t="s">
        <v>3</v>
      </c>
      <c r="J128" s="154"/>
      <c r="K128" s="154"/>
      <c r="L128" s="154"/>
      <c r="M128" s="154"/>
      <c r="N128" s="519" t="str">
        <f t="shared" si="0"/>
        <v>email@gmail.com</v>
      </c>
      <c r="O128" s="519"/>
      <c r="P128" s="519"/>
      <c r="Q128" s="520"/>
      <c r="R128" s="519"/>
      <c r="S128" s="519"/>
      <c r="T128" s="124"/>
    </row>
    <row r="129" spans="1:20" x14ac:dyDescent="0.2">
      <c r="A129" s="140"/>
      <c r="B129" s="141"/>
      <c r="C129" s="141"/>
      <c r="D129" s="141"/>
      <c r="E129" s="141"/>
      <c r="F129" s="141"/>
      <c r="G129" s="141"/>
      <c r="H129" s="141"/>
      <c r="I129" s="155" t="s">
        <v>71</v>
      </c>
      <c r="J129" s="156"/>
      <c r="K129" s="156"/>
      <c r="L129" s="156"/>
      <c r="M129" s="156"/>
      <c r="N129" s="512" t="str">
        <f t="shared" si="0"/>
        <v>PO5051</v>
      </c>
      <c r="O129" s="512"/>
      <c r="P129" s="512"/>
      <c r="Q129" s="498"/>
      <c r="R129" s="512"/>
      <c r="S129" s="512"/>
      <c r="T129" s="124"/>
    </row>
    <row r="130" spans="1:20" x14ac:dyDescent="0.2">
      <c r="A130" s="140"/>
      <c r="B130" s="141"/>
      <c r="C130" s="141"/>
      <c r="D130" s="141"/>
      <c r="E130" s="141"/>
      <c r="F130" s="141"/>
      <c r="G130" s="141"/>
      <c r="H130" s="141"/>
      <c r="I130" s="153" t="s">
        <v>169</v>
      </c>
      <c r="J130" s="154"/>
      <c r="K130" s="154"/>
      <c r="L130" s="154"/>
      <c r="M130" s="154"/>
      <c r="N130" s="513" t="str">
        <f>O11</f>
        <v>01.04.2034</v>
      </c>
      <c r="O130" s="513"/>
      <c r="P130" s="513"/>
      <c r="Q130" s="496"/>
      <c r="R130" s="513"/>
      <c r="S130" s="513"/>
      <c r="T130" s="124"/>
    </row>
    <row r="131" spans="1:20" x14ac:dyDescent="0.2">
      <c r="A131" s="140"/>
      <c r="B131" s="141"/>
      <c r="C131" s="141"/>
      <c r="D131" s="141"/>
      <c r="E131" s="141"/>
      <c r="F131" s="141"/>
      <c r="G131" s="141"/>
      <c r="H131" s="141"/>
      <c r="I131" s="155" t="s">
        <v>67</v>
      </c>
      <c r="J131" s="156"/>
      <c r="K131" s="156"/>
      <c r="L131" s="156"/>
      <c r="M131" s="156"/>
      <c r="N131" s="512" t="str">
        <f>T11</f>
        <v xml:space="preserve">Estonia </v>
      </c>
      <c r="O131" s="512"/>
      <c r="P131" s="512"/>
      <c r="Q131" s="498"/>
      <c r="R131" s="512"/>
      <c r="S131" s="512"/>
      <c r="T131" s="124"/>
    </row>
    <row r="132" spans="1:20" x14ac:dyDescent="0.2">
      <c r="A132" s="140"/>
      <c r="B132" s="141"/>
      <c r="C132" s="141"/>
      <c r="D132" s="141"/>
      <c r="E132" s="141"/>
      <c r="F132" s="141"/>
      <c r="G132" s="141"/>
      <c r="H132" s="141"/>
      <c r="I132" s="115"/>
      <c r="J132" s="123"/>
      <c r="K132" s="123"/>
      <c r="L132" s="123"/>
      <c r="M132" s="123"/>
      <c r="N132" s="123"/>
      <c r="O132" s="123"/>
      <c r="P132" s="123"/>
      <c r="Q132" s="129"/>
      <c r="R132" s="123"/>
      <c r="S132" s="123"/>
      <c r="T132" s="125"/>
    </row>
    <row r="133" spans="1:20" x14ac:dyDescent="0.2">
      <c r="A133" s="140"/>
      <c r="B133" s="141"/>
      <c r="C133" s="141"/>
      <c r="D133" s="141"/>
      <c r="E133" s="141"/>
      <c r="F133" s="141"/>
      <c r="G133" s="141"/>
      <c r="H133" s="141"/>
      <c r="I133" s="163" t="s">
        <v>295</v>
      </c>
      <c r="J133" s="164"/>
      <c r="K133" s="164"/>
      <c r="L133" s="164"/>
      <c r="M133" s="164"/>
      <c r="N133" s="164"/>
      <c r="O133" s="164"/>
      <c r="P133" s="164"/>
      <c r="Q133" s="164"/>
      <c r="R133" s="122"/>
      <c r="S133" s="122"/>
      <c r="T133" s="128"/>
    </row>
    <row r="134" spans="1:20" x14ac:dyDescent="0.2">
      <c r="A134" s="140"/>
      <c r="B134" s="141"/>
      <c r="C134" s="141"/>
      <c r="D134" s="141"/>
      <c r="E134" s="141"/>
      <c r="F134" s="141"/>
      <c r="G134" s="141"/>
      <c r="H134" s="141"/>
      <c r="I134" s="107" t="s">
        <v>289</v>
      </c>
      <c r="J134" s="119"/>
      <c r="K134" s="119"/>
      <c r="L134" s="119"/>
      <c r="M134" s="119"/>
      <c r="N134" s="119"/>
      <c r="O134" s="499" t="str">
        <f>'INFO '!H3</f>
        <v>MR client</v>
      </c>
      <c r="P134" s="500"/>
      <c r="Q134" s="496"/>
      <c r="R134" s="500"/>
      <c r="S134" s="500"/>
      <c r="T134" s="49"/>
    </row>
    <row r="135" spans="1:20" x14ac:dyDescent="0.2">
      <c r="A135" s="140"/>
      <c r="B135" s="141"/>
      <c r="C135" s="141"/>
      <c r="D135" s="141"/>
      <c r="E135" s="141"/>
      <c r="F135" s="141"/>
      <c r="G135" s="141"/>
      <c r="H135" s="141"/>
      <c r="I135" s="161" t="s">
        <v>291</v>
      </c>
      <c r="J135" s="162"/>
      <c r="K135" s="162"/>
      <c r="L135" s="162"/>
      <c r="M135" s="162"/>
      <c r="N135" s="162"/>
      <c r="O135" s="536" t="str">
        <f>'INFO '!H13</f>
        <v>1234 5678 9012 3456</v>
      </c>
      <c r="P135" s="537"/>
      <c r="Q135" s="537"/>
      <c r="R135" s="537"/>
      <c r="S135" s="537"/>
      <c r="T135" s="44"/>
    </row>
    <row r="136" spans="1:20" x14ac:dyDescent="0.2">
      <c r="A136" s="117"/>
      <c r="B136" s="118"/>
      <c r="C136" s="118"/>
      <c r="D136" s="118"/>
      <c r="E136" s="118"/>
      <c r="F136" s="118"/>
      <c r="G136" s="118"/>
      <c r="H136" s="118"/>
      <c r="I136" s="161" t="s">
        <v>292</v>
      </c>
      <c r="J136" s="162"/>
      <c r="K136" s="162"/>
      <c r="L136" s="162"/>
      <c r="M136" s="162"/>
      <c r="N136" s="162"/>
      <c r="O136" s="536" t="str">
        <f>'INFO '!H14</f>
        <v>01/28</v>
      </c>
      <c r="P136" s="537"/>
      <c r="Q136" s="537"/>
      <c r="R136" s="537"/>
      <c r="S136" s="537"/>
      <c r="T136" s="44"/>
    </row>
    <row r="137" spans="1:20" x14ac:dyDescent="0.2">
      <c r="A137" s="108"/>
      <c r="B137" s="116"/>
      <c r="C137" s="116"/>
      <c r="D137" s="116"/>
      <c r="E137" s="116"/>
      <c r="F137" s="116"/>
      <c r="G137" s="116"/>
      <c r="H137" s="116"/>
      <c r="I137" s="108"/>
      <c r="J137" s="120"/>
      <c r="K137" s="120"/>
      <c r="L137" s="120"/>
      <c r="M137" s="120"/>
      <c r="N137" s="120"/>
      <c r="O137" s="120"/>
      <c r="P137" s="120"/>
      <c r="Q137" s="120"/>
      <c r="R137" s="120"/>
      <c r="S137" s="120"/>
      <c r="T137" s="44"/>
    </row>
    <row r="138" spans="1:20" x14ac:dyDescent="0.2">
      <c r="A138" s="108"/>
      <c r="B138" s="116"/>
      <c r="C138" s="116"/>
      <c r="D138" s="116"/>
      <c r="E138" s="116"/>
      <c r="F138" s="116"/>
      <c r="G138" s="116"/>
      <c r="H138" s="116"/>
      <c r="I138" s="108"/>
      <c r="J138" s="120"/>
      <c r="K138" s="120"/>
      <c r="L138" s="120"/>
      <c r="M138" s="120"/>
      <c r="N138" s="120"/>
      <c r="O138" s="120"/>
      <c r="P138" s="120"/>
      <c r="Q138" s="120"/>
      <c r="R138" s="120"/>
      <c r="S138" s="120"/>
      <c r="T138" s="44"/>
    </row>
    <row r="139" spans="1:20" ht="114.75" customHeight="1" x14ac:dyDescent="0.2">
      <c r="A139" s="132"/>
      <c r="B139" s="134"/>
      <c r="C139" s="134"/>
      <c r="D139" s="134"/>
      <c r="E139" s="134"/>
      <c r="F139" s="134"/>
      <c r="G139" s="133"/>
      <c r="H139" s="133"/>
      <c r="I139" s="46"/>
      <c r="J139" s="120"/>
      <c r="K139" s="120"/>
      <c r="L139" s="120"/>
      <c r="M139" s="120"/>
      <c r="N139" s="120"/>
      <c r="O139" s="120"/>
      <c r="P139" s="120"/>
      <c r="Q139" s="120"/>
      <c r="R139" s="120"/>
      <c r="S139" s="120"/>
      <c r="T139" s="44"/>
    </row>
    <row r="140" spans="1:20" ht="9.75" customHeight="1" x14ac:dyDescent="0.2">
      <c r="A140" s="46"/>
      <c r="B140" s="133"/>
      <c r="C140" s="133"/>
      <c r="D140" s="133"/>
      <c r="E140" s="133"/>
      <c r="F140" s="133"/>
      <c r="G140" s="133"/>
      <c r="H140" s="133"/>
      <c r="I140" s="130"/>
      <c r="J140" s="131"/>
      <c r="K140" s="131"/>
      <c r="L140" s="131"/>
      <c r="M140" s="131"/>
      <c r="N140" s="131"/>
      <c r="O140" s="131"/>
      <c r="P140" s="131"/>
      <c r="Q140" s="131"/>
      <c r="R140" s="131"/>
      <c r="S140" s="131"/>
      <c r="T140" s="44"/>
    </row>
    <row r="141" spans="1:20" ht="15" customHeight="1" x14ac:dyDescent="0.2">
      <c r="A141" s="142" t="s">
        <v>290</v>
      </c>
      <c r="B141" s="143"/>
      <c r="C141" s="143"/>
      <c r="D141" s="143"/>
      <c r="E141" s="143"/>
      <c r="F141" s="143"/>
      <c r="G141" s="143"/>
      <c r="H141" s="143"/>
      <c r="I141" s="157" t="s">
        <v>251</v>
      </c>
      <c r="J141" s="158"/>
      <c r="K141" s="158"/>
      <c r="L141" s="158"/>
      <c r="M141" s="158"/>
      <c r="N141" s="158"/>
      <c r="O141" s="501" t="str">
        <f>'INFO '!H3</f>
        <v>MR client</v>
      </c>
      <c r="P141" s="501"/>
      <c r="Q141" s="501"/>
      <c r="R141" s="501"/>
      <c r="S141" s="501"/>
      <c r="T141" s="502"/>
    </row>
    <row r="142" spans="1:20" ht="15.75" customHeight="1" thickBot="1" x14ac:dyDescent="0.25">
      <c r="A142" s="144"/>
      <c r="B142" s="145"/>
      <c r="C142" s="145"/>
      <c r="D142" s="145"/>
      <c r="E142" s="145"/>
      <c r="F142" s="145"/>
      <c r="G142" s="145"/>
      <c r="H142" s="145"/>
      <c r="I142" s="159"/>
      <c r="J142" s="160"/>
      <c r="K142" s="160"/>
      <c r="L142" s="160"/>
      <c r="M142" s="160"/>
      <c r="N142" s="160"/>
      <c r="O142" s="135"/>
      <c r="P142" s="135"/>
      <c r="Q142" s="135"/>
      <c r="R142" s="135"/>
      <c r="S142" s="135"/>
      <c r="T142" s="136"/>
    </row>
    <row r="143" spans="1:20" x14ac:dyDescent="0.2">
      <c r="A143" s="1"/>
      <c r="B143" s="1"/>
      <c r="C143" s="1"/>
      <c r="D143" s="1"/>
      <c r="E143" s="1"/>
      <c r="F143" s="1"/>
      <c r="G143" s="1"/>
      <c r="H143" s="1"/>
      <c r="I143" s="1"/>
      <c r="J143" s="1"/>
      <c r="K143" s="1"/>
      <c r="L143" s="1"/>
      <c r="M143" s="1"/>
      <c r="N143" s="1"/>
      <c r="O143" s="1"/>
      <c r="P143" s="1"/>
      <c r="Q143" s="1"/>
      <c r="R143" s="1"/>
      <c r="S143" s="1"/>
      <c r="T143" s="1"/>
    </row>
    <row r="144" spans="1:20" ht="16.5" customHeight="1" x14ac:dyDescent="0.2">
      <c r="A144" s="1"/>
      <c r="B144" s="1"/>
      <c r="C144" s="1"/>
      <c r="D144" s="1"/>
      <c r="E144" s="1"/>
      <c r="F144" s="1"/>
      <c r="G144" s="1"/>
      <c r="H144" s="1"/>
      <c r="I144" s="1"/>
      <c r="J144" s="1"/>
      <c r="K144" s="1"/>
      <c r="L144" s="1"/>
      <c r="M144" s="1"/>
      <c r="N144" s="1"/>
      <c r="O144" s="1"/>
      <c r="P144" s="1"/>
      <c r="Q144" s="1"/>
      <c r="R144" s="1"/>
      <c r="S144" s="1"/>
      <c r="T144" s="1"/>
    </row>
    <row r="145" spans="1:20" x14ac:dyDescent="0.2">
      <c r="A145" s="235" t="s">
        <v>35</v>
      </c>
      <c r="B145" s="236"/>
      <c r="C145" s="236"/>
      <c r="D145" s="236"/>
      <c r="E145" s="439" t="str">
        <f>K2</f>
        <v>RDV/carnr+contract nr</v>
      </c>
      <c r="F145" s="440"/>
      <c r="G145" s="441"/>
      <c r="H145" s="50" t="s">
        <v>73</v>
      </c>
      <c r="I145" s="559" t="str">
        <f>F18</f>
        <v>Volkswagen Tiguan</v>
      </c>
      <c r="J145" s="559"/>
      <c r="K145" s="559"/>
      <c r="L145" s="559"/>
      <c r="M145" s="559" t="str">
        <f>F19</f>
        <v>DL7999</v>
      </c>
      <c r="N145" s="560"/>
      <c r="O145" s="50" t="s">
        <v>74</v>
      </c>
      <c r="P145" s="458" t="str">
        <f>B3</f>
        <v>01.01.2024  12/00</v>
      </c>
      <c r="Q145" s="459"/>
      <c r="R145" s="460"/>
      <c r="S145" s="1"/>
      <c r="T145" s="28" t="s">
        <v>75</v>
      </c>
    </row>
    <row r="146" spans="1:20" ht="9.75" customHeight="1" x14ac:dyDescent="0.2">
      <c r="A146" s="1"/>
      <c r="B146" s="1"/>
      <c r="C146" s="1"/>
      <c r="D146" s="1"/>
      <c r="E146" s="1"/>
      <c r="F146" s="1"/>
      <c r="G146" s="1"/>
      <c r="H146" s="1"/>
      <c r="I146" s="1"/>
      <c r="J146" s="1"/>
      <c r="K146" s="1"/>
      <c r="L146" s="1"/>
      <c r="M146" s="1"/>
      <c r="N146" s="1"/>
      <c r="O146" s="1"/>
      <c r="P146" s="1"/>
      <c r="Q146" s="1"/>
      <c r="R146" s="1"/>
      <c r="S146" s="1"/>
      <c r="T146" s="1"/>
    </row>
    <row r="147" spans="1:20" ht="24.75" customHeight="1" x14ac:dyDescent="0.2">
      <c r="A147" s="1"/>
      <c r="B147" s="1"/>
      <c r="C147" s="1"/>
      <c r="D147" s="1"/>
      <c r="E147" s="1"/>
      <c r="F147" s="1"/>
      <c r="G147" s="1"/>
      <c r="H147" s="1"/>
      <c r="I147" s="1"/>
      <c r="J147" s="1"/>
      <c r="K147" s="1"/>
      <c r="L147" s="1"/>
      <c r="M147" s="317" t="s">
        <v>80</v>
      </c>
      <c r="N147" s="318"/>
      <c r="O147" s="318"/>
      <c r="P147" s="318"/>
      <c r="Q147" s="318"/>
      <c r="R147" s="318"/>
      <c r="S147" s="442" t="str">
        <f>K2</f>
        <v>RDV/carnr+contract nr</v>
      </c>
      <c r="T147" s="443"/>
    </row>
    <row r="148" spans="1:20" ht="6.75" customHeight="1" x14ac:dyDescent="0.2">
      <c r="A148" s="1"/>
      <c r="B148" s="1"/>
      <c r="C148" s="1"/>
      <c r="D148" s="1"/>
      <c r="E148" s="1"/>
      <c r="F148" s="1"/>
      <c r="G148" s="1"/>
      <c r="H148" s="1"/>
      <c r="I148" s="1"/>
      <c r="J148" s="1"/>
      <c r="K148" s="1"/>
      <c r="L148" s="1"/>
      <c r="M148" s="1"/>
      <c r="N148" s="1"/>
      <c r="O148" s="1"/>
      <c r="P148" s="1"/>
      <c r="Q148" s="1"/>
      <c r="R148" s="1"/>
      <c r="S148" s="1"/>
      <c r="T148" s="1"/>
    </row>
    <row r="149" spans="1:20" x14ac:dyDescent="0.2">
      <c r="A149" s="319" t="s">
        <v>81</v>
      </c>
      <c r="B149" s="319"/>
      <c r="C149" s="319"/>
      <c r="D149" s="319"/>
      <c r="E149" s="319"/>
      <c r="F149" s="319"/>
      <c r="G149" s="319"/>
      <c r="H149" s="319"/>
      <c r="I149" s="319"/>
      <c r="J149" s="319"/>
      <c r="K149" s="319"/>
      <c r="L149" s="319"/>
      <c r="M149" s="319"/>
      <c r="N149" s="319"/>
      <c r="O149" s="319"/>
      <c r="P149" s="319"/>
      <c r="Q149" s="319"/>
      <c r="R149" s="319"/>
      <c r="S149" s="319"/>
      <c r="T149" s="319"/>
    </row>
    <row r="150" spans="1:20" ht="5.25" customHeight="1" x14ac:dyDescent="0.2">
      <c r="A150" s="1"/>
      <c r="B150" s="1"/>
      <c r="C150" s="1"/>
      <c r="D150" s="1"/>
      <c r="E150" s="1"/>
      <c r="F150" s="1"/>
      <c r="G150" s="1"/>
      <c r="H150" s="1"/>
      <c r="I150" s="1"/>
      <c r="J150" s="1"/>
      <c r="K150" s="1"/>
      <c r="L150" s="1"/>
      <c r="M150" s="1"/>
      <c r="N150" s="1"/>
      <c r="O150" s="1"/>
      <c r="P150" s="1"/>
      <c r="Q150" s="1"/>
      <c r="R150" s="1"/>
      <c r="S150" s="1"/>
      <c r="T150" s="1"/>
    </row>
    <row r="151" spans="1:20" ht="39.75" customHeight="1" thickBot="1" x14ac:dyDescent="0.25">
      <c r="A151" s="320" t="s">
        <v>118</v>
      </c>
      <c r="B151" s="320"/>
      <c r="C151" s="320"/>
      <c r="D151" s="320"/>
      <c r="E151" s="320"/>
      <c r="F151" s="320"/>
      <c r="G151" s="320"/>
      <c r="H151" s="320"/>
      <c r="I151" s="320"/>
      <c r="J151" s="320"/>
      <c r="K151" s="320"/>
      <c r="L151" s="320"/>
      <c r="M151" s="320"/>
      <c r="N151" s="320"/>
      <c r="O151" s="320"/>
      <c r="P151" s="320"/>
      <c r="Q151" s="320"/>
      <c r="R151" s="320"/>
      <c r="S151" s="320"/>
      <c r="T151" s="320"/>
    </row>
    <row r="152" spans="1:20" x14ac:dyDescent="0.2">
      <c r="A152" s="27"/>
      <c r="B152" s="304" t="s">
        <v>1</v>
      </c>
      <c r="C152" s="305"/>
      <c r="D152" s="305"/>
      <c r="E152" s="305"/>
      <c r="F152" s="321"/>
      <c r="G152" s="503" t="str">
        <f>F6</f>
        <v>MR client</v>
      </c>
      <c r="H152" s="504"/>
      <c r="I152" s="504"/>
      <c r="J152" s="504"/>
      <c r="K152" s="504"/>
      <c r="L152" s="504"/>
      <c r="M152" s="504"/>
      <c r="N152" s="504"/>
      <c r="O152" s="504"/>
      <c r="P152" s="504"/>
      <c r="Q152" s="504"/>
      <c r="R152" s="504"/>
      <c r="S152" s="504"/>
      <c r="T152" s="505"/>
    </row>
    <row r="153" spans="1:20" x14ac:dyDescent="0.2">
      <c r="A153" s="27"/>
      <c r="B153" s="322" t="s">
        <v>2</v>
      </c>
      <c r="C153" s="323"/>
      <c r="D153" s="323"/>
      <c r="E153" s="323"/>
      <c r="F153" s="324"/>
      <c r="G153" s="506" t="str">
        <f>F7</f>
        <v>01.04.1990</v>
      </c>
      <c r="H153" s="507"/>
      <c r="I153" s="507"/>
      <c r="J153" s="507"/>
      <c r="K153" s="507"/>
      <c r="L153" s="507"/>
      <c r="M153" s="507"/>
      <c r="N153" s="507"/>
      <c r="O153" s="507"/>
      <c r="P153" s="507"/>
      <c r="Q153" s="507"/>
      <c r="R153" s="507"/>
      <c r="S153" s="507"/>
      <c r="T153" s="508"/>
    </row>
    <row r="154" spans="1:20" ht="16" thickBot="1" x14ac:dyDescent="0.25">
      <c r="A154" s="27"/>
      <c r="B154" s="293" t="s">
        <v>71</v>
      </c>
      <c r="C154" s="294"/>
      <c r="D154" s="294"/>
      <c r="E154" s="294"/>
      <c r="F154" s="295"/>
      <c r="G154" s="509" t="str">
        <f>F11</f>
        <v>PO5051</v>
      </c>
      <c r="H154" s="510"/>
      <c r="I154" s="510"/>
      <c r="J154" s="510"/>
      <c r="K154" s="510"/>
      <c r="L154" s="510"/>
      <c r="M154" s="510"/>
      <c r="N154" s="510"/>
      <c r="O154" s="510"/>
      <c r="P154" s="510"/>
      <c r="Q154" s="510"/>
      <c r="R154" s="510"/>
      <c r="S154" s="510"/>
      <c r="T154" s="511"/>
    </row>
    <row r="155" spans="1:20" ht="16" thickBot="1" x14ac:dyDescent="0.25">
      <c r="A155" s="27"/>
      <c r="B155" s="57" t="s">
        <v>73</v>
      </c>
      <c r="C155" s="561" t="str">
        <f>F18</f>
        <v>Volkswagen Tiguan</v>
      </c>
      <c r="D155" s="561"/>
      <c r="E155" s="561"/>
      <c r="F155" s="561"/>
      <c r="G155" s="562"/>
      <c r="H155" s="296" t="s">
        <v>82</v>
      </c>
      <c r="I155" s="297"/>
      <c r="J155" s="563" t="str">
        <f>F19</f>
        <v>DL7999</v>
      </c>
      <c r="K155" s="564"/>
      <c r="L155" s="298" t="s">
        <v>83</v>
      </c>
      <c r="M155" s="299"/>
      <c r="N155" s="299"/>
      <c r="O155" s="565" t="str">
        <f>F20</f>
        <v>VBA787878HG78787GR</v>
      </c>
      <c r="P155" s="566"/>
      <c r="Q155" s="566"/>
      <c r="R155" s="566"/>
      <c r="S155" s="566"/>
      <c r="T155" s="567"/>
    </row>
    <row r="156" spans="1:20" x14ac:dyDescent="0.2">
      <c r="A156" s="27"/>
      <c r="B156" s="58" t="s">
        <v>84</v>
      </c>
      <c r="C156" s="59"/>
      <c r="D156" s="59"/>
      <c r="E156" s="59"/>
      <c r="F156" s="59"/>
      <c r="G156" s="59"/>
      <c r="H156" s="59"/>
      <c r="I156" s="59"/>
      <c r="J156" s="59"/>
      <c r="K156" s="59"/>
      <c r="L156" s="59"/>
      <c r="M156" s="85"/>
      <c r="N156" s="456" t="str">
        <f>B3</f>
        <v>01.01.2024  12/00</v>
      </c>
      <c r="O156" s="457"/>
      <c r="P156" s="457"/>
      <c r="Q156" s="21"/>
      <c r="R156" s="21" t="s">
        <v>85</v>
      </c>
      <c r="S156" s="21"/>
      <c r="T156" s="27"/>
    </row>
    <row r="157" spans="1:20" x14ac:dyDescent="0.2">
      <c r="A157" s="27"/>
      <c r="B157" s="444" t="str">
        <f>K2</f>
        <v>RDV/carnr+contract nr</v>
      </c>
      <c r="C157" s="445"/>
      <c r="D157" s="445"/>
      <c r="E157" s="445"/>
      <c r="F157" s="21" t="s">
        <v>86</v>
      </c>
      <c r="G157" s="21"/>
      <c r="H157" s="21"/>
      <c r="I157" s="21"/>
      <c r="J157" s="21"/>
      <c r="K157" s="21"/>
      <c r="L157" s="21"/>
      <c r="M157" s="21"/>
      <c r="N157" s="21"/>
      <c r="O157" s="21"/>
      <c r="P157" s="21"/>
      <c r="Q157" s="21"/>
      <c r="R157" s="21"/>
      <c r="S157" s="21"/>
      <c r="T157" s="27"/>
    </row>
    <row r="158" spans="1:20" x14ac:dyDescent="0.2">
      <c r="A158" s="77" t="s">
        <v>88</v>
      </c>
      <c r="B158" s="67" t="s">
        <v>87</v>
      </c>
      <c r="C158" s="67"/>
      <c r="D158" s="67"/>
      <c r="E158" s="67"/>
      <c r="F158" s="67"/>
      <c r="G158" s="67"/>
      <c r="H158" s="67"/>
      <c r="I158" s="67"/>
      <c r="J158" s="453" t="str">
        <f>B3</f>
        <v>01.01.2024  12/00</v>
      </c>
      <c r="K158" s="454"/>
      <c r="L158" s="454"/>
      <c r="M158" s="454"/>
      <c r="N158" s="475" t="str">
        <f>P21</f>
        <v xml:space="preserve">Address 1 </v>
      </c>
      <c r="O158" s="476"/>
      <c r="P158" s="476"/>
      <c r="Q158" s="476"/>
      <c r="R158" s="476"/>
      <c r="S158" s="476"/>
      <c r="T158" s="477"/>
    </row>
    <row r="159" spans="1:20" x14ac:dyDescent="0.2">
      <c r="A159" s="77" t="s">
        <v>90</v>
      </c>
      <c r="B159" s="67" t="s">
        <v>89</v>
      </c>
      <c r="C159" s="67"/>
      <c r="D159" s="67"/>
      <c r="E159" s="67"/>
      <c r="F159" s="67"/>
      <c r="G159" s="67"/>
      <c r="H159" s="67"/>
      <c r="I159" s="67"/>
      <c r="J159" s="68"/>
      <c r="K159" s="455" t="str">
        <f>P20</f>
        <v>01.02.2024 12/00</v>
      </c>
      <c r="L159" s="454"/>
      <c r="M159" s="454"/>
      <c r="N159" s="454"/>
      <c r="O159" s="475" t="str">
        <f>P22</f>
        <v>Address 2</v>
      </c>
      <c r="P159" s="476"/>
      <c r="Q159" s="476"/>
      <c r="R159" s="476"/>
      <c r="S159" s="476"/>
      <c r="T159" s="477"/>
    </row>
    <row r="160" spans="1:20" x14ac:dyDescent="0.2">
      <c r="A160" s="77" t="s">
        <v>91</v>
      </c>
      <c r="B160" s="307" t="s">
        <v>92</v>
      </c>
      <c r="C160" s="307"/>
      <c r="D160" s="307"/>
      <c r="E160" s="307"/>
      <c r="F160" s="307"/>
      <c r="G160" s="657" t="s">
        <v>93</v>
      </c>
      <c r="H160" s="657"/>
      <c r="I160" s="657"/>
      <c r="J160" s="658"/>
      <c r="K160" s="306" t="s">
        <v>94</v>
      </c>
      <c r="L160" s="307"/>
      <c r="M160" s="307"/>
      <c r="N160" s="307"/>
      <c r="O160" s="308"/>
      <c r="P160" s="301" t="s">
        <v>93</v>
      </c>
      <c r="Q160" s="302"/>
      <c r="R160" s="302"/>
      <c r="S160" s="302"/>
      <c r="T160" s="303"/>
    </row>
    <row r="161" spans="1:20" x14ac:dyDescent="0.2">
      <c r="A161" s="77" t="s">
        <v>95</v>
      </c>
      <c r="B161" s="156" t="s">
        <v>97</v>
      </c>
      <c r="C161" s="156"/>
      <c r="D161" s="156"/>
      <c r="E161" s="156"/>
      <c r="F161" s="156"/>
      <c r="G161" s="300"/>
      <c r="H161" s="655">
        <f>P18</f>
        <v>1</v>
      </c>
      <c r="I161" s="656"/>
      <c r="J161" s="656"/>
      <c r="K161" s="313" t="s">
        <v>98</v>
      </c>
      <c r="L161" s="156"/>
      <c r="M161" s="156"/>
      <c r="N161" s="156"/>
      <c r="O161" s="156"/>
      <c r="P161" s="300"/>
      <c r="Q161" s="314"/>
      <c r="R161" s="314"/>
      <c r="S161" s="314"/>
      <c r="T161" s="71"/>
    </row>
    <row r="162" spans="1:20" ht="16" x14ac:dyDescent="0.2">
      <c r="A162" s="77" t="s">
        <v>99</v>
      </c>
      <c r="B162" s="179" t="s">
        <v>20</v>
      </c>
      <c r="C162" s="179"/>
      <c r="D162" s="179"/>
      <c r="E162" s="179"/>
      <c r="F162" s="315"/>
      <c r="G162" s="73" t="s">
        <v>23</v>
      </c>
      <c r="H162" s="74" t="s">
        <v>22</v>
      </c>
      <c r="I162" s="73" t="s">
        <v>24</v>
      </c>
      <c r="J162" s="75"/>
      <c r="K162" s="316" t="s">
        <v>101</v>
      </c>
      <c r="L162" s="179"/>
      <c r="M162" s="179"/>
      <c r="N162" s="179"/>
      <c r="O162" s="315"/>
      <c r="P162" s="73" t="s">
        <v>23</v>
      </c>
      <c r="Q162" s="76"/>
      <c r="R162" s="73" t="s">
        <v>24</v>
      </c>
      <c r="S162" s="72"/>
      <c r="T162" s="71"/>
    </row>
    <row r="163" spans="1:20" ht="15" customHeight="1" x14ac:dyDescent="0.2">
      <c r="A163" s="77" t="s">
        <v>100</v>
      </c>
      <c r="B163" s="179" t="s">
        <v>33</v>
      </c>
      <c r="C163" s="179"/>
      <c r="D163" s="179"/>
      <c r="E163" s="179"/>
      <c r="F163" s="315"/>
      <c r="G163" s="73" t="s">
        <v>23</v>
      </c>
      <c r="H163" s="74" t="s">
        <v>22</v>
      </c>
      <c r="I163" s="73" t="s">
        <v>24</v>
      </c>
      <c r="J163" s="75"/>
      <c r="K163" s="316" t="s">
        <v>102</v>
      </c>
      <c r="L163" s="179"/>
      <c r="M163" s="179"/>
      <c r="N163" s="179"/>
      <c r="O163" s="315"/>
      <c r="P163" s="73" t="s">
        <v>23</v>
      </c>
      <c r="Q163" s="76"/>
      <c r="R163" s="73" t="s">
        <v>24</v>
      </c>
      <c r="S163" s="72"/>
      <c r="T163" s="71"/>
    </row>
    <row r="164" spans="1:20" x14ac:dyDescent="0.2">
      <c r="A164" s="48" t="s">
        <v>104</v>
      </c>
      <c r="B164" s="61" t="s">
        <v>103</v>
      </c>
      <c r="C164" s="61"/>
      <c r="D164" s="61"/>
      <c r="E164" s="61"/>
      <c r="F164" s="61"/>
      <c r="G164" s="61"/>
      <c r="H164" s="61"/>
      <c r="I164" s="61"/>
      <c r="J164" s="61"/>
      <c r="K164" s="61"/>
      <c r="L164" s="61"/>
      <c r="M164" s="61"/>
      <c r="N164" s="61"/>
      <c r="O164" s="61"/>
      <c r="P164" s="61"/>
      <c r="Q164" s="61"/>
      <c r="R164" s="61"/>
      <c r="S164" s="61"/>
      <c r="T164" s="27"/>
    </row>
    <row r="165" spans="1:20" ht="15" customHeight="1" x14ac:dyDescent="0.2">
      <c r="A165" s="48" t="s">
        <v>105</v>
      </c>
      <c r="B165" s="309" t="s">
        <v>106</v>
      </c>
      <c r="C165" s="309"/>
      <c r="D165" s="309"/>
      <c r="E165" s="309"/>
      <c r="F165" s="309"/>
      <c r="G165" s="309"/>
      <c r="H165" s="309"/>
      <c r="I165" s="309"/>
      <c r="J165" s="309"/>
      <c r="K165" s="309"/>
      <c r="L165" s="309" t="s">
        <v>107</v>
      </c>
      <c r="M165" s="309"/>
      <c r="N165" s="309"/>
      <c r="O165" s="309"/>
      <c r="P165" s="309"/>
      <c r="Q165" s="309"/>
      <c r="R165" s="309"/>
      <c r="S165" s="309"/>
      <c r="T165" s="309"/>
    </row>
    <row r="166" spans="1:20" x14ac:dyDescent="0.2">
      <c r="A166" s="103"/>
      <c r="B166" s="101"/>
      <c r="C166" s="101"/>
      <c r="D166" s="101"/>
      <c r="E166" s="101"/>
      <c r="F166" s="101"/>
      <c r="G166" s="101"/>
      <c r="H166" s="101"/>
      <c r="I166" s="101"/>
      <c r="J166" s="102"/>
      <c r="K166" s="104"/>
      <c r="L166" s="103"/>
      <c r="M166" s="101"/>
      <c r="N166" s="101"/>
      <c r="O166" s="101"/>
      <c r="P166" s="101"/>
      <c r="Q166" s="101"/>
      <c r="R166" s="101"/>
      <c r="S166" s="101"/>
      <c r="T166" s="104"/>
    </row>
    <row r="167" spans="1:20" x14ac:dyDescent="0.2">
      <c r="A167" s="62"/>
      <c r="B167" s="27"/>
      <c r="C167" s="27"/>
      <c r="D167" s="27"/>
      <c r="E167" s="27"/>
      <c r="F167" s="27"/>
      <c r="G167" s="27"/>
      <c r="H167" s="27"/>
      <c r="I167" s="27"/>
      <c r="J167" s="2"/>
      <c r="K167" s="63"/>
      <c r="L167" s="62"/>
      <c r="M167" s="27"/>
      <c r="N167" s="27"/>
      <c r="O167" s="27"/>
      <c r="P167" s="27"/>
      <c r="Q167" s="27"/>
      <c r="R167" s="27"/>
      <c r="S167" s="27"/>
      <c r="T167" s="63"/>
    </row>
    <row r="168" spans="1:20" x14ac:dyDescent="0.2">
      <c r="A168" s="62"/>
      <c r="B168" s="27"/>
      <c r="C168" s="27"/>
      <c r="D168" s="27"/>
      <c r="E168" s="27"/>
      <c r="F168" s="27"/>
      <c r="G168" s="27"/>
      <c r="H168" s="27"/>
      <c r="I168" s="27"/>
      <c r="J168" s="2"/>
      <c r="K168" s="63"/>
      <c r="L168" s="62"/>
      <c r="M168" s="27"/>
      <c r="N168" s="27"/>
      <c r="O168" s="27"/>
      <c r="P168" s="27"/>
      <c r="Q168" s="27"/>
      <c r="R168" s="27"/>
      <c r="S168" s="27"/>
      <c r="T168" s="63"/>
    </row>
    <row r="169" spans="1:20" x14ac:dyDescent="0.2">
      <c r="A169" s="62"/>
      <c r="B169" s="27"/>
      <c r="C169" s="27"/>
      <c r="D169" s="27"/>
      <c r="E169" s="27"/>
      <c r="F169" s="27"/>
      <c r="G169" s="27"/>
      <c r="H169" s="27"/>
      <c r="I169" s="27"/>
      <c r="J169" s="2"/>
      <c r="K169" s="63"/>
      <c r="L169" s="62"/>
      <c r="M169" s="27"/>
      <c r="N169" s="27"/>
      <c r="O169" s="27"/>
      <c r="P169" s="27"/>
      <c r="Q169" s="27"/>
      <c r="R169" s="27"/>
      <c r="S169" s="27"/>
      <c r="T169" s="63"/>
    </row>
    <row r="170" spans="1:20" x14ac:dyDescent="0.2">
      <c r="A170" s="62"/>
      <c r="B170" s="27"/>
      <c r="C170" s="27"/>
      <c r="D170" s="27"/>
      <c r="E170" s="27"/>
      <c r="F170" s="27"/>
      <c r="G170" s="27"/>
      <c r="H170" s="27"/>
      <c r="I170" s="27"/>
      <c r="J170" s="2"/>
      <c r="K170" s="63"/>
      <c r="L170" s="62"/>
      <c r="M170" s="27"/>
      <c r="N170" s="27"/>
      <c r="O170" s="27"/>
      <c r="P170" s="27"/>
      <c r="Q170" s="27"/>
      <c r="R170" s="27"/>
      <c r="S170" s="27"/>
      <c r="T170" s="63"/>
    </row>
    <row r="171" spans="1:20" x14ac:dyDescent="0.2">
      <c r="A171" s="62"/>
      <c r="B171" s="27"/>
      <c r="C171" s="27"/>
      <c r="D171" s="27"/>
      <c r="E171" s="27"/>
      <c r="F171" s="27"/>
      <c r="G171" s="27"/>
      <c r="H171" s="27"/>
      <c r="I171" s="27"/>
      <c r="J171" s="2"/>
      <c r="K171" s="63"/>
      <c r="L171" s="62"/>
      <c r="M171" s="27"/>
      <c r="N171" s="27"/>
      <c r="O171" s="27"/>
      <c r="P171" s="27"/>
      <c r="Q171" s="27"/>
      <c r="R171" s="27"/>
      <c r="S171" s="27"/>
      <c r="T171" s="63"/>
    </row>
    <row r="172" spans="1:20" x14ac:dyDescent="0.2">
      <c r="A172" s="62"/>
      <c r="B172" s="27"/>
      <c r="C172" s="27"/>
      <c r="D172" s="27"/>
      <c r="E172" s="27"/>
      <c r="F172" s="27"/>
      <c r="G172" s="27"/>
      <c r="H172" s="27"/>
      <c r="I172" s="27"/>
      <c r="J172" s="2"/>
      <c r="K172" s="63"/>
      <c r="L172" s="62"/>
      <c r="M172" s="27"/>
      <c r="N172" s="27"/>
      <c r="O172" s="27"/>
      <c r="P172" s="27"/>
      <c r="Q172" s="27"/>
      <c r="R172" s="27"/>
      <c r="S172" s="27"/>
      <c r="T172" s="63"/>
    </row>
    <row r="173" spans="1:20" x14ac:dyDescent="0.2">
      <c r="A173" s="62"/>
      <c r="B173" s="27"/>
      <c r="C173" s="27"/>
      <c r="D173" s="27"/>
      <c r="E173" s="27"/>
      <c r="F173" s="27"/>
      <c r="G173" s="27"/>
      <c r="H173" s="27"/>
      <c r="I173" s="27"/>
      <c r="J173" s="2"/>
      <c r="K173" s="63"/>
      <c r="L173" s="62"/>
      <c r="M173" s="27"/>
      <c r="N173" s="27"/>
      <c r="O173" s="27"/>
      <c r="P173" s="27"/>
      <c r="Q173" s="27"/>
      <c r="R173" s="27"/>
      <c r="S173" s="27"/>
      <c r="T173" s="63"/>
    </row>
    <row r="174" spans="1:20" x14ac:dyDescent="0.2">
      <c r="A174" s="62"/>
      <c r="B174" s="27"/>
      <c r="C174" s="27"/>
      <c r="D174" s="27"/>
      <c r="E174" s="27"/>
      <c r="F174" s="27"/>
      <c r="G174" s="27"/>
      <c r="H174" s="27"/>
      <c r="I174" s="27"/>
      <c r="J174" s="2"/>
      <c r="K174" s="63"/>
      <c r="L174" s="62"/>
      <c r="M174" s="27"/>
      <c r="N174" s="27"/>
      <c r="O174" s="27"/>
      <c r="P174" s="27"/>
      <c r="Q174" s="27"/>
      <c r="R174" s="27"/>
      <c r="S174" s="27"/>
      <c r="T174" s="63"/>
    </row>
    <row r="175" spans="1:20" x14ac:dyDescent="0.2">
      <c r="A175" s="62"/>
      <c r="B175" s="27"/>
      <c r="C175" s="27"/>
      <c r="D175" s="27"/>
      <c r="E175" s="27"/>
      <c r="F175" s="27"/>
      <c r="G175" s="27"/>
      <c r="H175" s="27"/>
      <c r="I175" s="27"/>
      <c r="J175" s="2"/>
      <c r="K175" s="63"/>
      <c r="L175" s="62"/>
      <c r="M175" s="27"/>
      <c r="N175" s="27"/>
      <c r="O175" s="27"/>
      <c r="P175" s="27"/>
      <c r="Q175" s="27"/>
      <c r="R175" s="27"/>
      <c r="S175" s="27"/>
      <c r="T175" s="63"/>
    </row>
    <row r="176" spans="1:20" x14ac:dyDescent="0.2">
      <c r="A176" s="62"/>
      <c r="B176" s="27"/>
      <c r="C176" s="27"/>
      <c r="D176" s="27"/>
      <c r="E176" s="27"/>
      <c r="F176" s="27"/>
      <c r="G176" s="27"/>
      <c r="H176" s="27"/>
      <c r="I176" s="27"/>
      <c r="J176" s="2"/>
      <c r="K176" s="63"/>
      <c r="L176" s="62"/>
      <c r="M176" s="27"/>
      <c r="N176" s="27"/>
      <c r="O176" s="27"/>
      <c r="P176" s="27"/>
      <c r="Q176" s="27"/>
      <c r="R176" s="27"/>
      <c r="S176" s="27"/>
      <c r="T176" s="63"/>
    </row>
    <row r="177" spans="1:20" ht="49.5" customHeight="1" x14ac:dyDescent="0.2">
      <c r="A177" s="99"/>
      <c r="B177" s="100"/>
      <c r="C177" s="100"/>
      <c r="D177" s="100"/>
      <c r="E177" s="100"/>
      <c r="F177" s="100"/>
      <c r="G177" s="100"/>
      <c r="H177" s="100"/>
      <c r="I177" s="100"/>
      <c r="J177" s="100"/>
      <c r="K177" s="106"/>
      <c r="L177" s="99"/>
      <c r="M177" s="100"/>
      <c r="N177" s="100"/>
      <c r="O177" s="100"/>
      <c r="P177" s="100"/>
      <c r="Q177" s="100"/>
      <c r="R177" s="100"/>
      <c r="S177" s="100"/>
      <c r="T177" s="106"/>
    </row>
    <row r="178" spans="1:20" ht="14.25" customHeight="1" x14ac:dyDescent="0.2">
      <c r="A178" s="98" t="s">
        <v>194</v>
      </c>
      <c r="B178" s="27" t="s">
        <v>198</v>
      </c>
      <c r="C178" s="27"/>
      <c r="D178" s="27"/>
      <c r="E178" s="27"/>
      <c r="F178" s="27"/>
      <c r="G178" s="27"/>
      <c r="H178" s="27"/>
      <c r="I178" s="27"/>
      <c r="J178" s="27"/>
      <c r="K178" s="27"/>
      <c r="L178" s="27"/>
      <c r="M178" s="27"/>
      <c r="N178" s="27"/>
      <c r="O178" s="27"/>
      <c r="P178" s="27"/>
      <c r="Q178" s="27"/>
      <c r="R178" s="27"/>
      <c r="S178" s="27"/>
      <c r="T178" s="27"/>
    </row>
    <row r="179" spans="1:20" ht="40.5" customHeight="1" x14ac:dyDescent="0.2">
      <c r="A179" s="66" t="s">
        <v>108</v>
      </c>
      <c r="B179" s="166" t="s">
        <v>196</v>
      </c>
      <c r="C179" s="166"/>
      <c r="D179" s="166"/>
      <c r="E179" s="166"/>
      <c r="F179" s="166"/>
      <c r="G179" s="166"/>
      <c r="H179" s="166"/>
      <c r="I179" s="166"/>
      <c r="J179" s="166"/>
      <c r="K179" s="166"/>
      <c r="L179" s="166"/>
      <c r="M179" s="166"/>
      <c r="N179" s="166"/>
      <c r="O179" s="166"/>
      <c r="P179" s="166"/>
      <c r="Q179" s="166"/>
      <c r="R179" s="166"/>
      <c r="S179" s="166"/>
      <c r="T179" s="166"/>
    </row>
    <row r="180" spans="1:20" ht="39.75" customHeight="1" x14ac:dyDescent="0.2">
      <c r="A180" s="66" t="s">
        <v>109</v>
      </c>
      <c r="B180" s="166" t="s">
        <v>197</v>
      </c>
      <c r="C180" s="166"/>
      <c r="D180" s="166"/>
      <c r="E180" s="166"/>
      <c r="F180" s="166"/>
      <c r="G180" s="166"/>
      <c r="H180" s="166"/>
      <c r="I180" s="166"/>
      <c r="J180" s="166"/>
      <c r="K180" s="166"/>
      <c r="L180" s="166"/>
      <c r="M180" s="166"/>
      <c r="N180" s="166"/>
      <c r="O180" s="166"/>
      <c r="P180" s="166"/>
      <c r="Q180" s="166"/>
      <c r="R180" s="166"/>
      <c r="S180" s="166"/>
      <c r="T180" s="166"/>
    </row>
    <row r="181" spans="1:20" ht="13.5" customHeight="1" x14ac:dyDescent="0.2">
      <c r="A181" s="48" t="s">
        <v>110</v>
      </c>
      <c r="B181" s="165"/>
      <c r="C181" s="165"/>
      <c r="D181" s="165"/>
      <c r="E181" s="165"/>
      <c r="F181" s="165"/>
      <c r="G181" s="165"/>
      <c r="H181" s="60"/>
      <c r="I181" s="60"/>
      <c r="J181" s="64"/>
      <c r="K181" s="60"/>
      <c r="L181" s="60"/>
      <c r="M181" s="60"/>
      <c r="N181" s="60"/>
      <c r="O181" s="60"/>
      <c r="P181" s="60"/>
      <c r="Q181" s="60"/>
      <c r="R181" s="60"/>
      <c r="S181" s="60"/>
      <c r="T181" s="60"/>
    </row>
    <row r="182" spans="1:20" ht="18.75" customHeight="1" x14ac:dyDescent="0.2">
      <c r="A182" s="27"/>
      <c r="B182" s="67"/>
      <c r="C182" s="67"/>
      <c r="D182" s="67"/>
      <c r="E182" s="67"/>
      <c r="F182" s="67"/>
      <c r="G182" s="67"/>
      <c r="H182" s="67"/>
      <c r="I182" s="67"/>
      <c r="J182" s="68"/>
      <c r="K182" s="67"/>
      <c r="L182" s="67"/>
      <c r="M182" s="67"/>
      <c r="N182" s="67"/>
      <c r="O182" s="67"/>
      <c r="P182" s="67"/>
      <c r="Q182" s="67"/>
      <c r="R182" s="67"/>
      <c r="S182" s="67"/>
      <c r="T182" s="67"/>
    </row>
    <row r="183" spans="1:20" ht="15.75" customHeight="1" x14ac:dyDescent="0.2">
      <c r="A183" s="27"/>
      <c r="B183" s="67"/>
      <c r="C183" s="67"/>
      <c r="D183" s="67"/>
      <c r="E183" s="67"/>
      <c r="F183" s="67"/>
      <c r="G183" s="67"/>
      <c r="H183" s="67"/>
      <c r="I183" s="67"/>
      <c r="J183" s="68"/>
      <c r="K183" s="67"/>
      <c r="L183" s="67"/>
      <c r="M183" s="67"/>
      <c r="N183" s="67"/>
      <c r="O183" s="67"/>
      <c r="P183" s="67"/>
      <c r="Q183" s="67"/>
      <c r="R183" s="67"/>
      <c r="S183" s="67"/>
      <c r="T183" s="67"/>
    </row>
    <row r="184" spans="1:20" x14ac:dyDescent="0.2">
      <c r="A184" s="27"/>
      <c r="B184" s="27"/>
      <c r="C184" s="312" t="s">
        <v>112</v>
      </c>
      <c r="D184" s="312"/>
      <c r="E184" s="312"/>
      <c r="F184" s="312"/>
      <c r="G184" s="312"/>
      <c r="H184" s="312"/>
      <c r="I184" s="312"/>
      <c r="J184" s="312"/>
      <c r="K184" s="105"/>
      <c r="L184" s="21"/>
      <c r="M184" s="21"/>
      <c r="N184" s="21" t="s">
        <v>113</v>
      </c>
      <c r="O184" s="21"/>
      <c r="P184" s="21"/>
      <c r="Q184" s="21"/>
      <c r="R184" s="21"/>
      <c r="S184" s="21"/>
      <c r="T184" s="27"/>
    </row>
    <row r="185" spans="1:20" ht="26.25" customHeight="1" x14ac:dyDescent="0.2">
      <c r="A185" s="27"/>
      <c r="B185" s="27"/>
      <c r="C185" s="27"/>
      <c r="D185" s="27"/>
      <c r="E185" s="27"/>
      <c r="F185" s="27"/>
      <c r="G185" s="27"/>
      <c r="H185" s="27"/>
      <c r="I185" s="27"/>
      <c r="J185" s="2"/>
      <c r="K185" s="63"/>
      <c r="L185" s="27"/>
      <c r="M185" s="27"/>
      <c r="N185" s="27"/>
      <c r="O185" s="27"/>
      <c r="P185" s="27"/>
      <c r="Q185" s="27"/>
      <c r="R185" s="27"/>
      <c r="S185" s="27"/>
      <c r="T185" s="27"/>
    </row>
    <row r="186" spans="1:20" ht="19.5" customHeight="1" x14ac:dyDescent="0.2">
      <c r="A186" s="27"/>
      <c r="B186" s="69" t="s">
        <v>111</v>
      </c>
      <c r="C186" s="27"/>
      <c r="D186" s="60"/>
      <c r="E186" s="60"/>
      <c r="F186" s="60"/>
      <c r="G186" s="60"/>
      <c r="H186" s="60"/>
      <c r="I186" s="60"/>
      <c r="J186" s="64"/>
      <c r="K186" s="63"/>
      <c r="L186" s="69" t="s">
        <v>111</v>
      </c>
      <c r="M186" s="27"/>
      <c r="N186" s="60"/>
      <c r="O186" s="60"/>
      <c r="P186" s="60"/>
      <c r="Q186" s="60"/>
      <c r="R186" s="60"/>
      <c r="S186" s="60"/>
      <c r="T186" s="27"/>
    </row>
    <row r="187" spans="1:20" x14ac:dyDescent="0.2">
      <c r="A187" s="27"/>
      <c r="B187" s="27"/>
      <c r="C187" s="27"/>
      <c r="D187" s="27"/>
      <c r="E187" s="27"/>
      <c r="F187" s="27"/>
      <c r="G187" s="27"/>
      <c r="H187" s="27"/>
      <c r="I187" s="27"/>
      <c r="J187" s="2"/>
      <c r="K187" s="63"/>
      <c r="L187" s="27"/>
      <c r="M187" s="27"/>
      <c r="N187" s="27"/>
      <c r="O187" s="27"/>
      <c r="P187" s="27"/>
      <c r="Q187" s="27"/>
      <c r="R187" s="27"/>
      <c r="S187" s="27"/>
      <c r="T187" s="27"/>
    </row>
    <row r="188" spans="1:20" ht="12" customHeight="1" x14ac:dyDescent="0.2">
      <c r="A188" s="27"/>
      <c r="B188" s="27"/>
      <c r="C188" s="27"/>
      <c r="D188" s="27"/>
      <c r="E188" s="27"/>
      <c r="F188" s="27"/>
      <c r="G188" s="27"/>
      <c r="H188" s="27"/>
      <c r="I188" s="27"/>
      <c r="J188" s="2"/>
      <c r="K188" s="63"/>
      <c r="L188" s="27"/>
      <c r="M188" s="27"/>
      <c r="N188" s="27"/>
      <c r="O188" s="27"/>
      <c r="P188" s="27"/>
      <c r="Q188" s="27"/>
      <c r="R188" s="27"/>
      <c r="S188" s="27"/>
      <c r="T188" s="27"/>
    </row>
    <row r="189" spans="1:20" ht="29.25" customHeight="1" x14ac:dyDescent="0.2">
      <c r="A189" s="27"/>
      <c r="B189" s="69" t="s">
        <v>114</v>
      </c>
      <c r="C189" s="27"/>
      <c r="D189" s="60"/>
      <c r="E189" s="60"/>
      <c r="F189" s="60"/>
      <c r="G189" s="60"/>
      <c r="H189" s="60"/>
      <c r="I189" s="60"/>
      <c r="J189" s="64"/>
      <c r="K189" s="63"/>
      <c r="L189" s="69" t="s">
        <v>114</v>
      </c>
      <c r="M189" s="27"/>
      <c r="N189" s="60"/>
      <c r="O189" s="60"/>
      <c r="P189" s="60"/>
      <c r="Q189" s="60"/>
      <c r="R189" s="60"/>
      <c r="S189" s="60"/>
      <c r="T189" s="27"/>
    </row>
    <row r="190" spans="1:20" ht="29.25" customHeight="1" x14ac:dyDescent="0.2">
      <c r="A190" s="27"/>
      <c r="B190" s="27"/>
      <c r="C190" s="27"/>
      <c r="D190" s="27"/>
      <c r="E190" s="27"/>
      <c r="F190" s="27"/>
      <c r="G190" s="27"/>
      <c r="H190" s="27"/>
      <c r="I190" s="27"/>
      <c r="J190" s="2"/>
      <c r="K190" s="65"/>
      <c r="L190" s="27"/>
      <c r="M190" s="27"/>
      <c r="N190" s="27"/>
      <c r="O190" s="27"/>
      <c r="P190" s="27"/>
      <c r="Q190" s="27"/>
      <c r="R190" s="27"/>
      <c r="S190" s="27"/>
      <c r="T190" s="27"/>
    </row>
    <row r="191" spans="1:20" x14ac:dyDescent="0.2">
      <c r="A191" s="310" t="s">
        <v>115</v>
      </c>
      <c r="B191" s="311"/>
      <c r="C191" s="311"/>
      <c r="D191" s="311"/>
      <c r="E191" s="311"/>
      <c r="F191" s="311"/>
      <c r="G191" s="439" t="str">
        <f>K2</f>
        <v>RDV/carnr+contract nr</v>
      </c>
      <c r="H191" s="439"/>
      <c r="I191" s="446"/>
      <c r="J191" s="42" t="s">
        <v>73</v>
      </c>
      <c r="K191" s="559" t="str">
        <f>F18</f>
        <v>Volkswagen Tiguan</v>
      </c>
      <c r="L191" s="559"/>
      <c r="M191" s="559"/>
      <c r="N191" s="559"/>
      <c r="O191" s="560"/>
      <c r="P191" s="50" t="s">
        <v>116</v>
      </c>
      <c r="Q191" s="451" t="str">
        <f>B3</f>
        <v>01.01.2024  12/00</v>
      </c>
      <c r="R191" s="451"/>
      <c r="S191" s="452"/>
      <c r="T191" s="70" t="s">
        <v>117</v>
      </c>
    </row>
  </sheetData>
  <mergeCells count="245">
    <mergeCell ref="B165:K165"/>
    <mergeCell ref="L165:T165"/>
    <mergeCell ref="A191:F191"/>
    <mergeCell ref="G191:I191"/>
    <mergeCell ref="K191:O191"/>
    <mergeCell ref="Q191:S191"/>
    <mergeCell ref="C184:J184"/>
    <mergeCell ref="A145:D145"/>
    <mergeCell ref="E145:G145"/>
    <mergeCell ref="I145:L145"/>
    <mergeCell ref="H161:J161"/>
    <mergeCell ref="K161:P161"/>
    <mergeCell ref="Q161:S161"/>
    <mergeCell ref="B162:F162"/>
    <mergeCell ref="B163:F163"/>
    <mergeCell ref="K162:O162"/>
    <mergeCell ref="K163:O163"/>
    <mergeCell ref="B160:F160"/>
    <mergeCell ref="G160:J160"/>
    <mergeCell ref="M147:R147"/>
    <mergeCell ref="A149:T149"/>
    <mergeCell ref="A151:T151"/>
    <mergeCell ref="B152:F152"/>
    <mergeCell ref="B153:F153"/>
    <mergeCell ref="C155:G155"/>
    <mergeCell ref="H155:I155"/>
    <mergeCell ref="J155:K155"/>
    <mergeCell ref="L155:N155"/>
    <mergeCell ref="B161:G161"/>
    <mergeCell ref="P160:T160"/>
    <mergeCell ref="G152:T152"/>
    <mergeCell ref="G153:T153"/>
    <mergeCell ref="G154:T154"/>
    <mergeCell ref="O155:T155"/>
    <mergeCell ref="J158:M158"/>
    <mergeCell ref="N158:T158"/>
    <mergeCell ref="K159:N159"/>
    <mergeCell ref="O159:T159"/>
    <mergeCell ref="K160:O160"/>
    <mergeCell ref="A97:T97"/>
    <mergeCell ref="A98:T98"/>
    <mergeCell ref="M145:N145"/>
    <mergeCell ref="A103:D103"/>
    <mergeCell ref="E103:G103"/>
    <mergeCell ref="I103:L103"/>
    <mergeCell ref="M103:N103"/>
    <mergeCell ref="A118:T118"/>
    <mergeCell ref="B154:F154"/>
    <mergeCell ref="A84:T84"/>
    <mergeCell ref="A85:T85"/>
    <mergeCell ref="A88:T88"/>
    <mergeCell ref="A89:T89"/>
    <mergeCell ref="A90:T90"/>
    <mergeCell ref="A91:T91"/>
    <mergeCell ref="A92:T92"/>
    <mergeCell ref="A93:T93"/>
    <mergeCell ref="A94:T94"/>
    <mergeCell ref="A99:T99"/>
    <mergeCell ref="A100:T100"/>
    <mergeCell ref="A101:T101"/>
    <mergeCell ref="A115:T115"/>
    <mergeCell ref="A116:T116"/>
    <mergeCell ref="A117:T117"/>
    <mergeCell ref="A119:T119"/>
    <mergeCell ref="A105:T105"/>
    <mergeCell ref="A107:T107"/>
    <mergeCell ref="A108:T108"/>
    <mergeCell ref="A109:T109"/>
    <mergeCell ref="A110:T110"/>
    <mergeCell ref="A111:T111"/>
    <mergeCell ref="A112:T112"/>
    <mergeCell ref="A113:T113"/>
    <mergeCell ref="A114:T114"/>
    <mergeCell ref="Q12:S12"/>
    <mergeCell ref="J12:N12"/>
    <mergeCell ref="K18:O18"/>
    <mergeCell ref="P27:S27"/>
    <mergeCell ref="E56:G56"/>
    <mergeCell ref="I56:L56"/>
    <mergeCell ref="M56:N56"/>
    <mergeCell ref="A78:F78"/>
    <mergeCell ref="A79:D79"/>
    <mergeCell ref="E79:F79"/>
    <mergeCell ref="G78:P78"/>
    <mergeCell ref="Q78:T78"/>
    <mergeCell ref="J79:K79"/>
    <mergeCell ref="J80:K80"/>
    <mergeCell ref="J81:K81"/>
    <mergeCell ref="O82:T82"/>
    <mergeCell ref="G80:I80"/>
    <mergeCell ref="L80:N80"/>
    <mergeCell ref="O80:P80"/>
    <mergeCell ref="A81:D81"/>
    <mergeCell ref="E81:F81"/>
    <mergeCell ref="A80:D80"/>
    <mergeCell ref="E80:F80"/>
    <mergeCell ref="L82:M82"/>
    <mergeCell ref="I82:J82"/>
    <mergeCell ref="A60:T60"/>
    <mergeCell ref="A61:T61"/>
    <mergeCell ref="A63:T63"/>
    <mergeCell ref="A65:T65"/>
    <mergeCell ref="A66:T66"/>
    <mergeCell ref="A67:T67"/>
    <mergeCell ref="A68:T68"/>
    <mergeCell ref="E62:T62"/>
    <mergeCell ref="A82:C82"/>
    <mergeCell ref="D82:E82"/>
    <mergeCell ref="F82:H82"/>
    <mergeCell ref="A70:T70"/>
    <mergeCell ref="A71:T71"/>
    <mergeCell ref="A72:T72"/>
    <mergeCell ref="A73:T73"/>
    <mergeCell ref="A74:T74"/>
    <mergeCell ref="A75:T75"/>
    <mergeCell ref="A76:T76"/>
    <mergeCell ref="G81:I81"/>
    <mergeCell ref="L81:N81"/>
    <mergeCell ref="O81:P81"/>
    <mergeCell ref="S79:T79"/>
    <mergeCell ref="S80:T80"/>
    <mergeCell ref="S81:T81"/>
    <mergeCell ref="P25:S25"/>
    <mergeCell ref="A26:E26"/>
    <mergeCell ref="A23:E23"/>
    <mergeCell ref="G79:I79"/>
    <mergeCell ref="L79:N79"/>
    <mergeCell ref="O79:P79"/>
    <mergeCell ref="A55:T55"/>
    <mergeCell ref="A36:T37"/>
    <mergeCell ref="A56:D56"/>
    <mergeCell ref="A44:T44"/>
    <mergeCell ref="A64:T64"/>
    <mergeCell ref="A46:T46"/>
    <mergeCell ref="A51:T51"/>
    <mergeCell ref="A49:T49"/>
    <mergeCell ref="A50:T50"/>
    <mergeCell ref="O34:T34"/>
    <mergeCell ref="A48:T48"/>
    <mergeCell ref="A31:T31"/>
    <mergeCell ref="A32:G32"/>
    <mergeCell ref="A43:T43"/>
    <mergeCell ref="A45:T45"/>
    <mergeCell ref="A47:J47"/>
    <mergeCell ref="K47:M47"/>
    <mergeCell ref="N47:T47"/>
    <mergeCell ref="F24:J24"/>
    <mergeCell ref="F25:J25"/>
    <mergeCell ref="F26:J26"/>
    <mergeCell ref="A16:T16"/>
    <mergeCell ref="A18:E18"/>
    <mergeCell ref="A25:E25"/>
    <mergeCell ref="F18:J18"/>
    <mergeCell ref="F19:J19"/>
    <mergeCell ref="F21:J21"/>
    <mergeCell ref="F22:J22"/>
    <mergeCell ref="F20:J20"/>
    <mergeCell ref="K20:O20"/>
    <mergeCell ref="K21:O21"/>
    <mergeCell ref="K22:O22"/>
    <mergeCell ref="P18:T18"/>
    <mergeCell ref="P19:T19"/>
    <mergeCell ref="A24:E24"/>
    <mergeCell ref="F23:J23"/>
    <mergeCell ref="K23:O23"/>
    <mergeCell ref="K24:O24"/>
    <mergeCell ref="K25:M25"/>
    <mergeCell ref="N25:O25"/>
    <mergeCell ref="P26:S26"/>
    <mergeCell ref="K26:N26"/>
    <mergeCell ref="A15:T15"/>
    <mergeCell ref="A17:J17"/>
    <mergeCell ref="K19:O19"/>
    <mergeCell ref="P20:T20"/>
    <mergeCell ref="P21:T21"/>
    <mergeCell ref="P22:T22"/>
    <mergeCell ref="K17:T17"/>
    <mergeCell ref="A19:E19"/>
    <mergeCell ref="A20:E20"/>
    <mergeCell ref="A21:E21"/>
    <mergeCell ref="A22:E22"/>
    <mergeCell ref="A4:T5"/>
    <mergeCell ref="A14:T14"/>
    <mergeCell ref="F6:T6"/>
    <mergeCell ref="A6:E6"/>
    <mergeCell ref="F8:T8"/>
    <mergeCell ref="F9:T9"/>
    <mergeCell ref="F10:T10"/>
    <mergeCell ref="A9:E9"/>
    <mergeCell ref="A10:E10"/>
    <mergeCell ref="A11:E11"/>
    <mergeCell ref="A12:E12"/>
    <mergeCell ref="A13:E13"/>
    <mergeCell ref="A7:E7"/>
    <mergeCell ref="F7:T7"/>
    <mergeCell ref="A8:E8"/>
    <mergeCell ref="O11:P11"/>
    <mergeCell ref="J11:N11"/>
    <mergeCell ref="Q11:S11"/>
    <mergeCell ref="F11:I11"/>
    <mergeCell ref="F12:I12"/>
    <mergeCell ref="F13:K13"/>
    <mergeCell ref="L13:O13"/>
    <mergeCell ref="P13:T13"/>
    <mergeCell ref="O12:P12"/>
    <mergeCell ref="B181:G181"/>
    <mergeCell ref="B180:T180"/>
    <mergeCell ref="B179:T179"/>
    <mergeCell ref="A95:H95"/>
    <mergeCell ref="I95:J95"/>
    <mergeCell ref="K95:T95"/>
    <mergeCell ref="A96:T96"/>
    <mergeCell ref="A29:T29"/>
    <mergeCell ref="A30:D30"/>
    <mergeCell ref="A62:B62"/>
    <mergeCell ref="C62:D62"/>
    <mergeCell ref="A86:D86"/>
    <mergeCell ref="G86:T86"/>
    <mergeCell ref="E86:F86"/>
    <mergeCell ref="A52:T52"/>
    <mergeCell ref="A53:T53"/>
    <mergeCell ref="A54:T54"/>
    <mergeCell ref="A42:T42"/>
    <mergeCell ref="A40:T40"/>
    <mergeCell ref="A41:T41"/>
    <mergeCell ref="A69:T69"/>
    <mergeCell ref="A57:T57"/>
    <mergeCell ref="A58:T58"/>
    <mergeCell ref="A59:T59"/>
    <mergeCell ref="A121:H135"/>
    <mergeCell ref="A141:H142"/>
    <mergeCell ref="I122:T123"/>
    <mergeCell ref="I124:M124"/>
    <mergeCell ref="I125:M125"/>
    <mergeCell ref="I126:M126"/>
    <mergeCell ref="I127:M127"/>
    <mergeCell ref="I128:M128"/>
    <mergeCell ref="I129:M129"/>
    <mergeCell ref="I130:M130"/>
    <mergeCell ref="I131:M131"/>
    <mergeCell ref="I141:N142"/>
    <mergeCell ref="O141:T141"/>
    <mergeCell ref="I135:N135"/>
    <mergeCell ref="I136:N136"/>
    <mergeCell ref="I133:Q133"/>
  </mergeCells>
  <pageMargins left="0.27559055118110237" right="0.19685039370078741" top="0.23622047244094491" bottom="0.23622047244094491" header="0.31496062992125984" footer="0.31496062992125984"/>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3F575-DF86-4654-AA3F-718AFF9F04B3}">
  <dimension ref="A1:T51"/>
  <sheetViews>
    <sheetView tabSelected="1" zoomScale="130" zoomScaleNormal="130" workbookViewId="0">
      <selection activeCell="F24" sqref="F24:Q24"/>
    </sheetView>
  </sheetViews>
  <sheetFormatPr baseColWidth="10" defaultColWidth="8.83203125" defaultRowHeight="15" x14ac:dyDescent="0.2"/>
  <cols>
    <col min="1" max="1" width="4.1640625" customWidth="1"/>
    <col min="2" max="2" width="4.6640625" customWidth="1"/>
    <col min="3" max="11" width="4.1640625" customWidth="1"/>
    <col min="12" max="12" width="2.83203125" customWidth="1"/>
    <col min="13" max="14" width="4.1640625" customWidth="1"/>
    <col min="15" max="15" width="5" customWidth="1"/>
    <col min="16" max="16" width="4.1640625" customWidth="1"/>
    <col min="17" max="17" width="5.1640625" customWidth="1"/>
    <col min="18" max="20" width="4.1640625" customWidth="1"/>
  </cols>
  <sheetData>
    <row r="1" spans="1:20" x14ac:dyDescent="0.2">
      <c r="A1" s="1"/>
      <c r="B1" s="1"/>
      <c r="C1" s="1"/>
      <c r="D1" s="1"/>
      <c r="E1" s="1"/>
      <c r="F1" s="1"/>
      <c r="G1" s="1"/>
      <c r="H1" s="1"/>
      <c r="I1" s="1"/>
      <c r="J1" s="1"/>
      <c r="K1" s="1"/>
      <c r="L1" s="1"/>
      <c r="M1" s="1"/>
      <c r="N1" s="1"/>
      <c r="O1" s="1"/>
      <c r="P1" s="1"/>
      <c r="Q1" s="1"/>
      <c r="R1" s="1"/>
      <c r="S1" s="1"/>
      <c r="T1" s="1"/>
    </row>
    <row r="2" spans="1:20" x14ac:dyDescent="0.2">
      <c r="A2" s="1"/>
      <c r="B2" s="1"/>
      <c r="C2" s="1"/>
      <c r="D2" s="1"/>
      <c r="E2" s="1"/>
      <c r="F2" s="1"/>
      <c r="G2" s="1"/>
      <c r="H2" s="1"/>
      <c r="I2" s="1"/>
      <c r="J2" s="1"/>
      <c r="K2" s="1"/>
      <c r="L2" s="1"/>
      <c r="M2" s="1"/>
      <c r="N2" s="1"/>
      <c r="O2" s="1"/>
      <c r="P2" s="1"/>
      <c r="Q2" s="1"/>
      <c r="R2" s="1"/>
      <c r="S2" s="1"/>
      <c r="T2" s="1"/>
    </row>
    <row r="3" spans="1:20" x14ac:dyDescent="0.2">
      <c r="A3" s="1"/>
      <c r="B3" s="1"/>
      <c r="C3" s="1"/>
      <c r="D3" s="1"/>
      <c r="E3" s="1"/>
      <c r="F3" s="1"/>
      <c r="G3" s="1"/>
      <c r="H3" s="1"/>
      <c r="I3" s="1"/>
      <c r="J3" s="325" t="s">
        <v>166</v>
      </c>
      <c r="K3" s="325"/>
      <c r="L3" s="325"/>
      <c r="M3" s="325"/>
      <c r="N3" s="447" t="str">
        <f>Contract!K2</f>
        <v>RDV/carnr+contract nr</v>
      </c>
      <c r="O3" s="448"/>
      <c r="P3" s="448"/>
      <c r="Q3" s="448"/>
      <c r="R3" s="448"/>
      <c r="S3" s="448"/>
      <c r="T3" s="41" t="s">
        <v>121</v>
      </c>
    </row>
    <row r="4" spans="1:20" x14ac:dyDescent="0.2">
      <c r="A4" s="1"/>
      <c r="B4" s="1"/>
      <c r="C4" s="1"/>
      <c r="D4" s="1"/>
      <c r="E4" s="1"/>
      <c r="F4" s="1"/>
      <c r="G4" s="1"/>
      <c r="H4" s="1"/>
      <c r="I4" s="1"/>
      <c r="J4" s="326" t="s">
        <v>155</v>
      </c>
      <c r="K4" s="326"/>
      <c r="L4" s="326"/>
      <c r="M4" s="326"/>
      <c r="N4" s="471" t="str">
        <f>Contract!B3</f>
        <v>01.01.2024  12/00</v>
      </c>
      <c r="O4" s="471"/>
      <c r="P4" s="471"/>
      <c r="Q4" s="471"/>
      <c r="R4" s="471"/>
      <c r="S4" s="1"/>
      <c r="T4" s="1"/>
    </row>
    <row r="5" spans="1:20" x14ac:dyDescent="0.2">
      <c r="A5" s="1"/>
      <c r="B5" s="1"/>
      <c r="C5" s="1"/>
      <c r="D5" s="1"/>
      <c r="E5" s="1"/>
      <c r="F5" s="1"/>
      <c r="G5" s="1"/>
      <c r="H5" s="1"/>
      <c r="I5" s="1"/>
      <c r="J5" s="326" t="s">
        <v>154</v>
      </c>
      <c r="K5" s="326"/>
      <c r="L5" s="326"/>
      <c r="M5" s="326"/>
      <c r="N5" s="471" t="str">
        <f>N4</f>
        <v>01.01.2024  12/00</v>
      </c>
      <c r="O5" s="471"/>
      <c r="P5" s="471"/>
      <c r="Q5" s="471"/>
      <c r="R5" s="471"/>
      <c r="S5" s="1"/>
      <c r="T5" s="1"/>
    </row>
    <row r="6" spans="1:20" x14ac:dyDescent="0.2">
      <c r="A6" s="1"/>
      <c r="B6" s="1"/>
      <c r="C6" s="1"/>
      <c r="D6" s="1"/>
      <c r="E6" s="1"/>
      <c r="F6" s="1"/>
      <c r="G6" s="1"/>
      <c r="H6" s="1"/>
      <c r="I6" s="1"/>
      <c r="J6" s="326" t="s">
        <v>153</v>
      </c>
      <c r="K6" s="326"/>
      <c r="L6" s="326"/>
      <c r="M6" s="326"/>
      <c r="N6" s="327" t="s">
        <v>156</v>
      </c>
      <c r="O6" s="327"/>
      <c r="P6" s="327"/>
      <c r="Q6" s="327"/>
      <c r="R6" s="327"/>
      <c r="S6" s="1"/>
      <c r="T6" s="1"/>
    </row>
    <row r="7" spans="1:20" x14ac:dyDescent="0.2">
      <c r="A7" s="1"/>
      <c r="B7" s="1"/>
      <c r="C7" s="1"/>
      <c r="D7" s="1"/>
      <c r="E7" s="1"/>
      <c r="F7" s="1"/>
      <c r="G7" s="1"/>
      <c r="H7" s="1"/>
      <c r="I7" s="1"/>
      <c r="J7" s="326" t="s">
        <v>152</v>
      </c>
      <c r="K7" s="326"/>
      <c r="L7" s="326"/>
      <c r="M7" s="326"/>
      <c r="N7" s="1" t="s">
        <v>151</v>
      </c>
      <c r="O7" s="1"/>
      <c r="P7" s="1"/>
      <c r="Q7" s="1"/>
      <c r="R7" s="1"/>
      <c r="S7" s="1"/>
      <c r="T7" s="1"/>
    </row>
    <row r="8" spans="1:20" x14ac:dyDescent="0.2">
      <c r="A8" s="1"/>
      <c r="B8" s="1"/>
      <c r="C8" s="1"/>
      <c r="D8" s="1"/>
      <c r="E8" s="1"/>
      <c r="F8" s="1"/>
      <c r="G8" s="1"/>
      <c r="H8" s="1"/>
      <c r="I8" s="1"/>
      <c r="J8" s="1"/>
      <c r="K8" s="1"/>
      <c r="L8" s="1"/>
      <c r="M8" s="1"/>
      <c r="N8" s="1"/>
      <c r="O8" s="1"/>
      <c r="P8" s="1"/>
      <c r="Q8" s="1"/>
      <c r="R8" s="1"/>
      <c r="S8" s="1"/>
      <c r="T8" s="1"/>
    </row>
    <row r="9" spans="1:20" x14ac:dyDescent="0.2">
      <c r="A9" s="1"/>
      <c r="B9" s="1"/>
      <c r="C9" s="1"/>
      <c r="D9" s="1"/>
      <c r="E9" s="1"/>
      <c r="F9" s="1"/>
      <c r="G9" s="1"/>
      <c r="H9" s="1"/>
      <c r="I9" s="1"/>
      <c r="J9" s="1"/>
      <c r="K9" s="1"/>
      <c r="L9" s="1"/>
      <c r="M9" s="1"/>
      <c r="N9" s="1"/>
      <c r="O9" s="1"/>
      <c r="P9" s="1"/>
      <c r="Q9" s="1"/>
      <c r="R9" s="1"/>
      <c r="S9" s="1"/>
      <c r="T9" s="1"/>
    </row>
    <row r="10" spans="1:20" x14ac:dyDescent="0.2">
      <c r="A10" s="1"/>
      <c r="B10" s="26" t="s">
        <v>122</v>
      </c>
      <c r="C10" s="26"/>
      <c r="D10" s="23" t="s">
        <v>123</v>
      </c>
      <c r="E10" s="26"/>
      <c r="F10" s="26"/>
      <c r="G10" s="26"/>
      <c r="H10" s="26"/>
      <c r="I10" s="26"/>
      <c r="J10" s="26" t="s">
        <v>157</v>
      </c>
      <c r="K10" s="26"/>
      <c r="L10" s="26"/>
      <c r="M10" s="328">
        <v>40203141184</v>
      </c>
      <c r="N10" s="328"/>
      <c r="O10" s="328"/>
      <c r="P10" s="328"/>
      <c r="Q10" s="328"/>
      <c r="R10" s="328"/>
      <c r="S10" s="1"/>
      <c r="T10" s="1"/>
    </row>
    <row r="11" spans="1:20" ht="15" customHeight="1" x14ac:dyDescent="0.2">
      <c r="A11" s="1"/>
      <c r="B11" s="329" t="s">
        <v>163</v>
      </c>
      <c r="C11" s="329"/>
      <c r="D11" s="329" t="s">
        <v>130</v>
      </c>
      <c r="E11" s="329"/>
      <c r="F11" s="329"/>
      <c r="G11" s="329"/>
      <c r="H11" s="26"/>
      <c r="I11" s="26"/>
      <c r="J11" s="26" t="s">
        <v>158</v>
      </c>
      <c r="K11" s="26"/>
      <c r="L11" s="26"/>
      <c r="M11" s="328" t="s">
        <v>124</v>
      </c>
      <c r="N11" s="328"/>
      <c r="O11" s="328"/>
      <c r="P11" s="328"/>
      <c r="Q11" s="328"/>
      <c r="R11" s="328"/>
      <c r="S11" s="1"/>
      <c r="T11" s="1"/>
    </row>
    <row r="12" spans="1:20" x14ac:dyDescent="0.2">
      <c r="A12" s="1"/>
      <c r="B12" s="329"/>
      <c r="C12" s="329"/>
      <c r="D12" s="329"/>
      <c r="E12" s="329"/>
      <c r="F12" s="329"/>
      <c r="G12" s="329"/>
      <c r="H12" s="26"/>
      <c r="I12" s="26"/>
      <c r="J12" s="328" t="s">
        <v>6</v>
      </c>
      <c r="K12" s="328"/>
      <c r="L12" s="328"/>
      <c r="M12" s="328" t="s">
        <v>125</v>
      </c>
      <c r="N12" s="328"/>
      <c r="O12" s="328"/>
      <c r="P12" s="328"/>
      <c r="Q12" s="328"/>
      <c r="R12" s="328"/>
      <c r="S12" s="1"/>
      <c r="T12" s="1"/>
    </row>
    <row r="13" spans="1:20" x14ac:dyDescent="0.2">
      <c r="A13" s="1"/>
      <c r="B13" s="26"/>
      <c r="C13" s="26"/>
      <c r="D13" s="329"/>
      <c r="E13" s="329"/>
      <c r="F13" s="329"/>
      <c r="G13" s="329"/>
      <c r="H13" s="26"/>
      <c r="I13" s="26"/>
      <c r="J13" s="328" t="s">
        <v>159</v>
      </c>
      <c r="K13" s="328"/>
      <c r="L13" s="328"/>
      <c r="M13" s="328" t="s">
        <v>126</v>
      </c>
      <c r="N13" s="328"/>
      <c r="O13" s="328"/>
      <c r="P13" s="328"/>
      <c r="Q13" s="328"/>
      <c r="R13" s="328"/>
      <c r="S13" s="1"/>
      <c r="T13" s="1"/>
    </row>
    <row r="14" spans="1:20" x14ac:dyDescent="0.2">
      <c r="A14" s="1"/>
      <c r="B14" s="328" t="s">
        <v>162</v>
      </c>
      <c r="C14" s="328"/>
      <c r="D14" s="330" t="s">
        <v>132</v>
      </c>
      <c r="E14" s="330"/>
      <c r="F14" s="330"/>
      <c r="G14" s="330"/>
      <c r="H14" s="26"/>
      <c r="I14" s="26"/>
      <c r="J14" s="333" t="s">
        <v>160</v>
      </c>
      <c r="K14" s="333"/>
      <c r="L14" s="333"/>
      <c r="M14" s="333" t="s">
        <v>129</v>
      </c>
      <c r="N14" s="333"/>
      <c r="O14" s="333"/>
      <c r="P14" s="333"/>
      <c r="Q14" s="333"/>
      <c r="R14" s="333"/>
      <c r="S14" s="1"/>
      <c r="T14" s="1"/>
    </row>
    <row r="15" spans="1:20" x14ac:dyDescent="0.2">
      <c r="A15" s="1"/>
      <c r="B15" s="327" t="s">
        <v>161</v>
      </c>
      <c r="C15" s="327"/>
      <c r="D15" s="331" t="s">
        <v>133</v>
      </c>
      <c r="E15" s="332"/>
      <c r="F15" s="332"/>
      <c r="G15" s="332"/>
      <c r="H15" s="1"/>
      <c r="I15" s="1"/>
      <c r="J15" s="333"/>
      <c r="K15" s="333"/>
      <c r="L15" s="333"/>
      <c r="M15" s="1"/>
      <c r="N15" s="1"/>
      <c r="O15" s="1"/>
      <c r="P15" s="1"/>
      <c r="Q15" s="1"/>
      <c r="R15" s="1"/>
      <c r="S15" s="1"/>
      <c r="T15" s="1"/>
    </row>
    <row r="16" spans="1:20" x14ac:dyDescent="0.2">
      <c r="A16" s="1"/>
      <c r="B16" s="1"/>
      <c r="C16" s="1"/>
      <c r="D16" s="1"/>
      <c r="E16" s="1"/>
      <c r="F16" s="1"/>
      <c r="G16" s="1"/>
      <c r="H16" s="1"/>
      <c r="I16" s="1"/>
      <c r="J16" s="1"/>
      <c r="K16" s="1"/>
      <c r="L16" s="1"/>
      <c r="M16" s="1"/>
      <c r="N16" s="1"/>
      <c r="O16" s="1"/>
      <c r="P16" s="1"/>
      <c r="Q16" s="1"/>
      <c r="R16" s="1"/>
      <c r="S16" s="1"/>
      <c r="T16" s="1"/>
    </row>
    <row r="17" spans="1:20" x14ac:dyDescent="0.2">
      <c r="A17" s="1"/>
      <c r="B17" s="1"/>
      <c r="C17" s="1"/>
      <c r="D17" s="1"/>
      <c r="E17" s="1"/>
      <c r="F17" s="1"/>
      <c r="G17" s="1"/>
      <c r="H17" s="1"/>
      <c r="I17" s="1"/>
      <c r="J17" s="1"/>
      <c r="K17" s="1"/>
      <c r="L17" s="1"/>
      <c r="M17" s="1"/>
      <c r="N17" s="1"/>
      <c r="O17" s="1"/>
      <c r="P17" s="1"/>
      <c r="Q17" s="1"/>
      <c r="R17" s="1"/>
      <c r="S17" s="1"/>
      <c r="T17" s="1"/>
    </row>
    <row r="18" spans="1:20" x14ac:dyDescent="0.2">
      <c r="A18" s="1"/>
      <c r="B18" s="1"/>
      <c r="C18" s="1"/>
      <c r="D18" s="1"/>
      <c r="E18" s="1"/>
      <c r="F18" s="1"/>
      <c r="G18" s="1"/>
      <c r="H18" s="1"/>
      <c r="I18" s="1"/>
      <c r="J18" s="1"/>
      <c r="K18" s="1"/>
      <c r="L18" s="1"/>
      <c r="M18" s="1"/>
      <c r="N18" s="1"/>
      <c r="O18" s="1"/>
      <c r="P18" s="1"/>
      <c r="Q18" s="1"/>
      <c r="R18" s="1"/>
      <c r="S18" s="1"/>
      <c r="T18" s="1"/>
    </row>
    <row r="19" spans="1:20" x14ac:dyDescent="0.2">
      <c r="A19" s="1"/>
      <c r="B19" s="341" t="s">
        <v>131</v>
      </c>
      <c r="C19" s="341"/>
      <c r="D19" s="341"/>
      <c r="E19" s="341"/>
      <c r="F19" s="341"/>
      <c r="G19" s="341"/>
      <c r="H19" s="341"/>
      <c r="I19" s="341"/>
      <c r="J19" s="1"/>
      <c r="K19" s="1"/>
      <c r="L19" s="1"/>
      <c r="M19" s="1"/>
      <c r="N19" s="1"/>
      <c r="O19" s="1"/>
      <c r="P19" s="1"/>
      <c r="Q19" s="1"/>
      <c r="R19" s="1"/>
      <c r="S19" s="1"/>
      <c r="T19" s="1"/>
    </row>
    <row r="20" spans="1:20" x14ac:dyDescent="0.2">
      <c r="A20" s="1"/>
      <c r="B20" s="327" t="s">
        <v>164</v>
      </c>
      <c r="C20" s="327"/>
      <c r="D20" s="327"/>
      <c r="E20" s="327"/>
      <c r="F20" s="514" t="str">
        <f>Contract!F6</f>
        <v>MR client</v>
      </c>
      <c r="G20" s="514"/>
      <c r="H20" s="514"/>
      <c r="I20" s="514"/>
      <c r="J20" s="514"/>
      <c r="K20" s="514"/>
      <c r="L20" s="514"/>
      <c r="M20" s="514"/>
      <c r="N20" s="514"/>
      <c r="O20" s="514"/>
      <c r="P20" s="514"/>
      <c r="Q20" s="514"/>
      <c r="R20" s="515"/>
      <c r="S20" s="1"/>
      <c r="T20" s="1"/>
    </row>
    <row r="21" spans="1:20" x14ac:dyDescent="0.2">
      <c r="A21" s="1"/>
      <c r="B21" s="327" t="s">
        <v>165</v>
      </c>
      <c r="C21" s="327"/>
      <c r="D21" s="327"/>
      <c r="E21" s="327"/>
      <c r="F21" s="514" t="str">
        <f>Contract!F7</f>
        <v>01.04.1990</v>
      </c>
      <c r="G21" s="514"/>
      <c r="H21" s="514"/>
      <c r="I21" s="514"/>
      <c r="J21" s="514"/>
      <c r="K21" s="514"/>
      <c r="L21" s="514"/>
      <c r="M21" s="514"/>
      <c r="N21" s="514"/>
      <c r="O21" s="514"/>
      <c r="P21" s="514"/>
      <c r="Q21" s="514"/>
      <c r="R21" s="514"/>
      <c r="S21" s="1"/>
      <c r="T21" s="1"/>
    </row>
    <row r="22" spans="1:20" x14ac:dyDescent="0.2">
      <c r="A22" s="1"/>
      <c r="B22" s="327" t="s">
        <v>162</v>
      </c>
      <c r="C22" s="327"/>
      <c r="D22" s="327"/>
      <c r="E22" s="327"/>
      <c r="F22" s="533" t="str">
        <f>Contract!F9</f>
        <v>+37112345678</v>
      </c>
      <c r="G22" s="533"/>
      <c r="H22" s="533"/>
      <c r="I22" s="533"/>
      <c r="J22" s="533"/>
      <c r="K22" s="533"/>
      <c r="L22" s="533"/>
      <c r="M22" s="533"/>
      <c r="N22" s="533"/>
      <c r="O22" s="533"/>
      <c r="P22" s="533"/>
      <c r="Q22" s="533"/>
      <c r="R22" s="1"/>
      <c r="S22" s="1"/>
      <c r="T22" s="1"/>
    </row>
    <row r="23" spans="1:20" x14ac:dyDescent="0.2">
      <c r="A23" s="1"/>
      <c r="B23" s="327" t="s">
        <v>161</v>
      </c>
      <c r="C23" s="327"/>
      <c r="D23" s="327"/>
      <c r="E23" s="327"/>
      <c r="F23" s="533" t="str">
        <f>Contract!F10</f>
        <v>email@gmail.com</v>
      </c>
      <c r="G23" s="533"/>
      <c r="H23" s="533"/>
      <c r="I23" s="533"/>
      <c r="J23" s="533"/>
      <c r="K23" s="533"/>
      <c r="L23" s="533"/>
      <c r="M23" s="533"/>
      <c r="N23" s="533"/>
      <c r="O23" s="533"/>
      <c r="P23" s="533"/>
      <c r="Q23" s="533"/>
      <c r="R23" s="1"/>
      <c r="S23" s="1"/>
      <c r="T23" s="1"/>
    </row>
    <row r="24" spans="1:20" x14ac:dyDescent="0.2">
      <c r="A24" s="1"/>
      <c r="B24" s="327" t="s">
        <v>31</v>
      </c>
      <c r="C24" s="327"/>
      <c r="D24" s="327"/>
      <c r="E24" s="327"/>
      <c r="F24" s="659" t="str">
        <f>Contract!F8</f>
        <v xml:space="preserve">Address 3 </v>
      </c>
      <c r="G24" s="659"/>
      <c r="H24" s="659"/>
      <c r="I24" s="659"/>
      <c r="J24" s="659"/>
      <c r="K24" s="659"/>
      <c r="L24" s="659"/>
      <c r="M24" s="659"/>
      <c r="N24" s="659"/>
      <c r="O24" s="659"/>
      <c r="P24" s="659"/>
      <c r="Q24" s="659"/>
      <c r="R24" s="1"/>
      <c r="S24" s="1"/>
      <c r="T24" s="1"/>
    </row>
    <row r="25" spans="1:20" x14ac:dyDescent="0.2">
      <c r="A25" s="1"/>
      <c r="B25" s="1"/>
      <c r="C25" s="1"/>
      <c r="D25" s="1"/>
      <c r="E25" s="1"/>
      <c r="F25" s="1"/>
      <c r="G25" s="1"/>
      <c r="H25" s="1"/>
      <c r="I25" s="1"/>
      <c r="J25" s="1"/>
      <c r="K25" s="1"/>
      <c r="L25" s="1"/>
      <c r="M25" s="1"/>
      <c r="N25" s="1"/>
      <c r="O25" s="1"/>
      <c r="P25" s="1"/>
      <c r="Q25" s="1"/>
      <c r="R25" s="1"/>
      <c r="S25" s="1"/>
      <c r="T25" s="1"/>
    </row>
    <row r="26" spans="1:20" ht="16" thickBot="1" x14ac:dyDescent="0.25">
      <c r="A26" s="45"/>
      <c r="B26" s="45"/>
      <c r="C26" s="45"/>
      <c r="D26" s="45"/>
      <c r="E26" s="45"/>
      <c r="F26" s="45"/>
      <c r="G26" s="45"/>
      <c r="H26" s="45"/>
      <c r="I26" s="45"/>
      <c r="J26" s="45"/>
      <c r="K26" s="45"/>
      <c r="L26" s="45"/>
      <c r="M26" s="45"/>
      <c r="N26" s="45"/>
      <c r="O26" s="45"/>
      <c r="P26" s="45"/>
      <c r="Q26" s="45"/>
      <c r="R26" s="45"/>
      <c r="S26" s="45"/>
      <c r="T26" s="45"/>
    </row>
    <row r="27" spans="1:20" x14ac:dyDescent="0.2">
      <c r="A27" s="334" t="s">
        <v>134</v>
      </c>
      <c r="B27" s="335"/>
      <c r="C27" s="335"/>
      <c r="D27" s="335"/>
      <c r="E27" s="335" t="s">
        <v>135</v>
      </c>
      <c r="F27" s="335"/>
      <c r="G27" s="472" t="str">
        <f>Contract!P19</f>
        <v>01.01.2024  12/00</v>
      </c>
      <c r="H27" s="472"/>
      <c r="I27" s="472"/>
      <c r="J27" s="472"/>
      <c r="K27" s="335" t="s">
        <v>136</v>
      </c>
      <c r="L27" s="472" t="str">
        <f>Contract!P20</f>
        <v>01.02.2024 12/00</v>
      </c>
      <c r="M27" s="472"/>
      <c r="N27" s="472"/>
      <c r="O27" s="472"/>
      <c r="P27" s="88"/>
      <c r="Q27" s="88"/>
      <c r="R27" s="88"/>
      <c r="S27" s="1"/>
      <c r="T27" s="1"/>
    </row>
    <row r="28" spans="1:20" ht="16" thickBot="1" x14ac:dyDescent="0.25">
      <c r="A28" s="336"/>
      <c r="B28" s="336"/>
      <c r="C28" s="336"/>
      <c r="D28" s="336"/>
      <c r="E28" s="336"/>
      <c r="F28" s="336"/>
      <c r="G28" s="473"/>
      <c r="H28" s="473"/>
      <c r="I28" s="473"/>
      <c r="J28" s="473"/>
      <c r="K28" s="336"/>
      <c r="L28" s="473"/>
      <c r="M28" s="473"/>
      <c r="N28" s="473"/>
      <c r="O28" s="473"/>
      <c r="P28" s="89"/>
      <c r="Q28" s="89"/>
      <c r="R28" s="89"/>
      <c r="S28" s="45"/>
      <c r="T28" s="45"/>
    </row>
    <row r="29" spans="1:20" x14ac:dyDescent="0.2">
      <c r="A29" s="27"/>
      <c r="B29" s="27"/>
      <c r="C29" s="27"/>
      <c r="D29" s="27"/>
      <c r="E29" s="27"/>
      <c r="F29" s="27"/>
      <c r="G29" s="27"/>
      <c r="H29" s="27"/>
      <c r="I29" s="27"/>
      <c r="J29" s="27"/>
      <c r="K29" s="27"/>
      <c r="L29" s="27"/>
      <c r="M29" s="27"/>
      <c r="N29" s="27"/>
      <c r="O29" s="27"/>
      <c r="P29" s="27"/>
      <c r="Q29" s="27"/>
      <c r="R29" s="27"/>
      <c r="S29" s="1"/>
      <c r="T29" s="1"/>
    </row>
    <row r="30" spans="1:20" x14ac:dyDescent="0.2">
      <c r="A30" s="27" t="s">
        <v>139</v>
      </c>
      <c r="B30" s="27"/>
      <c r="C30" s="90" t="s">
        <v>137</v>
      </c>
      <c r="D30" s="27"/>
      <c r="E30" s="27"/>
      <c r="F30" s="27"/>
      <c r="G30" s="27"/>
      <c r="H30" s="27"/>
      <c r="I30" s="27"/>
      <c r="J30" s="27"/>
      <c r="K30" s="27"/>
      <c r="L30" s="337" t="s">
        <v>141</v>
      </c>
      <c r="M30" s="337"/>
      <c r="N30" s="61" t="s">
        <v>146</v>
      </c>
      <c r="O30" s="61"/>
      <c r="P30" s="61" t="s">
        <v>41</v>
      </c>
      <c r="Q30" s="56"/>
      <c r="R30" s="56" t="s">
        <v>138</v>
      </c>
      <c r="S30" s="56"/>
      <c r="T30" s="56"/>
    </row>
    <row r="31" spans="1:20" x14ac:dyDescent="0.2">
      <c r="A31" s="568" t="str">
        <f>Contract!F19</f>
        <v>DL7999</v>
      </c>
      <c r="B31" s="568"/>
      <c r="C31" s="569" t="str">
        <f>Contract!F18</f>
        <v>Volkswagen Tiguan</v>
      </c>
      <c r="D31" s="569"/>
      <c r="E31" s="569"/>
      <c r="F31" s="569"/>
      <c r="G31" s="569"/>
      <c r="H31" s="568" t="str">
        <f>A31</f>
        <v>DL7999</v>
      </c>
      <c r="I31" s="568"/>
      <c r="J31" s="60" t="s">
        <v>145</v>
      </c>
      <c r="K31" s="627">
        <f>Contract!E81</f>
        <v>500</v>
      </c>
      <c r="L31" s="627"/>
      <c r="M31" s="627"/>
      <c r="N31" s="627">
        <f t="shared" ref="N31:N37" si="0">K31/1.21</f>
        <v>413.22314049586777</v>
      </c>
      <c r="O31" s="627"/>
      <c r="P31" s="627">
        <f>R31-N31</f>
        <v>86.776859504132233</v>
      </c>
      <c r="Q31" s="627"/>
      <c r="R31" s="628">
        <f>Contract!E81</f>
        <v>500</v>
      </c>
      <c r="S31" s="628"/>
      <c r="T31" s="628"/>
    </row>
    <row r="32" spans="1:20" x14ac:dyDescent="0.2">
      <c r="A32" s="67" t="s">
        <v>88</v>
      </c>
      <c r="B32" s="67"/>
      <c r="C32" s="577" t="s">
        <v>140</v>
      </c>
      <c r="D32" s="577"/>
      <c r="E32" s="577"/>
      <c r="F32" s="577"/>
      <c r="G32" s="577"/>
      <c r="H32" s="578"/>
      <c r="I32" s="578"/>
      <c r="J32" s="578"/>
      <c r="K32" s="579">
        <f>Contract!T25</f>
        <v>150</v>
      </c>
      <c r="L32" s="579"/>
      <c r="M32" s="579"/>
      <c r="N32" s="579">
        <f t="shared" si="0"/>
        <v>123.96694214876034</v>
      </c>
      <c r="O32" s="579"/>
      <c r="P32" s="579">
        <f>R32-N32</f>
        <v>26.033057851239661</v>
      </c>
      <c r="Q32" s="579"/>
      <c r="R32" s="580">
        <f t="shared" ref="R32:R37" si="1">K32</f>
        <v>150</v>
      </c>
      <c r="S32" s="580"/>
      <c r="T32" s="580"/>
    </row>
    <row r="33" spans="1:20" x14ac:dyDescent="0.2">
      <c r="A33" s="67" t="s">
        <v>90</v>
      </c>
      <c r="B33" s="67"/>
      <c r="C33" s="605" t="s">
        <v>59</v>
      </c>
      <c r="D33" s="605"/>
      <c r="E33" s="605"/>
      <c r="F33" s="605"/>
      <c r="G33" s="605"/>
      <c r="H33" s="606"/>
      <c r="I33" s="606"/>
      <c r="J33" s="606"/>
      <c r="K33" s="607">
        <f>Contract!J80</f>
        <v>5</v>
      </c>
      <c r="L33" s="607"/>
      <c r="M33" s="607"/>
      <c r="N33" s="607">
        <f t="shared" si="0"/>
        <v>4.1322314049586781</v>
      </c>
      <c r="O33" s="607"/>
      <c r="P33" s="607">
        <f t="shared" ref="P33:P37" si="2">R33-N33</f>
        <v>0.86776859504132187</v>
      </c>
      <c r="Q33" s="607"/>
      <c r="R33" s="608">
        <f t="shared" si="1"/>
        <v>5</v>
      </c>
      <c r="S33" s="608"/>
      <c r="T33" s="608"/>
    </row>
    <row r="34" spans="1:20" x14ac:dyDescent="0.2">
      <c r="A34" s="67" t="s">
        <v>91</v>
      </c>
      <c r="B34" s="67"/>
      <c r="C34" s="605" t="s">
        <v>39</v>
      </c>
      <c r="D34" s="605"/>
      <c r="E34" s="605"/>
      <c r="F34" s="605"/>
      <c r="G34" s="605"/>
      <c r="H34" s="606"/>
      <c r="I34" s="606"/>
      <c r="J34" s="606"/>
      <c r="K34" s="607">
        <f>Contract!O79</f>
        <v>5</v>
      </c>
      <c r="L34" s="607"/>
      <c r="M34" s="607"/>
      <c r="N34" s="607">
        <f t="shared" si="0"/>
        <v>4.1322314049586781</v>
      </c>
      <c r="O34" s="607"/>
      <c r="P34" s="607">
        <f t="shared" si="2"/>
        <v>0.86776859504132187</v>
      </c>
      <c r="Q34" s="607"/>
      <c r="R34" s="608">
        <f t="shared" si="1"/>
        <v>5</v>
      </c>
      <c r="S34" s="608"/>
      <c r="T34" s="608"/>
    </row>
    <row r="35" spans="1:20" x14ac:dyDescent="0.2">
      <c r="A35" s="67" t="s">
        <v>95</v>
      </c>
      <c r="B35" s="67"/>
      <c r="C35" s="605" t="s">
        <v>44</v>
      </c>
      <c r="D35" s="605"/>
      <c r="E35" s="605"/>
      <c r="F35" s="605"/>
      <c r="G35" s="605"/>
      <c r="H35" s="606"/>
      <c r="I35" s="606"/>
      <c r="J35" s="606"/>
      <c r="K35" s="607">
        <f>Contract!O80</f>
        <v>5</v>
      </c>
      <c r="L35" s="607"/>
      <c r="M35" s="607"/>
      <c r="N35" s="607">
        <f t="shared" si="0"/>
        <v>4.1322314049586781</v>
      </c>
      <c r="O35" s="607"/>
      <c r="P35" s="607">
        <f t="shared" si="2"/>
        <v>0.86776859504132187</v>
      </c>
      <c r="Q35" s="607"/>
      <c r="R35" s="608">
        <f t="shared" si="1"/>
        <v>5</v>
      </c>
      <c r="S35" s="608"/>
      <c r="T35" s="608"/>
    </row>
    <row r="36" spans="1:20" x14ac:dyDescent="0.2">
      <c r="A36" s="67" t="s">
        <v>99</v>
      </c>
      <c r="B36" s="67"/>
      <c r="C36" s="605" t="s">
        <v>46</v>
      </c>
      <c r="D36" s="605"/>
      <c r="E36" s="605"/>
      <c r="F36" s="605"/>
      <c r="G36" s="605"/>
      <c r="H36" s="606"/>
      <c r="I36" s="606"/>
      <c r="J36" s="606"/>
      <c r="K36" s="607">
        <f>Contract!O81</f>
        <v>5</v>
      </c>
      <c r="L36" s="607"/>
      <c r="M36" s="607"/>
      <c r="N36" s="607">
        <f t="shared" si="0"/>
        <v>4.1322314049586781</v>
      </c>
      <c r="O36" s="607"/>
      <c r="P36" s="607">
        <f t="shared" si="2"/>
        <v>0.86776859504132187</v>
      </c>
      <c r="Q36" s="607"/>
      <c r="R36" s="608">
        <f t="shared" si="1"/>
        <v>5</v>
      </c>
      <c r="S36" s="608"/>
      <c r="T36" s="608"/>
    </row>
    <row r="37" spans="1:20" ht="15" customHeight="1" thickBot="1" x14ac:dyDescent="0.25">
      <c r="A37" s="43" t="s">
        <v>100</v>
      </c>
      <c r="B37" s="43"/>
      <c r="C37" s="609" t="s">
        <v>60</v>
      </c>
      <c r="D37" s="609"/>
      <c r="E37" s="609"/>
      <c r="F37" s="609"/>
      <c r="G37" s="609"/>
      <c r="H37" s="610"/>
      <c r="I37" s="610"/>
      <c r="J37" s="610"/>
      <c r="K37" s="611">
        <f>Contract!J81</f>
        <v>5</v>
      </c>
      <c r="L37" s="611"/>
      <c r="M37" s="611"/>
      <c r="N37" s="612">
        <f t="shared" si="0"/>
        <v>4.1322314049586781</v>
      </c>
      <c r="O37" s="612"/>
      <c r="P37" s="612">
        <f t="shared" si="2"/>
        <v>0.86776859504132187</v>
      </c>
      <c r="Q37" s="612"/>
      <c r="R37" s="613">
        <f t="shared" si="1"/>
        <v>5</v>
      </c>
      <c r="S37" s="613"/>
      <c r="T37" s="613"/>
    </row>
    <row r="38" spans="1:20" x14ac:dyDescent="0.2">
      <c r="A38" s="94"/>
      <c r="B38" s="94"/>
      <c r="C38" s="94"/>
      <c r="D38" s="94"/>
      <c r="E38" s="94"/>
      <c r="F38" s="94"/>
      <c r="G38" s="94"/>
      <c r="H38" s="94"/>
      <c r="I38" s="94"/>
      <c r="J38" s="94"/>
      <c r="K38" s="94"/>
      <c r="L38" s="95"/>
      <c r="M38" s="95"/>
      <c r="N38" s="95"/>
      <c r="O38" s="95"/>
      <c r="P38" s="95"/>
      <c r="Q38" s="95"/>
      <c r="R38" s="95"/>
      <c r="S38" s="96"/>
      <c r="T38" s="96"/>
    </row>
    <row r="39" spans="1:20" x14ac:dyDescent="0.2">
      <c r="A39" s="27"/>
      <c r="B39" s="27"/>
      <c r="C39" s="27"/>
      <c r="D39" s="27"/>
      <c r="E39" s="27"/>
      <c r="F39" s="27"/>
      <c r="G39" s="27"/>
      <c r="H39" s="27"/>
      <c r="I39" s="27"/>
      <c r="J39" s="27"/>
      <c r="K39" s="27"/>
      <c r="L39" s="91"/>
      <c r="M39" s="338" t="s">
        <v>142</v>
      </c>
      <c r="N39" s="338"/>
      <c r="O39" s="338"/>
      <c r="P39" s="338"/>
      <c r="Q39" s="629">
        <f>SUM(N31:O37)</f>
        <v>557.8512396694216</v>
      </c>
      <c r="R39" s="629"/>
      <c r="S39" s="629"/>
      <c r="T39" s="92"/>
    </row>
    <row r="40" spans="1:20" ht="16" thickBot="1" x14ac:dyDescent="0.25">
      <c r="A40" s="27"/>
      <c r="B40" s="27"/>
      <c r="C40" s="27"/>
      <c r="D40" s="27"/>
      <c r="E40" s="27"/>
      <c r="F40" s="27"/>
      <c r="G40" s="27"/>
      <c r="H40" s="27"/>
      <c r="I40" s="27"/>
      <c r="J40" s="27"/>
      <c r="K40" s="27"/>
      <c r="L40" s="27"/>
      <c r="M40" s="347" t="s">
        <v>143</v>
      </c>
      <c r="N40" s="347"/>
      <c r="O40" s="347"/>
      <c r="P40" s="347"/>
      <c r="Q40" s="630">
        <f>SUM(P31:Q37)</f>
        <v>117.14876033057853</v>
      </c>
      <c r="R40" s="631"/>
      <c r="S40" s="631"/>
      <c r="T40" s="45"/>
    </row>
    <row r="41" spans="1:20" x14ac:dyDescent="0.2">
      <c r="A41" s="27"/>
      <c r="B41" s="27"/>
      <c r="C41" s="27"/>
      <c r="D41" s="27"/>
      <c r="E41" s="27"/>
      <c r="F41" s="27"/>
      <c r="G41" s="27"/>
      <c r="H41" s="27"/>
      <c r="I41" s="27"/>
      <c r="J41" s="27"/>
      <c r="K41" s="27"/>
      <c r="L41" s="27"/>
      <c r="M41" s="339" t="s">
        <v>144</v>
      </c>
      <c r="N41" s="339"/>
      <c r="O41" s="339"/>
      <c r="P41" s="339"/>
      <c r="Q41" s="632">
        <f>SUM(R31:T37)</f>
        <v>675</v>
      </c>
      <c r="R41" s="632"/>
      <c r="S41" s="632"/>
      <c r="T41" s="27"/>
    </row>
    <row r="42" spans="1:20" x14ac:dyDescent="0.2">
      <c r="A42" s="27" t="s">
        <v>168</v>
      </c>
      <c r="B42" s="27"/>
      <c r="C42" s="27"/>
      <c r="D42" s="27"/>
      <c r="E42" s="27"/>
      <c r="F42" s="27"/>
      <c r="G42" s="27"/>
      <c r="H42" s="27"/>
      <c r="I42" s="27"/>
      <c r="J42" s="27"/>
      <c r="K42" s="27"/>
      <c r="L42" s="27"/>
      <c r="M42" s="27"/>
      <c r="N42" s="27"/>
      <c r="O42" s="27"/>
      <c r="P42" s="27"/>
      <c r="Q42" s="27"/>
      <c r="R42" s="27"/>
      <c r="S42" s="1"/>
      <c r="T42" s="1"/>
    </row>
    <row r="43" spans="1:20" x14ac:dyDescent="0.2">
      <c r="A43" s="27"/>
      <c r="B43" s="27"/>
      <c r="C43" s="27"/>
      <c r="D43" s="27"/>
      <c r="E43" s="27"/>
      <c r="F43" s="27"/>
      <c r="G43" s="27"/>
      <c r="H43" s="27"/>
      <c r="I43" s="27"/>
      <c r="J43" s="27"/>
      <c r="K43" s="27"/>
      <c r="L43" s="27"/>
      <c r="M43" s="27"/>
      <c r="N43" s="27"/>
      <c r="O43" s="27"/>
      <c r="P43" s="27"/>
      <c r="Q43" s="27"/>
      <c r="R43" s="27"/>
      <c r="S43" s="1"/>
      <c r="T43" s="1"/>
    </row>
    <row r="44" spans="1:20" x14ac:dyDescent="0.2">
      <c r="A44" s="27"/>
      <c r="B44" s="27"/>
      <c r="C44" s="27"/>
      <c r="D44" s="27"/>
      <c r="E44" s="27"/>
      <c r="F44" s="27"/>
      <c r="G44" s="27"/>
      <c r="H44" s="27"/>
      <c r="I44" s="27"/>
      <c r="J44" s="27"/>
      <c r="K44" s="27"/>
      <c r="L44" s="27"/>
      <c r="M44" s="27"/>
      <c r="N44" s="27"/>
      <c r="O44" s="27"/>
      <c r="P44" s="27"/>
      <c r="Q44" s="27"/>
      <c r="R44" s="27"/>
      <c r="S44" s="1"/>
      <c r="T44" s="1"/>
    </row>
    <row r="45" spans="1:20" x14ac:dyDescent="0.2">
      <c r="A45" s="27"/>
      <c r="B45" s="328" t="s">
        <v>147</v>
      </c>
      <c r="C45" s="328"/>
      <c r="D45" s="328"/>
      <c r="E45" s="56"/>
      <c r="F45" s="56"/>
      <c r="G45" s="56"/>
      <c r="H45" s="56" t="s">
        <v>127</v>
      </c>
      <c r="I45" s="56"/>
      <c r="J45" s="56"/>
      <c r="K45" s="27"/>
      <c r="L45" s="27"/>
      <c r="M45" s="27"/>
      <c r="N45" s="27"/>
      <c r="O45" s="27"/>
      <c r="P45" s="342" t="s">
        <v>144</v>
      </c>
      <c r="Q45" s="342"/>
      <c r="R45" s="342"/>
      <c r="S45" s="342"/>
      <c r="T45" s="1"/>
    </row>
    <row r="46" spans="1:20" x14ac:dyDescent="0.2">
      <c r="A46" s="27"/>
      <c r="B46" s="346" t="s">
        <v>125</v>
      </c>
      <c r="C46" s="346"/>
      <c r="D46" s="346"/>
      <c r="E46" s="346"/>
      <c r="F46" s="346"/>
      <c r="G46" s="346"/>
      <c r="H46" s="343" t="s">
        <v>128</v>
      </c>
      <c r="I46" s="343"/>
      <c r="J46" s="343"/>
      <c r="K46" s="343"/>
      <c r="L46" s="343"/>
      <c r="M46" s="343"/>
      <c r="N46" s="343"/>
      <c r="O46" s="27"/>
      <c r="P46" s="633">
        <f>Q41</f>
        <v>675</v>
      </c>
      <c r="Q46" s="633"/>
      <c r="R46" s="633"/>
      <c r="S46" s="633"/>
      <c r="T46" s="1"/>
    </row>
    <row r="47" spans="1:20" x14ac:dyDescent="0.2">
      <c r="A47" s="27"/>
      <c r="B47" s="27" t="s">
        <v>167</v>
      </c>
      <c r="C47" s="27"/>
      <c r="D47" s="27"/>
      <c r="E47" s="21"/>
      <c r="F47" s="21"/>
      <c r="G47" s="21"/>
      <c r="H47" s="47"/>
      <c r="I47" s="47"/>
      <c r="J47" s="47"/>
      <c r="K47" s="47"/>
      <c r="L47" s="47"/>
      <c r="M47" s="47"/>
      <c r="N47" s="47"/>
      <c r="O47" s="47"/>
      <c r="P47" s="47"/>
      <c r="Q47" s="47"/>
      <c r="R47" s="27"/>
      <c r="S47" s="1"/>
      <c r="T47" s="1"/>
    </row>
    <row r="48" spans="1:20" ht="16" thickBot="1" x14ac:dyDescent="0.25">
      <c r="A48" s="27"/>
      <c r="B48" s="87"/>
      <c r="C48" s="87"/>
      <c r="D48" s="87"/>
      <c r="E48" s="87"/>
      <c r="F48" s="87"/>
      <c r="G48" s="87"/>
      <c r="H48" s="87"/>
      <c r="I48" s="87"/>
      <c r="J48" s="87"/>
      <c r="K48" s="93"/>
      <c r="L48" s="93"/>
      <c r="M48" s="93"/>
      <c r="N48" s="93"/>
      <c r="O48" s="93"/>
      <c r="P48" s="93"/>
      <c r="Q48" s="93"/>
      <c r="R48" s="93"/>
      <c r="S48" s="1"/>
      <c r="T48" s="1"/>
    </row>
    <row r="49" spans="1:20" ht="9" customHeight="1" x14ac:dyDescent="0.2">
      <c r="A49" s="27"/>
      <c r="B49" s="344" t="s">
        <v>148</v>
      </c>
      <c r="C49" s="344"/>
      <c r="D49" s="344"/>
      <c r="E49" s="344"/>
      <c r="F49" s="344"/>
      <c r="G49" s="344"/>
      <c r="H49" s="344"/>
      <c r="I49" s="344"/>
      <c r="J49" s="345" t="s">
        <v>149</v>
      </c>
      <c r="K49" s="345"/>
      <c r="L49" s="345"/>
      <c r="M49" s="345"/>
      <c r="N49" s="345"/>
      <c r="O49" s="345"/>
      <c r="P49" s="345"/>
      <c r="Q49" s="345"/>
      <c r="R49" s="345"/>
      <c r="S49" s="1"/>
      <c r="T49" s="1"/>
    </row>
    <row r="50" spans="1:20" x14ac:dyDescent="0.2">
      <c r="A50" s="340" t="s">
        <v>150</v>
      </c>
      <c r="B50" s="340"/>
      <c r="C50" s="340"/>
      <c r="D50" s="340"/>
      <c r="E50" s="340"/>
      <c r="F50" s="340"/>
      <c r="G50" s="340"/>
      <c r="H50" s="340"/>
      <c r="I50" s="340"/>
      <c r="J50" s="340"/>
      <c r="K50" s="340"/>
      <c r="L50" s="340"/>
      <c r="M50" s="340"/>
      <c r="N50" s="340"/>
      <c r="O50" s="340"/>
      <c r="P50" s="340"/>
      <c r="Q50" s="340"/>
      <c r="R50" s="340"/>
      <c r="S50" s="340"/>
      <c r="T50" s="340"/>
    </row>
    <row r="51" spans="1:20" x14ac:dyDescent="0.2">
      <c r="A51" s="1"/>
      <c r="B51" s="1"/>
      <c r="C51" s="1"/>
      <c r="D51" s="1"/>
      <c r="E51" s="1"/>
      <c r="F51" s="1"/>
      <c r="G51" s="1"/>
      <c r="H51" s="1"/>
      <c r="I51" s="1"/>
      <c r="J51" s="1"/>
      <c r="K51" s="1"/>
      <c r="L51" s="1"/>
      <c r="M51" s="1"/>
      <c r="N51" s="1"/>
      <c r="O51" s="1"/>
      <c r="P51" s="1"/>
      <c r="Q51" s="1"/>
      <c r="R51" s="1"/>
      <c r="S51" s="1"/>
      <c r="T51" s="1"/>
    </row>
  </sheetData>
  <mergeCells count="88">
    <mergeCell ref="A50:T50"/>
    <mergeCell ref="N4:R4"/>
    <mergeCell ref="J4:M4"/>
    <mergeCell ref="B19:I19"/>
    <mergeCell ref="P45:S45"/>
    <mergeCell ref="P46:S46"/>
    <mergeCell ref="H46:N46"/>
    <mergeCell ref="B49:I49"/>
    <mergeCell ref="J49:R49"/>
    <mergeCell ref="Q41:S41"/>
    <mergeCell ref="B45:D45"/>
    <mergeCell ref="B46:G46"/>
    <mergeCell ref="N37:O37"/>
    <mergeCell ref="P31:Q31"/>
    <mergeCell ref="P32:Q32"/>
    <mergeCell ref="M40:P40"/>
    <mergeCell ref="M41:P41"/>
    <mergeCell ref="Q39:S39"/>
    <mergeCell ref="Q40:S40"/>
    <mergeCell ref="R36:T36"/>
    <mergeCell ref="N36:O36"/>
    <mergeCell ref="M39:P39"/>
    <mergeCell ref="P36:Q36"/>
    <mergeCell ref="P37:Q37"/>
    <mergeCell ref="R35:T35"/>
    <mergeCell ref="R37:T37"/>
    <mergeCell ref="N35:O35"/>
    <mergeCell ref="P35:Q35"/>
    <mergeCell ref="P33:Q33"/>
    <mergeCell ref="N34:O34"/>
    <mergeCell ref="C35:G35"/>
    <mergeCell ref="C36:G36"/>
    <mergeCell ref="C37:G37"/>
    <mergeCell ref="K35:M35"/>
    <mergeCell ref="K36:M36"/>
    <mergeCell ref="K37:M37"/>
    <mergeCell ref="C33:G33"/>
    <mergeCell ref="L30:M30"/>
    <mergeCell ref="R33:T33"/>
    <mergeCell ref="C34:G34"/>
    <mergeCell ref="K31:M31"/>
    <mergeCell ref="K32:M32"/>
    <mergeCell ref="K33:M33"/>
    <mergeCell ref="K34:M34"/>
    <mergeCell ref="R31:T31"/>
    <mergeCell ref="C32:G32"/>
    <mergeCell ref="R32:T32"/>
    <mergeCell ref="N31:O31"/>
    <mergeCell ref="R34:T34"/>
    <mergeCell ref="N33:O33"/>
    <mergeCell ref="N32:O32"/>
    <mergeCell ref="P34:Q34"/>
    <mergeCell ref="B24:E24"/>
    <mergeCell ref="F22:Q22"/>
    <mergeCell ref="F23:Q23"/>
    <mergeCell ref="F24:Q24"/>
    <mergeCell ref="A27:D28"/>
    <mergeCell ref="E27:F28"/>
    <mergeCell ref="G27:J28"/>
    <mergeCell ref="K27:K28"/>
    <mergeCell ref="L27:O28"/>
    <mergeCell ref="B11:C12"/>
    <mergeCell ref="J12:L12"/>
    <mergeCell ref="M12:R12"/>
    <mergeCell ref="B22:E22"/>
    <mergeCell ref="B23:E23"/>
    <mergeCell ref="J7:M7"/>
    <mergeCell ref="M10:R10"/>
    <mergeCell ref="M11:R11"/>
    <mergeCell ref="B21:E21"/>
    <mergeCell ref="D11:G13"/>
    <mergeCell ref="B14:C14"/>
    <mergeCell ref="D14:G14"/>
    <mergeCell ref="B15:C15"/>
    <mergeCell ref="D15:G15"/>
    <mergeCell ref="F21:R21"/>
    <mergeCell ref="F20:Q20"/>
    <mergeCell ref="B20:E20"/>
    <mergeCell ref="J13:L13"/>
    <mergeCell ref="M13:R13"/>
    <mergeCell ref="J14:L15"/>
    <mergeCell ref="M14:R14"/>
    <mergeCell ref="J3:M3"/>
    <mergeCell ref="N3:S3"/>
    <mergeCell ref="J5:M5"/>
    <mergeCell ref="N5:R5"/>
    <mergeCell ref="J6:M6"/>
    <mergeCell ref="N6:R6"/>
  </mergeCells>
  <hyperlinks>
    <hyperlink ref="D15" r:id="rId1" xr:uid="{B294A325-6EA4-4217-AC12-3876EA6C98B7}"/>
    <hyperlink ref="J49" r:id="rId2" display="rent@easycars.lv" xr:uid="{F225C7E5-7895-446D-8E98-34E3E69673FC}"/>
  </hyperlinks>
  <pageMargins left="0.7" right="0.7" top="0.75" bottom="0.75" header="0.3" footer="0.3"/>
  <pageSetup paperSize="9"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INFO </vt:lpstr>
      <vt:lpstr>Contract</vt:lpstr>
      <vt:lpstr>invoice </vt:lpstr>
      <vt:lpstr>Contract!Область_печати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2023-06-02T14:55:47Z</cp:lastPrinted>
  <dcterms:created xsi:type="dcterms:W3CDTF">2015-06-05T18:17:20Z</dcterms:created>
  <dcterms:modified xsi:type="dcterms:W3CDTF">2023-06-07T17:32:49Z</dcterms:modified>
</cp:coreProperties>
</file>