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tatha\github files\excel projects\"/>
    </mc:Choice>
  </mc:AlternateContent>
  <xr:revisionPtr revIDLastSave="0" documentId="8_{88192D00-AE0C-4CD7-B95B-81ED42D7833F}" xr6:coauthVersionLast="47" xr6:coauthVersionMax="47" xr10:uidLastSave="{00000000-0000-0000-0000-000000000000}"/>
  <bookViews>
    <workbookView xWindow="-108" yWindow="-108" windowWidth="23256" windowHeight="12456" firstSheet="2" activeTab="2" xr2:uid="{26D4546B-D2A1-4444-8EAF-A6228F96F0C1}"/>
  </bookViews>
  <sheets>
    <sheet name="nz Satff" sheetId="1" state="hidden" r:id="rId1"/>
    <sheet name="India Staff" sheetId="2" state="hidden" r:id="rId2"/>
    <sheet name="All Staff" sheetId="3" r:id="rId3"/>
    <sheet name="Information Finder  v2.0" sheetId="4" r:id="rId4"/>
    <sheet name="Male vs Female " sheetId="5" r:id="rId5"/>
  </sheets>
  <definedNames>
    <definedName name="_xlnm._FilterDatabase" localSheetId="1" hidden="1">'India Staff'!$B$2:$H$114</definedName>
    <definedName name="_xlnm._FilterDatabase" localSheetId="0" hidden="1">'nz Satff'!$C$5:$I$105</definedName>
    <definedName name="_xlcn.WorksheetConnection_blankdatafile.xlsxStaff" hidden="1">Staff[]</definedName>
    <definedName name="ExternalData_1" localSheetId="2" hidden="1">'All Staff'!$A$1:$H$184</definedName>
    <definedName name="Slicer_Country">#N/A</definedName>
  </definedNames>
  <calcPr calcId="191029"/>
  <pivotCaches>
    <pivotCache cacheId="13" r:id="rId6"/>
  </pivotCaches>
  <extLst>
    <ext xmlns:x14="http://schemas.microsoft.com/office/spreadsheetml/2009/9/main" uri="{876F7934-8845-4945-9796-88D515C7AA90}">
      <x14:pivotCaches>
        <pivotCache cacheId="1" r:id="rId7"/>
      </x14:pivotCaches>
    </ex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2" i="3" l="1"/>
  <c r="L24" i="3"/>
  <c r="M20" i="3"/>
  <c r="M19" i="3"/>
  <c r="I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N17" i="3"/>
  <c r="M17" i="3"/>
  <c r="N16" i="3"/>
  <c r="M16" i="3"/>
  <c r="M15" i="3"/>
  <c r="B6" i="4" l="1" a="1"/>
  <c r="B6" i="4" s="1"/>
  <c r="L35" i="3" a="1"/>
  <c r="L35" i="3" s="1"/>
  <c r="M18"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A85638-7B8E-4427-9C92-F14416AF26C6}" keepAlive="1" name="Query - Ind Staff" description="Connection to the 'Ind Staff' query in the workbook." type="5" refreshedVersion="0" background="1">
    <dbPr connection="Provider=Microsoft.Mashup.OleDb.1;Data Source=$Workbook$;Location=&quot;Ind Staff&quot;;Extended Properties=&quot;&quot;" command="SELECT * FROM [Ind Staff]"/>
  </connection>
  <connection id="2" xr16:uid="{629A1D65-7DC2-4931-972F-1E89735060AE}" keepAlive="1" name="Query - nz Staff" description="Connection to the 'nz Staff' query in the workbook." type="5" refreshedVersion="0" background="1">
    <dbPr connection="Provider=Microsoft.Mashup.OleDb.1;Data Source=$Workbook$;Location=&quot;nz Staff&quot;;Extended Properties=&quot;&quot;" command="SELECT * FROM [nz Staff]"/>
  </connection>
  <connection id="3" xr16:uid="{8332C3CB-D312-4517-81C1-1D42B5965F0C}"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5F01A63F-4D02-4BE0-BA71-0373E283FF3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595C6967-0F44-4F8E-A70D-62F375417B81}" name="WorksheetConnection_blank-data-file.xlsx!Staff" type="102" refreshedVersion="8" minRefreshableVersion="5">
    <extLst>
      <ext xmlns:x15="http://schemas.microsoft.com/office/spreadsheetml/2010/11/main" uri="{DE250136-89BD-433C-8126-D09CA5730AF9}">
        <x15:connection id="Staff" autoDelete="1">
          <x15:rangePr sourceName="_xlcn.WorksheetConnection_blankdatafile.xlsxStaff"/>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<sst xmlns="http://schemas.openxmlformats.org/spreadsheetml/2006/main" count="1807" uniqueCount="228">
  <si>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</si>
  <si>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</si>
  <si>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</si>
  <si>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</si>
  <si>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</si>
  <si>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</si>
  <si>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</si>
  <si>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</si>
  <si>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</si>
  <si>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</si>
  <si>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</si>
  <si>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</si>
  <si>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</si>
  <si>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</si>
  <si>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</si>
  <si>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</si>
  <si>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</si>
  <si>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</si>
  <si>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</si>
  <si>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</si>
  <si>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</si>
  <si>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</si>
  <si>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</si>
  <si>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</si>
  <si>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</si>
  <si>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</si>
  <si>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</si>
  <si>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</si>
  <si>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</si>
  <si>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</si>
  <si>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</si>
  <si>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</si>
  <si>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</si>
  <si>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</si>
  <si>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</si>
  <si>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</si>
  <si>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</si>
  <si>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</si>
  <si>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</si>
  <si>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</si>
  <si>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</si>
  <si>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</si>
  <si>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</si>
  <si>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</si>
  <si>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</si>
  <si>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</si>
  <si>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</si>
  <si>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</si>
  <si>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</si>
  <si>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</si>
  <si>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</si>
  <si>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</si>
  <si>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</si>
  <si>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</si>
  <si>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</si>
  <si>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</si>
  <si>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</si>
  <si>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</si>
  <si>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</si>
  <si>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</si>
  <si>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</si>
  <si>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</si>
  <si>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</si>
  <si>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</si>
  <si>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</si>
  <si>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</si>
  <si>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</si>
  <si>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</si>
  <si>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</si>
  <si>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</si>
  <si>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</si>
  <si>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</si>
  <si>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</si>
  <si>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</si>
  <si>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</si>
  <si>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</si>
  <si>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</si>
  <si>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</si>
  <si>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</si>
  <si>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</si>
  <si>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</si>
  <si>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</si>
  <si>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</si>
  <si>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</si>
  <si>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</si>
  <si>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</si>
  <si>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</si>
  <si>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</si>
  <si>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</si>
  <si>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</si>
  <si>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</si>
  <si>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</si>
  <si>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</si>
  <si>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</si>
  <si>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</si>
  <si>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</si>
  <si>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</si>
  <si>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</si>
  <si>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</si>
  <si>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</si>
  <si>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</si>
  <si>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</si>
  <si>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</si>
  <si>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</si>
  <si>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</si>
  <si>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</si>
  <si>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</si>
  <si>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</si>
  <si>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</si>
  <si>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</si>
  <si>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</si>
  <si>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</si>
  <si>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</si>
  <si>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</si>
  <si>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</si>
  <si>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</si>
  <si>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</si>
  <si>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</si>
  <si>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</si>
  <si>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</si>
  <si>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</si>
  <si>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</si>
  <si>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</si>
  <si>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</si>
  <si>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</si>
  <si>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</si>
  <si>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</si>
  <si>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</si>
  <si>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</si>
  <si>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</si>
  <si>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</si>
  <si>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</si>
  <si>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</si>
  <si>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</si>
  <si>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</si>
  <si>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</si>
  <si>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</si>
  <si>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</si>
  <si>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</si>
  <si>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</si>
  <si>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</si>
  <si>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</si>
  <si>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</si>
  <si>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</si>
  <si>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</si>
  <si>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</si>
  <si>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</si>
  <si>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</si>
  <si>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</si>
  <si>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</si>
  <si>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</si>
  <si>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</si>
  <si>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</si>
  <si>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</si>
  <si>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</si>
  <si>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</si>
  <si>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</si>
  <si>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</si>
  <si>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</si>
  <si>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</si>
  <si>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</si>
  <si>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</si>
  <si>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</si>
  <si>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</si>
  <si>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</si>
  <si>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</si>
  <si>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</si>
  <si>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</si>
  <si>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</si>
  <si>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</si>
  <si>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</si>
  <si>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</si>
  <si>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</si>
  <si>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</si>
  <si>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</si>
  <si>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</si>
  <si>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</si>
  <si>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</si>
  <si>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</si>
  <si>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</si>
  <si>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</si>
  <si>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</si>
  <si>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</si>
  <si>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</si>
  <si>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</si>
  <si>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</si>
  <si>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</si>
  <si>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</si>
  <si>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</si>
  <si>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</si>
  <si>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</si>
  <si>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</si>
  <si>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</si>
  <si>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</si>
  <si>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</si>
  <si>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</si>
  <si>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</si>
  <si>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</si>
  <si>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</si>
  <si>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</si>
  <si>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</si>
  <si>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</si>
  <si>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</si>
  <si>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Country</t>
  </si>
  <si>
    <t>Nz</t>
  </si>
  <si>
    <t>others</t>
  </si>
  <si>
    <t>Ind</t>
  </si>
  <si>
    <t xml:space="preserve">Quick Analysis Of The Data </t>
  </si>
  <si>
    <t>Count OF Employees</t>
  </si>
  <si>
    <t>Avarage Age</t>
  </si>
  <si>
    <t xml:space="preserve">Average Salary </t>
  </si>
  <si>
    <t>Avarage Tenure</t>
  </si>
  <si>
    <t>Female Count</t>
  </si>
  <si>
    <t>Female Count %</t>
  </si>
  <si>
    <t>Tenure</t>
  </si>
  <si>
    <t>Ratio of People where salary &gt; ₹90,000</t>
  </si>
  <si>
    <t>Count</t>
  </si>
  <si>
    <t>Information Finder</t>
  </si>
  <si>
    <t xml:space="preserve">Date of joining </t>
  </si>
  <si>
    <t xml:space="preserve">Information Finder </t>
  </si>
  <si>
    <t xml:space="preserve">Department </t>
  </si>
  <si>
    <t>Male vs Female   Across  both the countries</t>
  </si>
  <si>
    <t>Column Labels</t>
  </si>
  <si>
    <t>Count of Name</t>
  </si>
  <si>
    <t>Average of Salary</t>
  </si>
  <si>
    <t>Values</t>
  </si>
  <si>
    <t>Average of Age</t>
  </si>
  <si>
    <t>Average of Tenure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</si>
</sst>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 #,##0;[Red]&quot;₹&quot;\ \-#,##0"/>
    <numFmt numFmtId="8" formatCode="&quot;₹&quot;\ #,##0.00;[Red]&quot;₹&quot;\ \-#,##0.00"/>
    <numFmt numFmtId="164" formatCode="0.0"/>
    <numFmt numFmtId="165" formatCode="&quot;₹&quot;\ #,##0.00"/>
  </numFmts>
  <fonts count="9" x14ac:knownFonts="1">
    <font>
      <sz val="11"/>
      <color theme="1"/>
      <name val="Calibri"/>
      <family val="2"/>
      <scheme val="minor"/>
    </font>
    <font>
      <sz val="28"/>
      <color theme="1"/>
      <name val="Segoe UI Light"/>
      <family val="2"/>
    </font>
    <font>
      <sz val="11"/>
      <color theme="0"/>
      <name val="Calibri"/>
      <family val="2"/>
      <scheme val="minor"/>
    </font>
    <font>
      <sz val="18"/>
      <color theme="5"/>
      <name val="Calibri"/>
      <family val="2"/>
      <scheme val="minor"/>
    </font>
    <font>
      <sz val="12"/>
      <color theme="4" tint="-0.249977111117893"/>
      <name val="Calibri"/>
      <family val="2"/>
      <scheme val="minor"/>
    </font>
    <font>
      <sz val="16"/>
      <color theme="1"/>
      <name val="Calibri"/>
      <family val="2"/>
      <scheme val="minor"/>
    </font>
    <font>
      <sz val="14"/>
      <color theme="1"/>
      <name val="Calibri"/>
      <family val="2"/>
      <scheme val="minor"/>
    </font>
    <font>
      <sz val="16"/>
      <color theme="4" tint="-0.249977111117893"/>
      <name val="Calibri"/>
      <family val="2"/>
      <scheme val="minor"/>
    </font>
    <font>
      <sz val="18"/>
      <color rgb="FFFF0000"/>
      <name val="Calibri"/>
      <family val="2"/>
      <scheme val="minor"/>
    </font>
  </fonts>
  <fills count="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style="thin">
        <color theme="9"/>
      </left>
      <right/>
      <top style="thin">
        <color theme="9"/>
      </top>
      <bottom/>
      <diagonal/>
    </border>
    <border>
      <left style="thin">
        <color auto="1"/>
      </left>
      <right style="thin">
        <color auto="1"/>
      </right>
      <top style="thin">
        <color auto="1"/>
      </top>
      <bottom style="thin">
        <color auto="1"/>
      </bottom>
      <diagonal/>
    </border>
  </borders>
  <cellStyleXfs count="1">
    <xf numFmtId="0" fontId="0" fillId="0" borderId="0"/>
  </cellStyleXfs>
  <cellXfs count="30">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8" fontId="0" fillId="3" borderId="0" xfId="0" applyNumberFormat="1" applyFill="1"/>
    <xf numFmtId="8" fontId="0" fillId="0" borderId="0" xfId="0" applyNumberFormat="1"/>
    <xf numFmtId="14" fontId="0" fillId="0" borderId="0" xfId="0" applyNumberFormat="1"/>
    <xf numFmtId="8" fontId="2" fillId="0" borderId="0" xfId="0" applyNumberFormat="1" applyFont="1"/>
    <xf numFmtId="164" fontId="0" fillId="0" borderId="0" xfId="0" applyNumberFormat="1"/>
    <xf numFmtId="9" fontId="0" fillId="0" borderId="0" xfId="0" applyNumberFormat="1"/>
    <xf numFmtId="6" fontId="0" fillId="0" borderId="0" xfId="0" applyNumberFormat="1"/>
    <xf numFmtId="0" fontId="0" fillId="0" borderId="0" xfId="0" applyAlignment="1">
      <alignment vertical="center"/>
    </xf>
    <xf numFmtId="0" fontId="0" fillId="0" borderId="1" xfId="0" applyBorder="1"/>
    <xf numFmtId="0" fontId="0" fillId="0" borderId="2" xfId="0" applyBorder="1"/>
    <xf numFmtId="0" fontId="0" fillId="0" borderId="2" xfId="0" applyBorder="1" applyAlignment="1">
      <alignment horizontal="left" vertical="center"/>
    </xf>
    <xf numFmtId="15" fontId="0" fillId="0" borderId="2" xfId="0" applyNumberFormat="1" applyBorder="1" applyAlignment="1">
      <alignment horizontal="left" vertical="center"/>
    </xf>
    <xf numFmtId="8" fontId="0" fillId="0" borderId="2" xfId="0" applyNumberFormat="1" applyBorder="1" applyAlignment="1">
      <alignment horizontal="left" vertical="center"/>
    </xf>
    <xf numFmtId="164" fontId="0" fillId="0" borderId="2" xfId="0" applyNumberFormat="1" applyBorder="1" applyAlignment="1">
      <alignment horizontal="left" vertical="center"/>
    </xf>
    <xf numFmtId="0" fontId="5" fillId="5" borderId="0" xfId="0" applyFont="1" applyFill="1" applyAlignment="1">
      <alignment horizontal="center"/>
    </xf>
    <xf numFmtId="0" fontId="7" fillId="5" borderId="0" xfId="0" applyFont="1" applyFill="1" applyAlignment="1">
      <alignment horizontal="center"/>
    </xf>
    <xf numFmtId="0" fontId="0" fillId="0" borderId="0" xfId="0" pivotButton="1"/>
    <xf numFmtId="0" fontId="0" fillId="0" borderId="0" xfId="0" applyAlignment="1">
      <alignment horizontal="left"/>
    </xf>
    <xf numFmtId="165" fontId="0" fillId="0" borderId="0" xfId="0" applyNumberFormat="1"/>
    <xf numFmtId="0" fontId="4" fillId="4" borderId="0" xfId="0" applyFont="1" applyFill="1" applyAlignment="1">
      <alignment horizontal="center"/>
    </xf>
    <xf numFmtId="0" fontId="3" fillId="4" borderId="0" xfId="0" applyFont="1" applyFill="1" applyAlignment="1">
      <alignment horizontal="center"/>
    </xf>
    <xf numFmtId="0" fontId="7" fillId="4" borderId="0" xfId="0" applyFont="1" applyFill="1" applyAlignment="1">
      <alignment horizontal="center"/>
    </xf>
    <xf numFmtId="0" fontId="6" fillId="4" borderId="0" xfId="0" applyFont="1" applyFill="1" applyAlignment="1">
      <alignment horizontal="center"/>
    </xf>
    <xf numFmtId="0" fontId="8" fillId="4" borderId="0" xfId="0" applyFont="1" applyFill="1" applyAlignment="1">
      <alignment horizontal="center"/>
    </xf>
    <xf numFmtId="0" fontId="0" fillId="0" borderId="0" xfId="0" applyNumberFormat="1"/>
  </cellXfs>
  <cellStyles count="1">
    <cellStyle name="Normal" xfId="0" builtinId="0"/>
  </cellStyles>
  <dxfs count="27">
    <dxf>
      <numFmt numFmtId="165" formatCode="&quot;₹&quot;\ #,##0.00"/>
    </dxf>
    <dxf>
      <numFmt numFmtId="164" formatCode="0.0"/>
    </dxf>
    <dxf>
      <numFmt numFmtId="164" formatCode="0.0"/>
    </dxf>
    <dxf>
      <numFmt numFmtId="165" formatCode="&quot;₹&quot;\ #,##0.00"/>
    </dxf>
    <dxf>
      <numFmt numFmtId="164" formatCode="0.0"/>
    </dxf>
    <dxf>
      <numFmt numFmtId="164" formatCode="0.0"/>
    </dxf>
    <dxf>
      <numFmt numFmtId="165" formatCode="&quot;₹&quot;\ #,##0.00"/>
    </dxf>
    <dxf>
      <numFmt numFmtId="164" formatCode="0.0"/>
    </dxf>
    <dxf>
      <numFmt numFmtId="164" formatCode="0.0"/>
    </dxf>
    <dxf>
      <numFmt numFmtId="165" formatCode="&quot;₹&quot;\ #,##0.00"/>
    </dxf>
    <dxf>
      <numFmt numFmtId="164" formatCode="0.0"/>
    </dxf>
    <dxf>
      <numFmt numFmtId="164" formatCode="0.0"/>
    </dxf>
    <dxf>
      <font>
        <color rgb="FF9C0006"/>
      </font>
      <fill>
        <patternFill>
          <bgColor rgb="FFFFC7CE"/>
        </patternFill>
      </fill>
    </dxf>
    <dxf>
      <font>
        <color rgb="FF006100"/>
      </font>
      <fill>
        <patternFill>
          <bgColor rgb="FFC6EFCE"/>
        </patternFill>
      </fill>
    </dxf>
    <dxf>
      <numFmt numFmtId="164" formatCode="0.0"/>
    </dxf>
    <dxf>
      <numFmt numFmtId="164" formatCode="0.0"/>
    </dxf>
    <dxf>
      <numFmt numFmtId="165" formatCode="&quot;₹&quot;\ #,##0.00"/>
    </dxf>
    <dxf>
      <numFmt numFmtId="164" formatCode="0.0"/>
    </dxf>
    <dxf>
      <numFmt numFmtId="0" formatCode="General"/>
    </dxf>
    <dxf>
      <numFmt numFmtId="10" formatCode="&quot;₹&quot;\ #,##0;[Red]&quot;₹&quot;\ \-#,##0"/>
    </dxf>
    <dxf>
      <numFmt numFmtId="19" formatCode="dd/mm/yyyy"/>
    </dxf>
    <dxf>
      <numFmt numFmtId="0" formatCode="General"/>
    </dxf>
    <dxf>
      <numFmt numFmtId="0" formatCode="General"/>
    </dxf>
    <dxf>
      <numFmt numFmtId="0" formatCode="General"/>
    </dxf>
    <dxf>
      <numFmt numFmtId="12" formatCode="&quot;₹&quot;\ #,##0.00;[Red]&quot;₹&quot;\ \-#,##0.00"/>
    </dxf>
    <dxf>
      <numFmt numFmtId="20" formatCode="dd/mmm/yy"/>
    </dxf>
    <dxf>
      <numFmt numFmtId="12" formatCode="&quot;₹&quot;\ #,##0.00;[Red]&quot;₹&quot;\ \-#,##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drawings/_rels/drawing1.xml.rels><?xml version="1.0" encoding="UTF-8" standalone="yes"?>
<Relationships xmlns="http://schemas.openxmlformats.org/package/2006/relationships"><Relationship Id="rId3" Type="http://schemas.openxmlformats.org/officeDocument/2006/relationships/hyperlink" Target="https://youtu.be/H6k28jhclwI" TargetMode="External"/><Relationship Id="rId2" Type="http://schemas.openxmlformats.org/officeDocument/2006/relationships/image" Target="../media/image1.png"/><Relationship Id="rId1" Type="http://schemas.openxmlformats.org/officeDocument/2006/relationships/hyperlink" Target="https://chandoo.org/wp/" TargetMode="External"/><Relationship Id="rId6" Type="http://schemas.openxmlformats.org/officeDocument/2006/relationships/image" Target="../media/image3.png"/><Relationship Id="rId5" Type="http://schemas.openxmlformats.org/officeDocument/2006/relationships/hyperlink" Target="https://chandoo.org/wp/excel-school-progra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149958</xdr:rowOff>
    </xdr:from>
    <xdr:to>
      <xdr:col>16</xdr:col>
      <xdr:colOff>47625</xdr:colOff>
      <xdr:row>2</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F92F0C86-81F4-8FF2-79D4-1A937B0920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67550" y="149958"/>
          <a:ext cx="2486025" cy="707292"/>
        </a:xfrm>
        <a:prstGeom prst="rect">
          <a:avLst/>
        </a:prstGeom>
      </xdr:spPr>
    </xdr:pic>
    <xdr:clientData/>
  </xdr:twoCellAnchor>
  <xdr:twoCellAnchor editAs="oneCell">
    <xdr:from>
      <xdr:col>12</xdr:col>
      <xdr:colOff>0</xdr:colOff>
      <xdr:row>4</xdr:row>
      <xdr:rowOff>0</xdr:rowOff>
    </xdr:from>
    <xdr:to>
      <xdr:col>16</xdr:col>
      <xdr:colOff>6350</xdr:colOff>
      <xdr:row>11</xdr:row>
      <xdr:rowOff>41055</xdr:rowOff>
    </xdr:to>
    <xdr:pic>
      <xdr:nvPicPr>
        <xdr:cNvPr id="2" name="Picture 1">
          <a:hlinkClick xmlns:r="http://schemas.openxmlformats.org/officeDocument/2006/relationships" r:id="rId3"/>
          <a:extLst>
            <a:ext uri="{FF2B5EF4-FFF2-40B4-BE49-F238E27FC236}">
              <a16:creationId xmlns:a16="http://schemas.microsoft.com/office/drawing/2014/main" id="{57E6FE93-84F3-45D7-B277-295969E51D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524625" y="1238250"/>
          <a:ext cx="2444750" cy="1374555"/>
        </a:xfrm>
        <a:prstGeom prst="rect">
          <a:avLst/>
        </a:prstGeom>
        <a:ln>
          <a:solidFill>
            <a:schemeClr val="tx1"/>
          </a:solidFill>
        </a:ln>
      </xdr:spPr>
    </xdr:pic>
    <xdr:clientData/>
  </xdr:twoCellAnchor>
  <xdr:twoCellAnchor>
    <xdr:from>
      <xdr:col>12</xdr:col>
      <xdr:colOff>548508</xdr:colOff>
      <xdr:row>10</xdr:row>
      <xdr:rowOff>124811</xdr:rowOff>
    </xdr:from>
    <xdr:to>
      <xdr:col>15</xdr:col>
      <xdr:colOff>67167</xdr:colOff>
      <xdr:row>12</xdr:row>
      <xdr:rowOff>19707</xdr:rowOff>
    </xdr:to>
    <xdr:sp macro="" textlink="">
      <xdr:nvSpPr>
        <xdr:cNvPr id="3" name="Rectangle: Rounded Corners 2">
          <a:hlinkClick xmlns:r="http://schemas.openxmlformats.org/officeDocument/2006/relationships" r:id="rId3"/>
          <a:extLst>
            <a:ext uri="{FF2B5EF4-FFF2-40B4-BE49-F238E27FC236}">
              <a16:creationId xmlns:a16="http://schemas.microsoft.com/office/drawing/2014/main" id="{FB0C10A5-873E-49A5-819F-85042883FE66}"/>
            </a:ext>
          </a:extLst>
        </xdr:cNvPr>
        <xdr:cNvSpPr/>
      </xdr:nvSpPr>
      <xdr:spPr>
        <a:xfrm>
          <a:off x="7073133" y="2506061"/>
          <a:ext cx="1347459" cy="275896"/>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latin typeface="Roboto" panose="02000000000000000000" pitchFamily="2" charset="0"/>
              <a:ea typeface="Roboto" panose="02000000000000000000" pitchFamily="2" charset="0"/>
            </a:rPr>
            <a:t>Watch the video</a:t>
          </a:r>
        </a:p>
      </xdr:txBody>
    </xdr:sp>
    <xdr:clientData/>
  </xdr:twoCellAnchor>
  <xdr:twoCellAnchor editAs="oneCell">
    <xdr:from>
      <xdr:col>12</xdr:col>
      <xdr:colOff>0</xdr:colOff>
      <xdr:row>13</xdr:row>
      <xdr:rowOff>0</xdr:rowOff>
    </xdr:from>
    <xdr:to>
      <xdr:col>16</xdr:col>
      <xdr:colOff>19488</xdr:colOff>
      <xdr:row>25</xdr:row>
      <xdr:rowOff>170793</xdr:rowOff>
    </xdr:to>
    <xdr:pic>
      <xdr:nvPicPr>
        <xdr:cNvPr id="5" name="Picture 4">
          <a:hlinkClick xmlns:r="http://schemas.openxmlformats.org/officeDocument/2006/relationships" r:id="rId5"/>
          <a:extLst>
            <a:ext uri="{FF2B5EF4-FFF2-40B4-BE49-F238E27FC236}">
              <a16:creationId xmlns:a16="http://schemas.microsoft.com/office/drawing/2014/main" id="{B36909BE-7360-4913-9D8E-2CCF602982C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24625" y="2952750"/>
          <a:ext cx="2457888" cy="2456793"/>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4</xdr:row>
      <xdr:rowOff>7620</xdr:rowOff>
    </xdr:from>
    <xdr:to>
      <xdr:col>3</xdr:col>
      <xdr:colOff>487680</xdr:colOff>
      <xdr:row>9</xdr:row>
      <xdr:rowOff>76200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A8413E1B-00CA-3291-06AC-6E4827F4F512}"/>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09600" y="853440"/>
              <a:ext cx="2194560" cy="982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athagata biswas" refreshedDate="45333.908721643522" backgroundQuery="1" createdVersion="8" refreshedVersion="8" minRefreshableVersion="3" recordCount="0" supportSubquery="1" supportAdvancedDrill="1" xr:uid="{AF952E8C-374D-4A21-8126-6798453FA2ED}">
  <cacheSource type="external" connectionId="4"/>
  <cacheFields count="6">
    <cacheField name="[Staff].[Gender].[Gender]" caption="Gender" numFmtId="0" hierarchy="1" level="1">
      <sharedItems count="2">
        <s v="Female"/>
        <s v="Male"/>
      </sharedItems>
    </cacheField>
    <cacheField name="[Measures].[Count of Name]" caption="Count of Name" numFmtId="0" hierarchy="11" level="32767"/>
    <cacheField name="[Measures].[Average of Salary]" caption="Average of Salary" numFmtId="0" hierarchy="13" level="32767"/>
    <cacheField name="[Measures].[Average of Age]" caption="Average of Age" numFmtId="0" hierarchy="15" level="32767"/>
    <cacheField name="[Measures].[Average of Tenure]" caption="Average of Tenure" numFmtId="0" hierarchy="17" level="32767"/>
    <cacheField name="[Staff].[Country].[Country]" caption="Country" numFmtId="0" hierarchy="7" level="1">
      <sharedItems containsSemiMixedTypes="0" containsNonDate="0" containsString="0"/>
    </cacheField>
  </cacheFields>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oneField="1" hidden="1">
      <fieldsUsage count="1">
        <fieldUsage x="3"/>
      </fieldsUsage>
      <extLst>
        <ext xmlns:x15="http://schemas.microsoft.com/office/spreadsheetml/2010/11/main" uri="{B97F6D7D-B522-45F9-BDA1-12C45D357490}">
          <x15:cacheHierarchy aggregatedColumn="3"/>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athagata biswas" refreshedDate="45332.906295023146" backgroundQuery="1" createdVersion="3" refreshedVersion="8" minRefreshableVersion="3" recordCount="0" supportSubquery="1" supportAdvancedDrill="1" xr:uid="{84C8801C-813A-423B-9729-58C63ADED1F4}">
  <cacheSource type="external" connectionId="4">
    <extLst>
      <ext xmlns:x14="http://schemas.microsoft.com/office/spreadsheetml/2009/9/main" uri="{F057638F-6D5F-4e77-A914-E7F072B9BCA8}">
        <x14:sourceConnection name="ThisWorkbookDataModel"/>
      </ext>
    </extLst>
  </cacheSource>
  <cacheFields count="0"/>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32316296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8695546-80B8-4BFD-974B-4F5DBBF193E1}" name="Male vs female" cacheId="13"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E5:G10"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Salary" fld="2" subtotal="average" baseField="0" baseItem="1"/>
    <dataField name="Average of Age" fld="3" subtotal="average" baseField="0" baseItem="0"/>
    <dataField name="Average of Tenure" fld="4" subtotal="average" baseField="0" baseItem="0"/>
  </dataFields>
  <formats count="3">
    <format dxfId="16">
      <pivotArea collapsedLevelsAreSubtotals="1" fieldPosition="0">
        <references count="1">
          <reference field="4294967294" count="1">
            <x v="1"/>
          </reference>
        </references>
      </pivotArea>
    </format>
    <format dxfId="15">
      <pivotArea collapsedLevelsAreSubtotals="1" fieldPosition="0">
        <references count="1">
          <reference field="4294967294" count="1">
            <x v="2"/>
          </reference>
        </references>
      </pivotArea>
    </format>
    <format dxfId="14">
      <pivotArea collapsedLevelsAreSubtotals="1" fieldPosition="0">
        <references count="1">
          <reference field="4294967294" count="1">
            <x v="3"/>
          </reference>
        </references>
      </pivotArea>
    </format>
  </formats>
  <pivotHierarchies count="18">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Row="0" dragToCol="0" dragToPage="0" dragToData="1"/>
    <pivotHierarchy dragToRow="0" dragToCol="0" dragToPage="0" dragToData="1"/>
    <pivotHierarchy dragToData="1"/>
    <pivotHierarchy dragToData="1"/>
    <pivotHierarchy dragToData="1" caption="Average of Salary"/>
    <pivotHierarchy dragToData="1"/>
    <pivotHierarchy dragToData="1" caption="Average of Age"/>
    <pivotHierarchy dragToData="1"/>
    <pivotHierarchy dragToData="1" caption="Average of Tenure"/>
  </pivotHierarchies>
  <pivotTableStyleInfo name="PivotStyleLight19"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860FC9FB-8AB3-4145-A072-1A74314D16E3}" autoFormatId="16" applyNumberFormats="0" applyBorderFormats="0" applyFontFormats="0" applyPatternFormats="0" applyAlignmentFormats="0" applyWidthHeightFormats="0">
  <queryTableRefresh nextId="10" unboundColumnsRight="1">
    <queryTableFields count="9">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 id="9" dataBound="0"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D3DAD62-E6C6-4FB6-B54B-7ECFBC16C989}" sourceName="[Staff].[Country]">
  <pivotTables>
    <pivotTable tabId="5" name="Male vs female"/>
  </pivotTables>
  <data>
    <olap pivotCacheId="1323162965">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Nz]"/>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EDCFE50D-B8C9-4158-9AF8-2404EE5504F6}" cache="Slicer_Country" caption="Country" level="1" style="SlicerStyleDark4"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DEE0F4-2102-4912-9BA7-CD5FD06AC9C3}" name="nz_table" displayName="nz_table" ref="C5:I105" totalsRowShown="0">
  <autoFilter ref="C5:I105" xr:uid="{EFDEE0F4-2102-4912-9BA7-CD5FD06AC9C3}"/>
  <tableColumns count="7">
    <tableColumn id="1" xr3:uid="{9F532ADA-62EE-4DFB-BA3F-3ACD7758C9E3}" name="Name"/>
    <tableColumn id="2" xr3:uid="{BF3CDEE5-8CC9-4110-97A6-B62EEB5D7B1F}" name="Gender"/>
    <tableColumn id="3" xr3:uid="{1A64343F-1DD7-4DA3-92A5-FDBA5CF83728}" name="Department"/>
    <tableColumn id="4" xr3:uid="{64E94891-4EE1-498B-AA8A-4ED141EFEE0E}" name="Age"/>
    <tableColumn id="5" xr3:uid="{BDDAE90E-0266-4248-A5B3-5E02FC7DE902}" name="Date Joined"/>
    <tableColumn id="6" xr3:uid="{60513757-03CC-4564-A4AA-4314F1D135C7}" name="Salary" dataDxfId="26"/>
    <tableColumn id="7" xr3:uid="{6B2B8865-8405-43A9-88C0-AA6486703FCC}" name="Rating"/>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EFCB7B3-E5B4-40B9-A2A9-BBE57031A3FE}" name="Ind_table" displayName="Ind_table" ref="B2:H114" totalsRowShown="0">
  <autoFilter ref="B2:H114" xr:uid="{FEFCB7B3-E5B4-40B9-A2A9-BBE57031A3FE}"/>
  <tableColumns count="7">
    <tableColumn id="1" xr3:uid="{4B63F53E-CC4D-4B53-8EAF-E356859ADBCB}" name="Name"/>
    <tableColumn id="2" xr3:uid="{CD457368-1970-4706-A0C4-937B97752B57}" name="Gender"/>
    <tableColumn id="3" xr3:uid="{4FE4D9F5-7434-4C1D-AD77-058147F9006F}" name="Age"/>
    <tableColumn id="4" xr3:uid="{CA255BD6-435E-40E8-ACE0-5358227AEC82}" name="Rating"/>
    <tableColumn id="5" xr3:uid="{EF422BAD-EB6C-48CD-A3C9-27C027526596}" name="Date Joined" dataDxfId="25"/>
    <tableColumn id="6" xr3:uid="{633E2081-20FC-4674-8E73-D69006F20589}" name="Department"/>
    <tableColumn id="7" xr3:uid="{55E81FFA-8AE4-4435-BACC-DD3D2E97F2DB}" name="Salary" dataDxfId="24"/>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2D23695-AA04-4F41-9611-A300E1F029AF}" name="Staff" displayName="Staff" ref="A1:I184" tableType="queryTable" totalsRowShown="0">
  <autoFilter ref="A1:I184" xr:uid="{62D23695-AA04-4F41-9611-A300E1F029AF}"/>
  <tableColumns count="9">
    <tableColumn id="1" xr3:uid="{BCFB7EF5-587F-4224-855C-E344DEAC81B3}" uniqueName="1" name="Name" queryTableFieldId="1" dataDxfId="23"/>
    <tableColumn id="2" xr3:uid="{7367C286-1C36-423A-A617-24B21205452B}" uniqueName="2" name="Gender" queryTableFieldId="2" dataDxfId="22"/>
    <tableColumn id="3" xr3:uid="{76F30EBB-2DA2-4773-A14D-FB1762D9D453}" uniqueName="3" name="Department" queryTableFieldId="3" dataDxfId="21"/>
    <tableColumn id="4" xr3:uid="{3DE7C14A-571F-459C-A756-675153F86361}" uniqueName="4" name="Age" queryTableFieldId="4"/>
    <tableColumn id="5" xr3:uid="{8876E87F-5A6E-457B-91B2-CADCB4304C99}" uniqueName="5" name="Date Joined" queryTableFieldId="5" dataDxfId="20"/>
    <tableColumn id="6" xr3:uid="{B3DC6F85-C52D-4113-A732-61F193727771}" uniqueName="6" name="Salary" queryTableFieldId="6" dataDxfId="19"/>
    <tableColumn id="7" xr3:uid="{981255D4-F8E8-4DD2-9B9E-3D1FC73A172D}" uniqueName="7" name="Rating" queryTableFieldId="7" dataDxfId="18"/>
    <tableColumn id="8" xr3:uid="{131EA96D-89F9-4A4B-848A-8EF22D4DE101}" uniqueName="8" name="Country" queryTableFieldId="8"/>
    <tableColumn id="9" xr3:uid="{8294320E-A34F-44AC-B7AC-82F37CD2A4A9}" uniqueName="9" name="Tenure" queryTableFieldId="9" dataDxfId="17">
      <calculatedColumnFormula>(TODAY()-Staff[[#This Row],[Date Joined]])/365</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5"/>
  <sheetViews>
    <sheetView showGridLines="0" workbookViewId="0">
      <selection activeCell="D8" sqref="D8"/>
    </sheetView>
  </sheetViews>
  <sheetFormatPr defaultRowHeight="14.4" x14ac:dyDescent="0.3"/>
  <cols>
    <col min="1" max="1" width="1.6640625" customWidth="1"/>
    <col min="2" max="2" width="3.6640625" customWidth="1"/>
    <col min="3" max="3" width="22" customWidth="1"/>
    <col min="4" max="4" width="16.6640625" customWidth="1"/>
    <col min="5" max="5" width="19.21875" customWidth="1"/>
    <col min="6" max="6" width="11.21875" customWidth="1"/>
    <col min="7" max="7" width="19.109375" customWidth="1"/>
    <col min="8" max="8" width="19.21875" style="6" customWidth="1"/>
    <col min="9" max="9" width="19.109375" customWidth="1"/>
  </cols>
  <sheetData>
    <row r="1" spans="1:9" s="2" customFormat="1" ht="52.5" customHeight="1" x14ac:dyDescent="0.3">
      <c r="A1" s="1"/>
      <c r="C1" s="3" t="s">
        <v>110</v>
      </c>
      <c r="H1" s="5"/>
    </row>
    <row r="5" spans="1:9" x14ac:dyDescent="0.3">
      <c r="C5" t="s">
        <v>0</v>
      </c>
      <c r="D5" t="s">
        <v>1</v>
      </c>
      <c r="E5" t="s">
        <v>2</v>
      </c>
      <c r="F5" t="s">
        <v>3</v>
      </c>
      <c r="G5" s="4" t="s">
        <v>4</v>
      </c>
      <c r="H5" s="6" t="s">
        <v>5</v>
      </c>
      <c r="I5" t="s">
        <v>6</v>
      </c>
    </row>
    <row r="6" spans="1:9" x14ac:dyDescent="0.3">
      <c r="C6" t="s">
        <v>58</v>
      </c>
      <c r="D6" t="s">
        <v>15</v>
      </c>
      <c r="E6" t="s">
        <v>19</v>
      </c>
      <c r="F6">
        <v>22</v>
      </c>
      <c r="G6" s="4">
        <v>44446</v>
      </c>
      <c r="H6" s="6">
        <v>112780</v>
      </c>
      <c r="I6" t="s">
        <v>13</v>
      </c>
    </row>
    <row r="7" spans="1:9" x14ac:dyDescent="0.3">
      <c r="C7" t="s">
        <v>70</v>
      </c>
      <c r="D7" t="s">
        <v>15</v>
      </c>
      <c r="E7" t="s">
        <v>9</v>
      </c>
      <c r="F7">
        <v>46</v>
      </c>
      <c r="G7" s="4">
        <v>44758</v>
      </c>
      <c r="H7" s="6">
        <v>70610</v>
      </c>
      <c r="I7" t="s">
        <v>16</v>
      </c>
    </row>
    <row r="8" spans="1:9" x14ac:dyDescent="0.3">
      <c r="C8" t="s">
        <v>75</v>
      </c>
      <c r="D8" t="s">
        <v>8</v>
      </c>
      <c r="E8" t="s">
        <v>19</v>
      </c>
      <c r="F8">
        <v>28</v>
      </c>
      <c r="G8" s="4">
        <v>44357</v>
      </c>
      <c r="H8" s="6">
        <v>53240</v>
      </c>
      <c r="I8" t="s">
        <v>16</v>
      </c>
    </row>
    <row r="9" spans="1:9" x14ac:dyDescent="0.3">
      <c r="C9" t="s">
        <v>49</v>
      </c>
      <c r="E9" t="s">
        <v>21</v>
      </c>
      <c r="F9">
        <v>37</v>
      </c>
      <c r="G9" s="4">
        <v>44146</v>
      </c>
      <c r="H9" s="6">
        <v>115440</v>
      </c>
      <c r="I9" t="s">
        <v>24</v>
      </c>
    </row>
    <row r="10" spans="1:9" x14ac:dyDescent="0.3">
      <c r="C10" t="s">
        <v>65</v>
      </c>
      <c r="D10" t="s">
        <v>15</v>
      </c>
      <c r="E10" t="s">
        <v>19</v>
      </c>
      <c r="F10">
        <v>32</v>
      </c>
      <c r="G10" s="4">
        <v>44465</v>
      </c>
      <c r="H10" s="6">
        <v>53540</v>
      </c>
      <c r="I10" t="s">
        <v>16</v>
      </c>
    </row>
    <row r="11" spans="1:9" x14ac:dyDescent="0.3">
      <c r="C11" t="s">
        <v>81</v>
      </c>
      <c r="D11" t="s">
        <v>8</v>
      </c>
      <c r="E11" t="s">
        <v>9</v>
      </c>
      <c r="F11">
        <v>30</v>
      </c>
      <c r="G11" s="4">
        <v>44861</v>
      </c>
      <c r="H11" s="6">
        <v>112570</v>
      </c>
      <c r="I11" t="s">
        <v>16</v>
      </c>
    </row>
    <row r="12" spans="1:9" x14ac:dyDescent="0.3">
      <c r="C12" t="s">
        <v>51</v>
      </c>
      <c r="D12" t="s">
        <v>15</v>
      </c>
      <c r="E12" t="s">
        <v>9</v>
      </c>
      <c r="F12">
        <v>33</v>
      </c>
      <c r="G12" s="4">
        <v>44701</v>
      </c>
      <c r="H12" s="6">
        <v>48530</v>
      </c>
      <c r="I12" t="s">
        <v>13</v>
      </c>
    </row>
    <row r="13" spans="1:9" x14ac:dyDescent="0.3">
      <c r="C13" t="s">
        <v>61</v>
      </c>
      <c r="D13" t="s">
        <v>8</v>
      </c>
      <c r="E13" t="s">
        <v>12</v>
      </c>
      <c r="F13">
        <v>24</v>
      </c>
      <c r="G13" s="4">
        <v>44148</v>
      </c>
      <c r="H13" s="6">
        <v>62780</v>
      </c>
      <c r="I13" t="s">
        <v>16</v>
      </c>
    </row>
    <row r="14" spans="1:9" x14ac:dyDescent="0.3">
      <c r="C14" t="s">
        <v>82</v>
      </c>
      <c r="D14" t="s">
        <v>15</v>
      </c>
      <c r="E14" t="s">
        <v>12</v>
      </c>
      <c r="F14">
        <v>33</v>
      </c>
      <c r="G14" s="4">
        <v>44509</v>
      </c>
      <c r="H14" s="6">
        <v>53870</v>
      </c>
      <c r="I14" t="s">
        <v>16</v>
      </c>
    </row>
    <row r="15" spans="1:9" x14ac:dyDescent="0.3">
      <c r="C15" t="s">
        <v>60</v>
      </c>
      <c r="D15" t="s">
        <v>8</v>
      </c>
      <c r="E15" t="s">
        <v>56</v>
      </c>
      <c r="F15">
        <v>27</v>
      </c>
      <c r="G15" s="4">
        <v>44122</v>
      </c>
      <c r="H15" s="6">
        <v>119110</v>
      </c>
      <c r="I15" t="s">
        <v>16</v>
      </c>
    </row>
    <row r="16" spans="1:9" x14ac:dyDescent="0.3">
      <c r="C16" t="s">
        <v>87</v>
      </c>
      <c r="D16" t="s">
        <v>15</v>
      </c>
      <c r="E16" t="s">
        <v>12</v>
      </c>
      <c r="F16">
        <v>29</v>
      </c>
      <c r="G16" s="4">
        <v>44180</v>
      </c>
      <c r="H16" s="6">
        <v>112110</v>
      </c>
      <c r="I16" t="s">
        <v>24</v>
      </c>
    </row>
    <row r="17" spans="3:9" x14ac:dyDescent="0.3">
      <c r="C17" t="s">
        <v>76</v>
      </c>
      <c r="D17" t="s">
        <v>15</v>
      </c>
      <c r="E17" t="s">
        <v>19</v>
      </c>
      <c r="F17">
        <v>25</v>
      </c>
      <c r="G17" s="4">
        <v>44383</v>
      </c>
      <c r="H17" s="6">
        <v>65700</v>
      </c>
      <c r="I17" t="s">
        <v>16</v>
      </c>
    </row>
    <row r="18" spans="3:9" x14ac:dyDescent="0.3">
      <c r="C18" t="s">
        <v>97</v>
      </c>
      <c r="D18" t="s">
        <v>15</v>
      </c>
      <c r="E18" t="s">
        <v>12</v>
      </c>
      <c r="F18">
        <v>37</v>
      </c>
      <c r="G18" s="4">
        <v>44701</v>
      </c>
      <c r="H18" s="6">
        <v>69070</v>
      </c>
      <c r="I18" t="s">
        <v>16</v>
      </c>
    </row>
    <row r="19" spans="3:9" x14ac:dyDescent="0.3">
      <c r="C19" t="s">
        <v>22</v>
      </c>
      <c r="D19" t="s">
        <v>15</v>
      </c>
      <c r="E19" t="s">
        <v>12</v>
      </c>
      <c r="F19">
        <v>20</v>
      </c>
      <c r="G19" s="4">
        <v>44459</v>
      </c>
      <c r="H19" s="6">
        <v>107700</v>
      </c>
      <c r="I19" t="s">
        <v>16</v>
      </c>
    </row>
    <row r="20" spans="3:9" x14ac:dyDescent="0.3">
      <c r="C20" t="s">
        <v>84</v>
      </c>
      <c r="D20" t="s">
        <v>8</v>
      </c>
      <c r="E20" t="s">
        <v>12</v>
      </c>
      <c r="F20">
        <v>32</v>
      </c>
      <c r="G20" s="4">
        <v>44354</v>
      </c>
      <c r="H20" s="6">
        <v>43840</v>
      </c>
      <c r="I20" t="s">
        <v>13</v>
      </c>
    </row>
    <row r="21" spans="3:9" x14ac:dyDescent="0.3">
      <c r="C21" t="s">
        <v>105</v>
      </c>
      <c r="D21" t="s">
        <v>15</v>
      </c>
      <c r="E21" t="s">
        <v>9</v>
      </c>
      <c r="F21">
        <v>40</v>
      </c>
      <c r="G21" s="4">
        <v>44263</v>
      </c>
      <c r="H21" s="6">
        <v>99750</v>
      </c>
      <c r="I21" t="s">
        <v>16</v>
      </c>
    </row>
    <row r="22" spans="3:9" x14ac:dyDescent="0.3">
      <c r="C22" t="s">
        <v>47</v>
      </c>
      <c r="D22" t="s">
        <v>15</v>
      </c>
      <c r="E22" t="s">
        <v>9</v>
      </c>
      <c r="F22">
        <v>21</v>
      </c>
      <c r="G22" s="4">
        <v>44104</v>
      </c>
      <c r="H22" s="6">
        <v>37920</v>
      </c>
      <c r="I22" t="s">
        <v>16</v>
      </c>
    </row>
    <row r="23" spans="3:9" x14ac:dyDescent="0.3">
      <c r="C23" t="s">
        <v>31</v>
      </c>
      <c r="D23" t="s">
        <v>15</v>
      </c>
      <c r="E23" t="s">
        <v>9</v>
      </c>
      <c r="F23">
        <v>21</v>
      </c>
      <c r="G23" s="4">
        <v>44762</v>
      </c>
      <c r="H23" s="6">
        <v>57090</v>
      </c>
      <c r="I23" t="s">
        <v>16</v>
      </c>
    </row>
    <row r="24" spans="3:9" x14ac:dyDescent="0.3">
      <c r="C24" t="s">
        <v>30</v>
      </c>
      <c r="D24" t="s">
        <v>8</v>
      </c>
      <c r="E24" t="s">
        <v>12</v>
      </c>
      <c r="F24">
        <v>31</v>
      </c>
      <c r="G24" s="4">
        <v>44145</v>
      </c>
      <c r="H24" s="6">
        <v>41980</v>
      </c>
      <c r="I24" t="s">
        <v>16</v>
      </c>
    </row>
    <row r="25" spans="3:9" x14ac:dyDescent="0.3">
      <c r="C25" t="s">
        <v>78</v>
      </c>
      <c r="D25" t="s">
        <v>15</v>
      </c>
      <c r="E25" t="s">
        <v>56</v>
      </c>
      <c r="F25">
        <v>21</v>
      </c>
      <c r="G25" s="4">
        <v>44242</v>
      </c>
      <c r="H25" s="6">
        <v>75880</v>
      </c>
      <c r="I25" t="s">
        <v>16</v>
      </c>
    </row>
    <row r="26" spans="3:9" x14ac:dyDescent="0.3">
      <c r="C26" t="s">
        <v>36</v>
      </c>
      <c r="D26" t="s">
        <v>8</v>
      </c>
      <c r="E26" t="s">
        <v>21</v>
      </c>
      <c r="F26">
        <v>34</v>
      </c>
      <c r="G26" s="4">
        <v>44653</v>
      </c>
      <c r="H26" s="6">
        <v>58940</v>
      </c>
      <c r="I26" t="s">
        <v>16</v>
      </c>
    </row>
    <row r="27" spans="3:9" x14ac:dyDescent="0.3">
      <c r="C27" t="s">
        <v>27</v>
      </c>
      <c r="D27" t="s">
        <v>8</v>
      </c>
      <c r="E27" t="s">
        <v>21</v>
      </c>
      <c r="F27">
        <v>30</v>
      </c>
      <c r="G27" s="4">
        <v>44389</v>
      </c>
      <c r="H27" s="6">
        <v>67910</v>
      </c>
      <c r="I27" t="s">
        <v>24</v>
      </c>
    </row>
    <row r="28" spans="3:9" x14ac:dyDescent="0.3">
      <c r="C28" t="s">
        <v>26</v>
      </c>
      <c r="D28" t="s">
        <v>8</v>
      </c>
      <c r="E28" t="s">
        <v>12</v>
      </c>
      <c r="F28">
        <v>31</v>
      </c>
      <c r="G28" s="4">
        <v>44663</v>
      </c>
      <c r="H28" s="6">
        <v>58100</v>
      </c>
      <c r="I28" t="s">
        <v>16</v>
      </c>
    </row>
    <row r="29" spans="3:9" x14ac:dyDescent="0.3">
      <c r="C29" t="s">
        <v>53</v>
      </c>
      <c r="D29" t="s">
        <v>15</v>
      </c>
      <c r="E29" t="s">
        <v>21</v>
      </c>
      <c r="F29">
        <v>27</v>
      </c>
      <c r="G29" s="4">
        <v>44567</v>
      </c>
      <c r="H29" s="6">
        <v>48980</v>
      </c>
      <c r="I29" t="s">
        <v>16</v>
      </c>
    </row>
    <row r="30" spans="3:9" x14ac:dyDescent="0.3">
      <c r="C30" t="s">
        <v>20</v>
      </c>
      <c r="E30" t="s">
        <v>21</v>
      </c>
      <c r="F30">
        <v>30</v>
      </c>
      <c r="G30" s="4">
        <v>44597</v>
      </c>
      <c r="H30" s="6">
        <v>64000</v>
      </c>
      <c r="I30" t="s">
        <v>16</v>
      </c>
    </row>
    <row r="31" spans="3:9" x14ac:dyDescent="0.3">
      <c r="C31" t="s">
        <v>7</v>
      </c>
      <c r="D31" t="s">
        <v>8</v>
      </c>
      <c r="E31" t="s">
        <v>9</v>
      </c>
      <c r="F31">
        <v>42</v>
      </c>
      <c r="G31" s="4">
        <v>44779</v>
      </c>
      <c r="H31" s="6">
        <v>75000</v>
      </c>
      <c r="I31" t="s">
        <v>10</v>
      </c>
    </row>
    <row r="32" spans="3:9" x14ac:dyDescent="0.3">
      <c r="C32" t="s">
        <v>74</v>
      </c>
      <c r="D32" t="s">
        <v>8</v>
      </c>
      <c r="E32" t="s">
        <v>12</v>
      </c>
      <c r="F32">
        <v>40</v>
      </c>
      <c r="G32" s="4">
        <v>44337</v>
      </c>
      <c r="H32" s="6">
        <v>87620</v>
      </c>
      <c r="I32" t="s">
        <v>16</v>
      </c>
    </row>
    <row r="33" spans="3:9" x14ac:dyDescent="0.3">
      <c r="C33" t="s">
        <v>44</v>
      </c>
      <c r="D33" t="s">
        <v>8</v>
      </c>
      <c r="E33" t="s">
        <v>12</v>
      </c>
      <c r="F33">
        <v>29</v>
      </c>
      <c r="G33" s="4">
        <v>44023</v>
      </c>
      <c r="H33" s="6">
        <v>34980</v>
      </c>
      <c r="I33" t="s">
        <v>16</v>
      </c>
    </row>
    <row r="34" spans="3:9" x14ac:dyDescent="0.3">
      <c r="C34" t="s">
        <v>35</v>
      </c>
      <c r="D34" t="s">
        <v>8</v>
      </c>
      <c r="E34" t="s">
        <v>21</v>
      </c>
      <c r="F34">
        <v>28</v>
      </c>
      <c r="G34" s="4">
        <v>44185</v>
      </c>
      <c r="H34" s="6">
        <v>75970</v>
      </c>
      <c r="I34" t="s">
        <v>16</v>
      </c>
    </row>
    <row r="35" spans="3:9" x14ac:dyDescent="0.3">
      <c r="C35" t="s">
        <v>38</v>
      </c>
      <c r="D35" t="s">
        <v>8</v>
      </c>
      <c r="E35" t="s">
        <v>21</v>
      </c>
      <c r="F35">
        <v>34</v>
      </c>
      <c r="G35" s="4">
        <v>44612</v>
      </c>
      <c r="H35" s="6">
        <v>60130</v>
      </c>
      <c r="I35" t="s">
        <v>16</v>
      </c>
    </row>
    <row r="36" spans="3:9" x14ac:dyDescent="0.3">
      <c r="C36" t="s">
        <v>41</v>
      </c>
      <c r="D36" t="s">
        <v>8</v>
      </c>
      <c r="E36" t="s">
        <v>12</v>
      </c>
      <c r="F36">
        <v>33</v>
      </c>
      <c r="G36" s="4">
        <v>44374</v>
      </c>
      <c r="H36" s="6">
        <v>75480</v>
      </c>
      <c r="I36" t="s">
        <v>42</v>
      </c>
    </row>
    <row r="37" spans="3:9" x14ac:dyDescent="0.3">
      <c r="C37" t="s">
        <v>40</v>
      </c>
      <c r="D37" t="s">
        <v>15</v>
      </c>
      <c r="E37" t="s">
        <v>9</v>
      </c>
      <c r="F37">
        <v>33</v>
      </c>
      <c r="G37" s="4">
        <v>44164</v>
      </c>
      <c r="H37" s="6">
        <v>115920</v>
      </c>
      <c r="I37" t="s">
        <v>16</v>
      </c>
    </row>
    <row r="38" spans="3:9" x14ac:dyDescent="0.3">
      <c r="C38" t="s">
        <v>48</v>
      </c>
      <c r="D38" t="s">
        <v>8</v>
      </c>
      <c r="E38" t="s">
        <v>19</v>
      </c>
      <c r="F38">
        <v>36</v>
      </c>
      <c r="G38" s="4">
        <v>44494</v>
      </c>
      <c r="H38" s="6">
        <v>78540</v>
      </c>
      <c r="I38" t="s">
        <v>16</v>
      </c>
    </row>
    <row r="39" spans="3:9" x14ac:dyDescent="0.3">
      <c r="C39" t="s">
        <v>34</v>
      </c>
      <c r="D39" t="s">
        <v>15</v>
      </c>
      <c r="E39" t="s">
        <v>9</v>
      </c>
      <c r="F39">
        <v>25</v>
      </c>
      <c r="G39" s="4">
        <v>44726</v>
      </c>
      <c r="H39" s="6">
        <v>109190</v>
      </c>
      <c r="I39" t="s">
        <v>13</v>
      </c>
    </row>
    <row r="40" spans="3:9" x14ac:dyDescent="0.3">
      <c r="C40" t="s">
        <v>73</v>
      </c>
      <c r="D40" t="s">
        <v>8</v>
      </c>
      <c r="E40" t="s">
        <v>19</v>
      </c>
      <c r="F40">
        <v>34</v>
      </c>
      <c r="G40" s="4">
        <v>44721</v>
      </c>
      <c r="H40" s="6">
        <v>49630</v>
      </c>
      <c r="I40" t="s">
        <v>24</v>
      </c>
    </row>
    <row r="41" spans="3:9" x14ac:dyDescent="0.3">
      <c r="C41" t="s">
        <v>107</v>
      </c>
      <c r="D41" t="s">
        <v>8</v>
      </c>
      <c r="E41" t="s">
        <v>9</v>
      </c>
      <c r="F41">
        <v>28</v>
      </c>
      <c r="G41" s="4">
        <v>44630</v>
      </c>
      <c r="H41" s="6">
        <v>99970</v>
      </c>
      <c r="I41" t="s">
        <v>16</v>
      </c>
    </row>
    <row r="42" spans="3:9" x14ac:dyDescent="0.3">
      <c r="C42" t="s">
        <v>71</v>
      </c>
      <c r="D42" t="s">
        <v>8</v>
      </c>
      <c r="E42" t="s">
        <v>12</v>
      </c>
      <c r="F42">
        <v>33</v>
      </c>
      <c r="G42" s="4">
        <v>44190</v>
      </c>
      <c r="H42" s="6">
        <v>96140</v>
      </c>
      <c r="I42" t="s">
        <v>16</v>
      </c>
    </row>
    <row r="43" spans="3:9" x14ac:dyDescent="0.3">
      <c r="C43" t="s">
        <v>50</v>
      </c>
      <c r="D43" t="s">
        <v>15</v>
      </c>
      <c r="E43" t="s">
        <v>9</v>
      </c>
      <c r="F43">
        <v>31</v>
      </c>
      <c r="G43" s="4">
        <v>44724</v>
      </c>
      <c r="H43" s="6">
        <v>103550</v>
      </c>
      <c r="I43" t="s">
        <v>16</v>
      </c>
    </row>
    <row r="44" spans="3:9" x14ac:dyDescent="0.3">
      <c r="C44" t="s">
        <v>14</v>
      </c>
      <c r="D44" t="s">
        <v>15</v>
      </c>
      <c r="E44" t="s">
        <v>12</v>
      </c>
      <c r="F44">
        <v>31</v>
      </c>
      <c r="G44" s="4">
        <v>44511</v>
      </c>
      <c r="H44" s="6">
        <v>48950</v>
      </c>
      <c r="I44" t="s">
        <v>16</v>
      </c>
    </row>
    <row r="45" spans="3:9" x14ac:dyDescent="0.3">
      <c r="C45" t="s">
        <v>63</v>
      </c>
      <c r="D45" t="s">
        <v>15</v>
      </c>
      <c r="E45" t="s">
        <v>21</v>
      </c>
      <c r="F45">
        <v>24</v>
      </c>
      <c r="G45" s="4">
        <v>44436</v>
      </c>
      <c r="H45" s="6">
        <v>52610</v>
      </c>
      <c r="I45" t="s">
        <v>24</v>
      </c>
    </row>
    <row r="46" spans="3:9" x14ac:dyDescent="0.3">
      <c r="C46" t="s">
        <v>72</v>
      </c>
      <c r="D46" t="s">
        <v>8</v>
      </c>
      <c r="E46" t="s">
        <v>9</v>
      </c>
      <c r="F46">
        <v>36</v>
      </c>
      <c r="G46" s="4">
        <v>44529</v>
      </c>
      <c r="H46" s="6">
        <v>78390</v>
      </c>
      <c r="I46" t="s">
        <v>16</v>
      </c>
    </row>
    <row r="47" spans="3:9" x14ac:dyDescent="0.3">
      <c r="C47" t="s">
        <v>88</v>
      </c>
      <c r="D47" t="s">
        <v>8</v>
      </c>
      <c r="E47" t="s">
        <v>21</v>
      </c>
      <c r="F47">
        <v>33</v>
      </c>
      <c r="G47" s="4">
        <v>44809</v>
      </c>
      <c r="H47" s="6">
        <v>86570</v>
      </c>
      <c r="I47" t="s">
        <v>16</v>
      </c>
    </row>
    <row r="48" spans="3:9" x14ac:dyDescent="0.3">
      <c r="C48" t="s">
        <v>92</v>
      </c>
      <c r="D48" t="s">
        <v>8</v>
      </c>
      <c r="E48" t="s">
        <v>12</v>
      </c>
      <c r="F48">
        <v>27</v>
      </c>
      <c r="G48" s="4">
        <v>44686</v>
      </c>
      <c r="H48" s="6">
        <v>83750</v>
      </c>
      <c r="I48" t="s">
        <v>16</v>
      </c>
    </row>
    <row r="49" spans="3:9" x14ac:dyDescent="0.3">
      <c r="C49" t="s">
        <v>102</v>
      </c>
      <c r="D49" t="s">
        <v>8</v>
      </c>
      <c r="E49" t="s">
        <v>21</v>
      </c>
      <c r="F49">
        <v>34</v>
      </c>
      <c r="G49" s="4">
        <v>44445</v>
      </c>
      <c r="H49" s="6">
        <v>92450</v>
      </c>
      <c r="I49" t="s">
        <v>16</v>
      </c>
    </row>
    <row r="50" spans="3:9" x14ac:dyDescent="0.3">
      <c r="C50" t="s">
        <v>64</v>
      </c>
      <c r="D50" t="s">
        <v>15</v>
      </c>
      <c r="E50" t="s">
        <v>12</v>
      </c>
      <c r="F50">
        <v>20</v>
      </c>
      <c r="G50" s="4">
        <v>44183</v>
      </c>
      <c r="H50" s="6">
        <v>112650</v>
      </c>
      <c r="I50" t="s">
        <v>16</v>
      </c>
    </row>
    <row r="51" spans="3:9" x14ac:dyDescent="0.3">
      <c r="C51" t="s">
        <v>104</v>
      </c>
      <c r="D51" t="s">
        <v>15</v>
      </c>
      <c r="E51" t="s">
        <v>9</v>
      </c>
      <c r="F51">
        <v>20</v>
      </c>
      <c r="G51" s="4">
        <v>44744</v>
      </c>
      <c r="H51" s="6">
        <v>79570</v>
      </c>
      <c r="I51" t="s">
        <v>16</v>
      </c>
    </row>
    <row r="52" spans="3:9" x14ac:dyDescent="0.3">
      <c r="C52" t="s">
        <v>91</v>
      </c>
      <c r="D52" t="s">
        <v>8</v>
      </c>
      <c r="E52" t="s">
        <v>19</v>
      </c>
      <c r="F52">
        <v>20</v>
      </c>
      <c r="G52" s="4">
        <v>44537</v>
      </c>
      <c r="H52" s="6">
        <v>68900</v>
      </c>
      <c r="I52" t="s">
        <v>24</v>
      </c>
    </row>
    <row r="53" spans="3:9" x14ac:dyDescent="0.3">
      <c r="C53" t="s">
        <v>39</v>
      </c>
      <c r="D53" t="s">
        <v>8</v>
      </c>
      <c r="E53" t="s">
        <v>12</v>
      </c>
      <c r="F53">
        <v>25</v>
      </c>
      <c r="G53" s="4">
        <v>44694</v>
      </c>
      <c r="H53" s="6">
        <v>80700</v>
      </c>
      <c r="I53" t="s">
        <v>13</v>
      </c>
    </row>
    <row r="54" spans="3:9" x14ac:dyDescent="0.3">
      <c r="C54" t="s">
        <v>100</v>
      </c>
      <c r="D54" t="s">
        <v>15</v>
      </c>
      <c r="E54" t="s">
        <v>9</v>
      </c>
      <c r="F54">
        <v>19</v>
      </c>
      <c r="G54" s="4">
        <v>44277</v>
      </c>
      <c r="H54" s="6">
        <v>58960</v>
      </c>
      <c r="I54" t="s">
        <v>16</v>
      </c>
    </row>
    <row r="55" spans="3:9" x14ac:dyDescent="0.3">
      <c r="C55" t="s">
        <v>106</v>
      </c>
      <c r="D55" t="s">
        <v>15</v>
      </c>
      <c r="E55" t="s">
        <v>12</v>
      </c>
      <c r="F55">
        <v>36</v>
      </c>
      <c r="G55" s="4">
        <v>44019</v>
      </c>
      <c r="H55" s="6">
        <v>118840</v>
      </c>
      <c r="I55" t="s">
        <v>16</v>
      </c>
    </row>
    <row r="56" spans="3:9" x14ac:dyDescent="0.3">
      <c r="C56" t="s">
        <v>29</v>
      </c>
      <c r="D56" t="s">
        <v>15</v>
      </c>
      <c r="E56" t="s">
        <v>21</v>
      </c>
      <c r="F56">
        <v>28</v>
      </c>
      <c r="G56" s="4">
        <v>44041</v>
      </c>
      <c r="H56" s="6">
        <v>48170</v>
      </c>
      <c r="I56" t="s">
        <v>13</v>
      </c>
    </row>
    <row r="57" spans="3:9" x14ac:dyDescent="0.3">
      <c r="C57" t="s">
        <v>108</v>
      </c>
      <c r="D57" t="s">
        <v>8</v>
      </c>
      <c r="E57" t="s">
        <v>56</v>
      </c>
      <c r="F57">
        <v>32</v>
      </c>
      <c r="G57" s="4">
        <v>44400</v>
      </c>
      <c r="H57" s="6">
        <v>45510</v>
      </c>
      <c r="I57" t="s">
        <v>16</v>
      </c>
    </row>
    <row r="58" spans="3:9" x14ac:dyDescent="0.3">
      <c r="C58" t="s">
        <v>64</v>
      </c>
      <c r="D58" t="s">
        <v>15</v>
      </c>
      <c r="E58" t="s">
        <v>9</v>
      </c>
      <c r="F58">
        <v>34</v>
      </c>
      <c r="G58" s="4">
        <v>44703</v>
      </c>
      <c r="H58" s="6">
        <v>112650</v>
      </c>
      <c r="I58" t="s">
        <v>16</v>
      </c>
    </row>
    <row r="59" spans="3:9" x14ac:dyDescent="0.3">
      <c r="C59" t="s">
        <v>83</v>
      </c>
      <c r="D59" t="s">
        <v>8</v>
      </c>
      <c r="E59" t="s">
        <v>9</v>
      </c>
      <c r="F59">
        <v>36</v>
      </c>
      <c r="G59" s="4">
        <v>44085</v>
      </c>
      <c r="H59" s="6">
        <v>114890</v>
      </c>
      <c r="I59" t="s">
        <v>16</v>
      </c>
    </row>
    <row r="60" spans="3:9" x14ac:dyDescent="0.3">
      <c r="C60" t="s">
        <v>67</v>
      </c>
      <c r="D60" t="s">
        <v>15</v>
      </c>
      <c r="E60" t="s">
        <v>12</v>
      </c>
      <c r="F60">
        <v>30</v>
      </c>
      <c r="G60" s="4">
        <v>44850</v>
      </c>
      <c r="H60" s="6">
        <v>69710</v>
      </c>
      <c r="I60" t="s">
        <v>16</v>
      </c>
    </row>
    <row r="61" spans="3:9" x14ac:dyDescent="0.3">
      <c r="C61" t="s">
        <v>94</v>
      </c>
      <c r="D61" t="s">
        <v>15</v>
      </c>
      <c r="E61" t="s">
        <v>21</v>
      </c>
      <c r="F61">
        <v>36</v>
      </c>
      <c r="G61" s="4">
        <v>44333</v>
      </c>
      <c r="H61" s="6">
        <v>71380</v>
      </c>
      <c r="I61" t="s">
        <v>16</v>
      </c>
    </row>
    <row r="62" spans="3:9" x14ac:dyDescent="0.3">
      <c r="C62" t="s">
        <v>33</v>
      </c>
      <c r="D62" t="s">
        <v>8</v>
      </c>
      <c r="E62" t="s">
        <v>19</v>
      </c>
      <c r="F62">
        <v>38</v>
      </c>
      <c r="G62" s="4">
        <v>44377</v>
      </c>
      <c r="H62" s="6">
        <v>109160</v>
      </c>
      <c r="I62" t="s">
        <v>10</v>
      </c>
    </row>
    <row r="63" spans="3:9" x14ac:dyDescent="0.3">
      <c r="C63" t="s">
        <v>98</v>
      </c>
      <c r="D63" t="s">
        <v>15</v>
      </c>
      <c r="E63" t="s">
        <v>9</v>
      </c>
      <c r="F63">
        <v>27</v>
      </c>
      <c r="G63" s="4">
        <v>44609</v>
      </c>
      <c r="H63" s="6">
        <v>113280</v>
      </c>
      <c r="I63" t="s">
        <v>42</v>
      </c>
    </row>
    <row r="64" spans="3:9" x14ac:dyDescent="0.3">
      <c r="C64" t="s">
        <v>25</v>
      </c>
      <c r="D64" t="s">
        <v>15</v>
      </c>
      <c r="E64" t="s">
        <v>12</v>
      </c>
      <c r="F64">
        <v>30</v>
      </c>
      <c r="G64" s="4">
        <v>44273</v>
      </c>
      <c r="H64" s="6">
        <v>69120</v>
      </c>
      <c r="I64" t="s">
        <v>16</v>
      </c>
    </row>
    <row r="65" spans="3:9" x14ac:dyDescent="0.3">
      <c r="C65" t="s">
        <v>55</v>
      </c>
      <c r="D65" t="s">
        <v>8</v>
      </c>
      <c r="E65" t="s">
        <v>56</v>
      </c>
      <c r="F65">
        <v>37</v>
      </c>
      <c r="G65" s="4">
        <v>44451</v>
      </c>
      <c r="H65" s="6">
        <v>118100</v>
      </c>
      <c r="I65" t="s">
        <v>16</v>
      </c>
    </row>
    <row r="66" spans="3:9" x14ac:dyDescent="0.3">
      <c r="C66" t="s">
        <v>62</v>
      </c>
      <c r="D66" t="s">
        <v>8</v>
      </c>
      <c r="E66" t="s">
        <v>9</v>
      </c>
      <c r="F66">
        <v>22</v>
      </c>
      <c r="G66" s="4">
        <v>44450</v>
      </c>
      <c r="H66" s="6">
        <v>76900</v>
      </c>
      <c r="I66" t="s">
        <v>13</v>
      </c>
    </row>
    <row r="67" spans="3:9" x14ac:dyDescent="0.3">
      <c r="C67" t="s">
        <v>17</v>
      </c>
      <c r="D67" t="s">
        <v>8</v>
      </c>
      <c r="E67" t="s">
        <v>12</v>
      </c>
      <c r="F67">
        <v>43</v>
      </c>
      <c r="G67" s="4">
        <v>45045</v>
      </c>
      <c r="H67" s="6">
        <v>114870</v>
      </c>
      <c r="I67" t="s">
        <v>16</v>
      </c>
    </row>
    <row r="68" spans="3:9" x14ac:dyDescent="0.3">
      <c r="C68" t="s">
        <v>52</v>
      </c>
      <c r="E68" t="s">
        <v>12</v>
      </c>
      <c r="F68">
        <v>32</v>
      </c>
      <c r="G68" s="4">
        <v>44774</v>
      </c>
      <c r="H68" s="6">
        <v>91310</v>
      </c>
      <c r="I68" t="s">
        <v>16</v>
      </c>
    </row>
    <row r="69" spans="3:9" x14ac:dyDescent="0.3">
      <c r="C69" t="s">
        <v>43</v>
      </c>
      <c r="D69" t="s">
        <v>8</v>
      </c>
      <c r="E69" t="s">
        <v>9</v>
      </c>
      <c r="F69">
        <v>28</v>
      </c>
      <c r="G69" s="4">
        <v>44486</v>
      </c>
      <c r="H69" s="6">
        <v>104770</v>
      </c>
      <c r="I69" t="s">
        <v>16</v>
      </c>
    </row>
    <row r="70" spans="3:9" x14ac:dyDescent="0.3">
      <c r="C70" t="s">
        <v>89</v>
      </c>
      <c r="D70" t="s">
        <v>15</v>
      </c>
      <c r="E70" t="s">
        <v>19</v>
      </c>
      <c r="F70">
        <v>27</v>
      </c>
      <c r="G70" s="4">
        <v>44134</v>
      </c>
      <c r="H70" s="6">
        <v>54970</v>
      </c>
      <c r="I70" t="s">
        <v>16</v>
      </c>
    </row>
    <row r="71" spans="3:9" x14ac:dyDescent="0.3">
      <c r="C71" t="s">
        <v>11</v>
      </c>
      <c r="E71" t="s">
        <v>12</v>
      </c>
      <c r="F71">
        <v>26</v>
      </c>
      <c r="G71" s="4">
        <v>44271</v>
      </c>
      <c r="H71" s="6">
        <v>90700</v>
      </c>
      <c r="I71" t="s">
        <v>13</v>
      </c>
    </row>
    <row r="72" spans="3:9" x14ac:dyDescent="0.3">
      <c r="C72" t="s">
        <v>109</v>
      </c>
      <c r="D72" t="s">
        <v>8</v>
      </c>
      <c r="E72" t="s">
        <v>19</v>
      </c>
      <c r="F72">
        <v>38</v>
      </c>
      <c r="G72" s="4">
        <v>44329</v>
      </c>
      <c r="H72" s="6">
        <v>56870</v>
      </c>
      <c r="I72" t="s">
        <v>13</v>
      </c>
    </row>
    <row r="73" spans="3:9" x14ac:dyDescent="0.3">
      <c r="C73" t="s">
        <v>77</v>
      </c>
      <c r="D73" t="s">
        <v>8</v>
      </c>
      <c r="E73" t="s">
        <v>19</v>
      </c>
      <c r="F73">
        <v>25</v>
      </c>
      <c r="G73" s="4">
        <v>44205</v>
      </c>
      <c r="H73" s="6">
        <v>92700</v>
      </c>
      <c r="I73" t="s">
        <v>16</v>
      </c>
    </row>
    <row r="74" spans="3:9" x14ac:dyDescent="0.3">
      <c r="C74" t="s">
        <v>32</v>
      </c>
      <c r="D74" t="s">
        <v>8</v>
      </c>
      <c r="E74" t="s">
        <v>21</v>
      </c>
      <c r="F74">
        <v>21</v>
      </c>
      <c r="G74" s="4">
        <v>44317</v>
      </c>
      <c r="H74" s="6">
        <v>65920</v>
      </c>
      <c r="I74" t="s">
        <v>16</v>
      </c>
    </row>
    <row r="75" spans="3:9" x14ac:dyDescent="0.3">
      <c r="C75" t="s">
        <v>59</v>
      </c>
      <c r="D75" t="s">
        <v>15</v>
      </c>
      <c r="E75" t="s">
        <v>9</v>
      </c>
      <c r="F75">
        <v>26</v>
      </c>
      <c r="G75" s="4">
        <v>44225</v>
      </c>
      <c r="H75" s="6">
        <v>47360</v>
      </c>
      <c r="I75" t="s">
        <v>16</v>
      </c>
    </row>
    <row r="76" spans="3:9" x14ac:dyDescent="0.3">
      <c r="C76" t="s">
        <v>37</v>
      </c>
      <c r="D76" t="s">
        <v>15</v>
      </c>
      <c r="E76" t="s">
        <v>9</v>
      </c>
      <c r="F76">
        <v>30</v>
      </c>
      <c r="G76" s="4">
        <v>44666</v>
      </c>
      <c r="H76" s="6">
        <v>60570</v>
      </c>
      <c r="I76" t="s">
        <v>16</v>
      </c>
    </row>
    <row r="77" spans="3:9" x14ac:dyDescent="0.3">
      <c r="C77" t="s">
        <v>96</v>
      </c>
      <c r="D77" t="s">
        <v>8</v>
      </c>
      <c r="E77" t="s">
        <v>9</v>
      </c>
      <c r="F77">
        <v>28</v>
      </c>
      <c r="G77" s="4">
        <v>44649</v>
      </c>
      <c r="H77" s="6">
        <v>104120</v>
      </c>
      <c r="I77" t="s">
        <v>16</v>
      </c>
    </row>
    <row r="78" spans="3:9" x14ac:dyDescent="0.3">
      <c r="C78" t="s">
        <v>23</v>
      </c>
      <c r="D78" t="s">
        <v>15</v>
      </c>
      <c r="E78" t="s">
        <v>12</v>
      </c>
      <c r="F78">
        <v>37</v>
      </c>
      <c r="G78" s="4">
        <v>44338</v>
      </c>
      <c r="H78" s="6">
        <v>88050</v>
      </c>
      <c r="I78" t="s">
        <v>24</v>
      </c>
    </row>
    <row r="79" spans="3:9" x14ac:dyDescent="0.3">
      <c r="C79" t="s">
        <v>103</v>
      </c>
      <c r="D79" t="s">
        <v>15</v>
      </c>
      <c r="E79" t="s">
        <v>12</v>
      </c>
      <c r="F79">
        <v>24</v>
      </c>
      <c r="G79" s="4">
        <v>44686</v>
      </c>
      <c r="H79" s="6">
        <v>100420</v>
      </c>
      <c r="I79" t="s">
        <v>16</v>
      </c>
    </row>
    <row r="80" spans="3:9" x14ac:dyDescent="0.3">
      <c r="C80" t="s">
        <v>54</v>
      </c>
      <c r="D80" t="s">
        <v>8</v>
      </c>
      <c r="E80" t="s">
        <v>9</v>
      </c>
      <c r="F80">
        <v>30</v>
      </c>
      <c r="G80" s="4">
        <v>44850</v>
      </c>
      <c r="H80" s="6">
        <v>114180</v>
      </c>
      <c r="I80" t="s">
        <v>16</v>
      </c>
    </row>
    <row r="81" spans="3:9" x14ac:dyDescent="0.3">
      <c r="C81" t="s">
        <v>86</v>
      </c>
      <c r="D81" t="s">
        <v>8</v>
      </c>
      <c r="E81" t="s">
        <v>12</v>
      </c>
      <c r="F81">
        <v>21</v>
      </c>
      <c r="G81" s="4">
        <v>44678</v>
      </c>
      <c r="H81" s="6">
        <v>33920</v>
      </c>
      <c r="I81" t="s">
        <v>16</v>
      </c>
    </row>
    <row r="82" spans="3:9" x14ac:dyDescent="0.3">
      <c r="C82" t="s">
        <v>69</v>
      </c>
      <c r="D82" t="s">
        <v>15</v>
      </c>
      <c r="E82" t="s">
        <v>9</v>
      </c>
      <c r="F82">
        <v>23</v>
      </c>
      <c r="G82" s="4">
        <v>44440</v>
      </c>
      <c r="H82" s="6">
        <v>106460</v>
      </c>
      <c r="I82" t="s">
        <v>16</v>
      </c>
    </row>
    <row r="83" spans="3:9" x14ac:dyDescent="0.3">
      <c r="C83" t="s">
        <v>57</v>
      </c>
      <c r="D83" t="s">
        <v>15</v>
      </c>
      <c r="E83" t="s">
        <v>9</v>
      </c>
      <c r="F83">
        <v>35</v>
      </c>
      <c r="G83" s="4">
        <v>44727</v>
      </c>
      <c r="H83" s="6">
        <v>40400</v>
      </c>
      <c r="I83" t="s">
        <v>16</v>
      </c>
    </row>
    <row r="84" spans="3:9" x14ac:dyDescent="0.3">
      <c r="C84" t="s">
        <v>68</v>
      </c>
      <c r="D84" t="s">
        <v>15</v>
      </c>
      <c r="E84" t="s">
        <v>21</v>
      </c>
      <c r="F84">
        <v>27</v>
      </c>
      <c r="G84" s="4">
        <v>44236</v>
      </c>
      <c r="H84" s="6">
        <v>91650</v>
      </c>
      <c r="I84" t="s">
        <v>13</v>
      </c>
    </row>
    <row r="85" spans="3:9" x14ac:dyDescent="0.3">
      <c r="C85" t="s">
        <v>99</v>
      </c>
      <c r="D85" t="s">
        <v>15</v>
      </c>
      <c r="E85" t="s">
        <v>19</v>
      </c>
      <c r="F85">
        <v>43</v>
      </c>
      <c r="G85" s="4">
        <v>44620</v>
      </c>
      <c r="H85" s="6">
        <v>36040</v>
      </c>
      <c r="I85" t="s">
        <v>16</v>
      </c>
    </row>
    <row r="86" spans="3:9" x14ac:dyDescent="0.3">
      <c r="C86" t="s">
        <v>101</v>
      </c>
      <c r="D86" t="s">
        <v>8</v>
      </c>
      <c r="E86" t="s">
        <v>12</v>
      </c>
      <c r="F86">
        <v>40</v>
      </c>
      <c r="G86" s="4">
        <v>44381</v>
      </c>
      <c r="H86" s="6">
        <v>104410</v>
      </c>
      <c r="I86" t="s">
        <v>16</v>
      </c>
    </row>
    <row r="87" spans="3:9" x14ac:dyDescent="0.3">
      <c r="C87" t="s">
        <v>85</v>
      </c>
      <c r="D87" t="s">
        <v>15</v>
      </c>
      <c r="E87" t="s">
        <v>21</v>
      </c>
      <c r="F87">
        <v>30</v>
      </c>
      <c r="G87" s="4">
        <v>44606</v>
      </c>
      <c r="H87" s="6">
        <v>96800</v>
      </c>
      <c r="I87" t="s">
        <v>16</v>
      </c>
    </row>
    <row r="88" spans="3:9" x14ac:dyDescent="0.3">
      <c r="C88" t="s">
        <v>28</v>
      </c>
      <c r="D88" t="s">
        <v>8</v>
      </c>
      <c r="E88" t="s">
        <v>21</v>
      </c>
      <c r="F88">
        <v>34</v>
      </c>
      <c r="G88" s="4">
        <v>44459</v>
      </c>
      <c r="H88" s="6">
        <v>85000</v>
      </c>
      <c r="I88" t="s">
        <v>16</v>
      </c>
    </row>
    <row r="89" spans="3:9" x14ac:dyDescent="0.3">
      <c r="C89" t="s">
        <v>80</v>
      </c>
      <c r="D89" t="s">
        <v>15</v>
      </c>
      <c r="E89" t="s">
        <v>19</v>
      </c>
      <c r="F89">
        <v>28</v>
      </c>
      <c r="G89" s="4">
        <v>44820</v>
      </c>
      <c r="H89" s="6">
        <v>43510</v>
      </c>
      <c r="I89" t="s">
        <v>42</v>
      </c>
    </row>
    <row r="90" spans="3:9" x14ac:dyDescent="0.3">
      <c r="C90" t="s">
        <v>79</v>
      </c>
      <c r="D90" t="s">
        <v>15</v>
      </c>
      <c r="E90" t="s">
        <v>21</v>
      </c>
      <c r="F90">
        <v>33</v>
      </c>
      <c r="G90" s="4">
        <v>44243</v>
      </c>
      <c r="H90" s="6">
        <v>59430</v>
      </c>
      <c r="I90" t="s">
        <v>16</v>
      </c>
    </row>
    <row r="91" spans="3:9" x14ac:dyDescent="0.3">
      <c r="C91" t="s">
        <v>93</v>
      </c>
      <c r="D91" t="s">
        <v>8</v>
      </c>
      <c r="E91" t="s">
        <v>21</v>
      </c>
      <c r="F91">
        <v>33</v>
      </c>
      <c r="G91" s="4">
        <v>44067</v>
      </c>
      <c r="H91" s="6">
        <v>65360</v>
      </c>
      <c r="I91" t="s">
        <v>16</v>
      </c>
    </row>
    <row r="92" spans="3:9" x14ac:dyDescent="0.3">
      <c r="C92" t="s">
        <v>66</v>
      </c>
      <c r="D92" t="s">
        <v>8</v>
      </c>
      <c r="E92" t="s">
        <v>9</v>
      </c>
      <c r="F92">
        <v>32</v>
      </c>
      <c r="G92" s="4">
        <v>44611</v>
      </c>
      <c r="H92" s="6">
        <v>41570</v>
      </c>
      <c r="I92" t="s">
        <v>16</v>
      </c>
    </row>
    <row r="93" spans="3:9" x14ac:dyDescent="0.3">
      <c r="C93" t="s">
        <v>95</v>
      </c>
      <c r="D93" t="s">
        <v>8</v>
      </c>
      <c r="E93" t="s">
        <v>12</v>
      </c>
      <c r="F93">
        <v>33</v>
      </c>
      <c r="G93" s="4">
        <v>44312</v>
      </c>
      <c r="H93" s="6">
        <v>75280</v>
      </c>
      <c r="I93" t="s">
        <v>16</v>
      </c>
    </row>
    <row r="94" spans="3:9" x14ac:dyDescent="0.3">
      <c r="C94" t="s">
        <v>18</v>
      </c>
      <c r="D94" t="s">
        <v>15</v>
      </c>
      <c r="E94" t="s">
        <v>19</v>
      </c>
      <c r="F94">
        <v>33</v>
      </c>
      <c r="G94" s="4">
        <v>44385</v>
      </c>
      <c r="H94" s="6">
        <v>74550</v>
      </c>
      <c r="I94" t="s">
        <v>16</v>
      </c>
    </row>
    <row r="95" spans="3:9" x14ac:dyDescent="0.3">
      <c r="C95" t="s">
        <v>45</v>
      </c>
      <c r="D95" t="s">
        <v>15</v>
      </c>
      <c r="E95" t="s">
        <v>9</v>
      </c>
      <c r="F95">
        <v>30</v>
      </c>
      <c r="G95" s="4">
        <v>44701</v>
      </c>
      <c r="H95" s="6">
        <v>67950</v>
      </c>
      <c r="I95" t="s">
        <v>16</v>
      </c>
    </row>
    <row r="96" spans="3:9" x14ac:dyDescent="0.3">
      <c r="C96" t="s">
        <v>90</v>
      </c>
      <c r="D96" t="s">
        <v>15</v>
      </c>
      <c r="E96" t="s">
        <v>21</v>
      </c>
      <c r="F96">
        <v>42</v>
      </c>
      <c r="G96" s="4">
        <v>44731</v>
      </c>
      <c r="H96" s="6">
        <v>70270</v>
      </c>
      <c r="I96" t="s">
        <v>24</v>
      </c>
    </row>
    <row r="97" spans="3:9" x14ac:dyDescent="0.3">
      <c r="C97" t="s">
        <v>46</v>
      </c>
      <c r="D97" t="s">
        <v>15</v>
      </c>
      <c r="E97" t="s">
        <v>9</v>
      </c>
      <c r="F97">
        <v>26</v>
      </c>
      <c r="G97" s="4">
        <v>44411</v>
      </c>
      <c r="H97" s="6">
        <v>53540</v>
      </c>
      <c r="I97" t="s">
        <v>16</v>
      </c>
    </row>
    <row r="98" spans="3:9" x14ac:dyDescent="0.3">
      <c r="C98" t="s">
        <v>58</v>
      </c>
      <c r="D98" t="s">
        <v>15</v>
      </c>
      <c r="E98" t="s">
        <v>19</v>
      </c>
      <c r="F98">
        <v>22</v>
      </c>
      <c r="G98">
        <v>44446</v>
      </c>
      <c r="H98" s="6">
        <v>112780</v>
      </c>
      <c r="I98" t="s">
        <v>13</v>
      </c>
    </row>
    <row r="99" spans="3:9" x14ac:dyDescent="0.3">
      <c r="C99" t="s">
        <v>70</v>
      </c>
      <c r="D99" t="s">
        <v>15</v>
      </c>
      <c r="E99" t="s">
        <v>9</v>
      </c>
      <c r="F99">
        <v>46</v>
      </c>
      <c r="G99">
        <v>44758</v>
      </c>
      <c r="H99" s="6">
        <v>70610</v>
      </c>
      <c r="I99" t="s">
        <v>16</v>
      </c>
    </row>
    <row r="100" spans="3:9" x14ac:dyDescent="0.3">
      <c r="C100" t="s">
        <v>75</v>
      </c>
      <c r="D100" t="s">
        <v>8</v>
      </c>
      <c r="E100" t="s">
        <v>19</v>
      </c>
      <c r="F100">
        <v>28</v>
      </c>
      <c r="G100">
        <v>44357</v>
      </c>
      <c r="H100" s="6">
        <v>53240</v>
      </c>
      <c r="I100" t="s">
        <v>16</v>
      </c>
    </row>
    <row r="101" spans="3:9" x14ac:dyDescent="0.3">
      <c r="C101" t="s">
        <v>49</v>
      </c>
      <c r="E101" t="s">
        <v>21</v>
      </c>
      <c r="F101">
        <v>37</v>
      </c>
      <c r="G101">
        <v>44146</v>
      </c>
      <c r="H101" s="6">
        <v>115440</v>
      </c>
      <c r="I101" t="s">
        <v>24</v>
      </c>
    </row>
    <row r="102" spans="3:9" x14ac:dyDescent="0.3">
      <c r="C102" t="s">
        <v>65</v>
      </c>
      <c r="D102" t="s">
        <v>15</v>
      </c>
      <c r="E102" t="s">
        <v>19</v>
      </c>
      <c r="F102">
        <v>32</v>
      </c>
      <c r="G102">
        <v>44465</v>
      </c>
      <c r="H102" s="6">
        <v>53540</v>
      </c>
      <c r="I102" t="s">
        <v>16</v>
      </c>
    </row>
    <row r="103" spans="3:9" x14ac:dyDescent="0.3">
      <c r="C103" t="s">
        <v>81</v>
      </c>
      <c r="D103" t="s">
        <v>8</v>
      </c>
      <c r="E103" t="s">
        <v>9</v>
      </c>
      <c r="F103">
        <v>30</v>
      </c>
      <c r="G103">
        <v>44861</v>
      </c>
      <c r="H103" s="6">
        <v>112570</v>
      </c>
      <c r="I103" t="s">
        <v>16</v>
      </c>
    </row>
    <row r="104" spans="3:9" x14ac:dyDescent="0.3">
      <c r="C104" t="s">
        <v>51</v>
      </c>
      <c r="D104" t="s">
        <v>15</v>
      </c>
      <c r="E104" t="s">
        <v>9</v>
      </c>
      <c r="F104">
        <v>33</v>
      </c>
      <c r="G104">
        <v>44701</v>
      </c>
      <c r="H104" s="6">
        <v>48530</v>
      </c>
      <c r="I104" t="s">
        <v>13</v>
      </c>
    </row>
    <row r="105" spans="3:9" x14ac:dyDescent="0.3">
      <c r="C105" t="s">
        <v>61</v>
      </c>
      <c r="D105" t="s">
        <v>8</v>
      </c>
      <c r="E105" t="s">
        <v>12</v>
      </c>
      <c r="F105">
        <v>24</v>
      </c>
      <c r="G105">
        <v>44148</v>
      </c>
      <c r="H105" s="6">
        <v>62780</v>
      </c>
      <c r="I105" t="s">
        <v>16</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workbookViewId="0">
      <selection activeCell="H6" sqref="H6"/>
    </sheetView>
  </sheetViews>
  <sheetFormatPr defaultRowHeight="14.4" x14ac:dyDescent="0.3"/>
  <cols>
    <col min="2" max="2" width="27.21875" bestFit="1" customWidth="1"/>
    <col min="3" max="3" width="9.33203125" bestFit="1" customWidth="1"/>
    <col min="4" max="4" width="6.44140625" bestFit="1" customWidth="1"/>
    <col min="5" max="5" width="13.109375" bestFit="1" customWidth="1"/>
    <col min="6" max="6" width="13" style="4" bestFit="1" customWidth="1"/>
    <col min="7" max="7" width="13.33203125" bestFit="1" customWidth="1"/>
    <col min="8" max="8" width="11.88671875" style="6" bestFit="1" customWidth="1"/>
  </cols>
  <sheetData>
    <row r="2" spans="2:8" x14ac:dyDescent="0.3">
      <c r="B2" t="s">
        <v>0</v>
      </c>
      <c r="C2" t="s">
        <v>1</v>
      </c>
      <c r="D2" t="s">
        <v>3</v>
      </c>
      <c r="E2" t="s">
        <v>6</v>
      </c>
      <c r="F2" s="4" t="s">
        <v>4</v>
      </c>
      <c r="G2" t="s">
        <v>2</v>
      </c>
      <c r="H2" s="6" t="s">
        <v>5</v>
      </c>
    </row>
    <row r="3" spans="2:8" x14ac:dyDescent="0.3">
      <c r="B3" t="s">
        <v>156</v>
      </c>
      <c r="C3" t="s">
        <v>15</v>
      </c>
      <c r="D3">
        <v>20</v>
      </c>
      <c r="E3" t="s">
        <v>16</v>
      </c>
      <c r="F3" s="4">
        <v>44122</v>
      </c>
      <c r="G3" t="s">
        <v>12</v>
      </c>
      <c r="H3" s="6">
        <v>112650</v>
      </c>
    </row>
    <row r="4" spans="2:8" x14ac:dyDescent="0.3">
      <c r="B4" t="s">
        <v>176</v>
      </c>
      <c r="C4" t="s">
        <v>8</v>
      </c>
      <c r="D4">
        <v>32</v>
      </c>
      <c r="E4" t="s">
        <v>13</v>
      </c>
      <c r="F4" s="4">
        <v>44293</v>
      </c>
      <c r="G4" t="s">
        <v>12</v>
      </c>
      <c r="H4" s="6">
        <v>43840</v>
      </c>
    </row>
    <row r="5" spans="2:8" x14ac:dyDescent="0.3">
      <c r="B5" t="s">
        <v>143</v>
      </c>
      <c r="C5" t="s">
        <v>15</v>
      </c>
      <c r="D5">
        <v>31</v>
      </c>
      <c r="E5" t="s">
        <v>16</v>
      </c>
      <c r="F5" s="4">
        <v>44663</v>
      </c>
      <c r="G5" t="s">
        <v>9</v>
      </c>
      <c r="H5" s="6">
        <v>103550</v>
      </c>
    </row>
    <row r="6" spans="2:8" x14ac:dyDescent="0.3">
      <c r="B6" t="s">
        <v>201</v>
      </c>
      <c r="C6" t="s">
        <v>8</v>
      </c>
      <c r="D6">
        <v>32</v>
      </c>
      <c r="E6" t="s">
        <v>16</v>
      </c>
      <c r="F6" s="4">
        <v>44339</v>
      </c>
      <c r="G6" t="s">
        <v>56</v>
      </c>
      <c r="H6" s="6">
        <v>45510</v>
      </c>
    </row>
    <row r="7" spans="2:8" x14ac:dyDescent="0.3">
      <c r="B7" t="s">
        <v>142</v>
      </c>
      <c r="D7">
        <v>37</v>
      </c>
      <c r="E7" t="s">
        <v>24</v>
      </c>
      <c r="F7" s="4">
        <v>44085</v>
      </c>
      <c r="G7" t="s">
        <v>21</v>
      </c>
      <c r="H7" s="6">
        <v>115440</v>
      </c>
    </row>
    <row r="8" spans="2:8" x14ac:dyDescent="0.3">
      <c r="B8" t="s">
        <v>202</v>
      </c>
      <c r="C8" t="s">
        <v>8</v>
      </c>
      <c r="D8">
        <v>38</v>
      </c>
      <c r="E8" t="s">
        <v>13</v>
      </c>
      <c r="F8" s="4">
        <v>44268</v>
      </c>
      <c r="G8" t="s">
        <v>19</v>
      </c>
      <c r="H8" s="6">
        <v>56870</v>
      </c>
    </row>
    <row r="9" spans="2:8" x14ac:dyDescent="0.3">
      <c r="B9" t="s">
        <v>169</v>
      </c>
      <c r="C9" t="s">
        <v>8</v>
      </c>
      <c r="D9">
        <v>25</v>
      </c>
      <c r="E9" t="s">
        <v>16</v>
      </c>
      <c r="F9" s="4">
        <v>44144</v>
      </c>
      <c r="G9" t="s">
        <v>19</v>
      </c>
      <c r="H9" s="6">
        <v>92700</v>
      </c>
    </row>
    <row r="10" spans="2:8" x14ac:dyDescent="0.3">
      <c r="B10" t="s">
        <v>145</v>
      </c>
      <c r="D10">
        <v>32</v>
      </c>
      <c r="E10" t="s">
        <v>16</v>
      </c>
      <c r="F10" s="4">
        <v>44713</v>
      </c>
      <c r="G10" t="s">
        <v>12</v>
      </c>
      <c r="H10" s="6">
        <v>91310</v>
      </c>
    </row>
    <row r="11" spans="2:8" x14ac:dyDescent="0.3">
      <c r="B11" t="s">
        <v>115</v>
      </c>
      <c r="C11" t="s">
        <v>15</v>
      </c>
      <c r="D11">
        <v>33</v>
      </c>
      <c r="E11" t="s">
        <v>16</v>
      </c>
      <c r="F11" s="4">
        <v>44324</v>
      </c>
      <c r="G11" t="s">
        <v>19</v>
      </c>
      <c r="H11" s="6">
        <v>74550</v>
      </c>
    </row>
    <row r="12" spans="2:8" x14ac:dyDescent="0.3">
      <c r="B12" t="s">
        <v>128</v>
      </c>
      <c r="C12" t="s">
        <v>15</v>
      </c>
      <c r="D12">
        <v>25</v>
      </c>
      <c r="E12" t="s">
        <v>13</v>
      </c>
      <c r="F12" s="4">
        <v>44665</v>
      </c>
      <c r="G12" t="s">
        <v>9</v>
      </c>
      <c r="H12" s="6">
        <v>109190</v>
      </c>
    </row>
    <row r="13" spans="2:8" x14ac:dyDescent="0.3">
      <c r="B13" t="s">
        <v>194</v>
      </c>
      <c r="C13" t="s">
        <v>8</v>
      </c>
      <c r="D13">
        <v>40</v>
      </c>
      <c r="E13" t="s">
        <v>16</v>
      </c>
      <c r="F13" s="4">
        <v>44320</v>
      </c>
      <c r="G13" t="s">
        <v>12</v>
      </c>
      <c r="H13" s="6">
        <v>104410</v>
      </c>
    </row>
    <row r="14" spans="2:8" x14ac:dyDescent="0.3">
      <c r="B14" t="s">
        <v>177</v>
      </c>
      <c r="C14" t="s">
        <v>15</v>
      </c>
      <c r="D14">
        <v>30</v>
      </c>
      <c r="E14" t="s">
        <v>16</v>
      </c>
      <c r="F14" s="4">
        <v>44544</v>
      </c>
      <c r="G14" t="s">
        <v>21</v>
      </c>
      <c r="H14" s="6">
        <v>96800</v>
      </c>
    </row>
    <row r="15" spans="2:8" x14ac:dyDescent="0.3">
      <c r="B15" t="s">
        <v>123</v>
      </c>
      <c r="C15" t="s">
        <v>15</v>
      </c>
      <c r="D15">
        <v>28</v>
      </c>
      <c r="E15" t="s">
        <v>13</v>
      </c>
      <c r="F15" s="4">
        <v>43980</v>
      </c>
      <c r="G15" t="s">
        <v>21</v>
      </c>
      <c r="H15" s="6">
        <v>48170</v>
      </c>
    </row>
    <row r="16" spans="2:8" x14ac:dyDescent="0.3">
      <c r="B16" t="s">
        <v>140</v>
      </c>
      <c r="C16" t="s">
        <v>15</v>
      </c>
      <c r="D16">
        <v>21</v>
      </c>
      <c r="E16" t="s">
        <v>16</v>
      </c>
      <c r="F16" s="4">
        <v>44042</v>
      </c>
      <c r="G16" t="s">
        <v>9</v>
      </c>
      <c r="H16" s="6">
        <v>37920</v>
      </c>
    </row>
    <row r="17" spans="2:8" x14ac:dyDescent="0.3">
      <c r="B17" t="s">
        <v>178</v>
      </c>
      <c r="C17" t="s">
        <v>15</v>
      </c>
      <c r="D17">
        <v>34</v>
      </c>
      <c r="E17" t="s">
        <v>16</v>
      </c>
      <c r="F17" s="4">
        <v>44642</v>
      </c>
      <c r="G17" t="s">
        <v>9</v>
      </c>
      <c r="H17" s="6">
        <v>112650</v>
      </c>
    </row>
    <row r="18" spans="2:8" x14ac:dyDescent="0.3">
      <c r="B18" t="s">
        <v>165</v>
      </c>
      <c r="C18" t="s">
        <v>8</v>
      </c>
      <c r="D18">
        <v>34</v>
      </c>
      <c r="E18" t="s">
        <v>24</v>
      </c>
      <c r="F18" s="4">
        <v>44660</v>
      </c>
      <c r="G18" t="s">
        <v>19</v>
      </c>
      <c r="H18" s="6">
        <v>49630</v>
      </c>
    </row>
    <row r="19" spans="2:8" x14ac:dyDescent="0.3">
      <c r="B19" t="s">
        <v>199</v>
      </c>
      <c r="C19" t="s">
        <v>15</v>
      </c>
      <c r="D19">
        <v>36</v>
      </c>
      <c r="E19" t="s">
        <v>16</v>
      </c>
      <c r="F19" s="4">
        <v>43958</v>
      </c>
      <c r="G19" t="s">
        <v>12</v>
      </c>
      <c r="H19" s="6">
        <v>118840</v>
      </c>
    </row>
    <row r="20" spans="2:8" x14ac:dyDescent="0.3">
      <c r="B20" t="s">
        <v>159</v>
      </c>
      <c r="C20" t="s">
        <v>15</v>
      </c>
      <c r="D20">
        <v>30</v>
      </c>
      <c r="E20" t="s">
        <v>16</v>
      </c>
      <c r="F20" s="4">
        <v>44789</v>
      </c>
      <c r="G20" t="s">
        <v>12</v>
      </c>
      <c r="H20" s="6">
        <v>69710</v>
      </c>
    </row>
    <row r="21" spans="2:8" x14ac:dyDescent="0.3">
      <c r="B21" t="s">
        <v>197</v>
      </c>
      <c r="C21" t="s">
        <v>15</v>
      </c>
      <c r="D21">
        <v>20</v>
      </c>
      <c r="E21" t="s">
        <v>16</v>
      </c>
      <c r="F21" s="4">
        <v>44683</v>
      </c>
      <c r="G21" t="s">
        <v>9</v>
      </c>
      <c r="H21" s="6">
        <v>79570</v>
      </c>
    </row>
    <row r="22" spans="2:8" x14ac:dyDescent="0.3">
      <c r="B22" t="s">
        <v>154</v>
      </c>
      <c r="C22" t="s">
        <v>8</v>
      </c>
      <c r="D22">
        <v>22</v>
      </c>
      <c r="E22" t="s">
        <v>13</v>
      </c>
      <c r="F22" s="4">
        <v>44388</v>
      </c>
      <c r="G22" t="s">
        <v>9</v>
      </c>
      <c r="H22" s="6">
        <v>76900</v>
      </c>
    </row>
    <row r="23" spans="2:8" x14ac:dyDescent="0.3">
      <c r="B23" t="s">
        <v>182</v>
      </c>
      <c r="C23" t="s">
        <v>15</v>
      </c>
      <c r="D23">
        <v>27</v>
      </c>
      <c r="E23" t="s">
        <v>16</v>
      </c>
      <c r="F23" s="4">
        <v>44073</v>
      </c>
      <c r="G23" t="s">
        <v>19</v>
      </c>
      <c r="H23" s="6">
        <v>54970</v>
      </c>
    </row>
    <row r="24" spans="2:8" x14ac:dyDescent="0.3">
      <c r="B24" t="s">
        <v>118</v>
      </c>
      <c r="C24" t="s">
        <v>15</v>
      </c>
      <c r="D24">
        <v>37</v>
      </c>
      <c r="E24" t="s">
        <v>24</v>
      </c>
      <c r="F24" s="4">
        <v>44277</v>
      </c>
      <c r="G24" t="s">
        <v>12</v>
      </c>
      <c r="H24" s="6">
        <v>88050</v>
      </c>
    </row>
    <row r="25" spans="2:8" x14ac:dyDescent="0.3">
      <c r="B25" t="s">
        <v>192</v>
      </c>
      <c r="C25" t="s">
        <v>15</v>
      </c>
      <c r="D25">
        <v>43</v>
      </c>
      <c r="E25" t="s">
        <v>16</v>
      </c>
      <c r="F25" s="4">
        <v>44558</v>
      </c>
      <c r="G25" t="s">
        <v>19</v>
      </c>
      <c r="H25" s="6">
        <v>36040</v>
      </c>
    </row>
    <row r="26" spans="2:8" x14ac:dyDescent="0.3">
      <c r="B26" t="s">
        <v>111</v>
      </c>
      <c r="C26" t="s">
        <v>8</v>
      </c>
      <c r="D26">
        <v>42</v>
      </c>
      <c r="E26" t="s">
        <v>10</v>
      </c>
      <c r="F26" s="4">
        <v>44718</v>
      </c>
      <c r="G26" t="s">
        <v>9</v>
      </c>
      <c r="H26" s="6">
        <v>75000</v>
      </c>
    </row>
    <row r="27" spans="2:8" x14ac:dyDescent="0.3">
      <c r="B27" t="s">
        <v>149</v>
      </c>
      <c r="C27" t="s">
        <v>15</v>
      </c>
      <c r="D27">
        <v>35</v>
      </c>
      <c r="E27" t="s">
        <v>16</v>
      </c>
      <c r="F27" s="4">
        <v>44666</v>
      </c>
      <c r="G27" t="s">
        <v>9</v>
      </c>
      <c r="H27" s="6">
        <v>40400</v>
      </c>
    </row>
    <row r="28" spans="2:8" x14ac:dyDescent="0.3">
      <c r="B28" t="s">
        <v>196</v>
      </c>
      <c r="C28" t="s">
        <v>15</v>
      </c>
      <c r="D28">
        <v>24</v>
      </c>
      <c r="E28" t="s">
        <v>16</v>
      </c>
      <c r="F28" s="4">
        <v>44625</v>
      </c>
      <c r="G28" t="s">
        <v>12</v>
      </c>
      <c r="H28" s="6">
        <v>100420</v>
      </c>
    </row>
    <row r="29" spans="2:8" x14ac:dyDescent="0.3">
      <c r="B29" t="s">
        <v>120</v>
      </c>
      <c r="C29" t="s">
        <v>8</v>
      </c>
      <c r="D29">
        <v>31</v>
      </c>
      <c r="E29" t="s">
        <v>16</v>
      </c>
      <c r="F29" s="4">
        <v>44604</v>
      </c>
      <c r="G29" t="s">
        <v>12</v>
      </c>
      <c r="H29" s="6">
        <v>58100</v>
      </c>
    </row>
    <row r="30" spans="2:8" x14ac:dyDescent="0.3">
      <c r="B30" t="s">
        <v>114</v>
      </c>
      <c r="C30" t="s">
        <v>8</v>
      </c>
      <c r="D30">
        <v>44</v>
      </c>
      <c r="E30" t="s">
        <v>16</v>
      </c>
      <c r="F30" s="4">
        <v>44985</v>
      </c>
      <c r="G30" t="s">
        <v>12</v>
      </c>
      <c r="H30" s="6">
        <v>114870</v>
      </c>
    </row>
    <row r="31" spans="2:8" x14ac:dyDescent="0.3">
      <c r="B31" t="s">
        <v>158</v>
      </c>
      <c r="C31" t="s">
        <v>8</v>
      </c>
      <c r="D31">
        <v>32</v>
      </c>
      <c r="E31" t="s">
        <v>16</v>
      </c>
      <c r="F31" s="4">
        <v>44549</v>
      </c>
      <c r="G31" t="s">
        <v>9</v>
      </c>
      <c r="H31" s="6">
        <v>41570</v>
      </c>
    </row>
    <row r="32" spans="2:8" x14ac:dyDescent="0.3">
      <c r="B32" t="s">
        <v>173</v>
      </c>
      <c r="C32" t="s">
        <v>8</v>
      </c>
      <c r="D32">
        <v>30</v>
      </c>
      <c r="E32" t="s">
        <v>16</v>
      </c>
      <c r="F32" s="4">
        <v>44800</v>
      </c>
      <c r="G32" t="s">
        <v>9</v>
      </c>
      <c r="H32" s="6">
        <v>112570</v>
      </c>
    </row>
    <row r="33" spans="2:8" x14ac:dyDescent="0.3">
      <c r="B33" t="s">
        <v>151</v>
      </c>
      <c r="C33" t="s">
        <v>15</v>
      </c>
      <c r="D33">
        <v>26</v>
      </c>
      <c r="E33" t="s">
        <v>16</v>
      </c>
      <c r="F33" s="4">
        <v>44164</v>
      </c>
      <c r="G33" t="s">
        <v>9</v>
      </c>
      <c r="H33" s="6">
        <v>47360</v>
      </c>
    </row>
    <row r="34" spans="2:8" x14ac:dyDescent="0.3">
      <c r="B34" t="s">
        <v>126</v>
      </c>
      <c r="C34" t="s">
        <v>8</v>
      </c>
      <c r="D34">
        <v>21</v>
      </c>
      <c r="E34" t="s">
        <v>16</v>
      </c>
      <c r="F34" s="4">
        <v>44256</v>
      </c>
      <c r="G34" t="s">
        <v>21</v>
      </c>
      <c r="H34" s="6">
        <v>65920</v>
      </c>
    </row>
    <row r="35" spans="2:8" x14ac:dyDescent="0.3">
      <c r="B35" t="s">
        <v>200</v>
      </c>
      <c r="C35" t="s">
        <v>8</v>
      </c>
      <c r="D35">
        <v>28</v>
      </c>
      <c r="E35" t="s">
        <v>16</v>
      </c>
      <c r="F35" s="4">
        <v>44571</v>
      </c>
      <c r="G35" t="s">
        <v>9</v>
      </c>
      <c r="H35" s="6">
        <v>99970</v>
      </c>
    </row>
    <row r="36" spans="2:8" x14ac:dyDescent="0.3">
      <c r="B36" t="s">
        <v>133</v>
      </c>
      <c r="C36" t="s">
        <v>8</v>
      </c>
      <c r="D36">
        <v>25</v>
      </c>
      <c r="E36" t="s">
        <v>13</v>
      </c>
      <c r="F36" s="4">
        <v>44633</v>
      </c>
      <c r="G36" t="s">
        <v>12</v>
      </c>
      <c r="H36" s="6">
        <v>80700</v>
      </c>
    </row>
    <row r="37" spans="2:8" x14ac:dyDescent="0.3">
      <c r="B37" t="s">
        <v>155</v>
      </c>
      <c r="C37" t="s">
        <v>15</v>
      </c>
      <c r="D37">
        <v>24</v>
      </c>
      <c r="E37" t="s">
        <v>24</v>
      </c>
      <c r="F37" s="4">
        <v>44375</v>
      </c>
      <c r="G37" t="s">
        <v>21</v>
      </c>
      <c r="H37" s="6">
        <v>52610</v>
      </c>
    </row>
    <row r="38" spans="2:8" x14ac:dyDescent="0.3">
      <c r="B38" t="s">
        <v>180</v>
      </c>
      <c r="C38" t="s">
        <v>15</v>
      </c>
      <c r="D38">
        <v>29</v>
      </c>
      <c r="E38" t="s">
        <v>24</v>
      </c>
      <c r="F38" s="4">
        <v>44119</v>
      </c>
      <c r="G38" t="s">
        <v>12</v>
      </c>
      <c r="H38" s="6">
        <v>112110</v>
      </c>
    </row>
    <row r="39" spans="2:8" x14ac:dyDescent="0.3">
      <c r="B39" t="s">
        <v>152</v>
      </c>
      <c r="C39" t="s">
        <v>8</v>
      </c>
      <c r="D39">
        <v>27</v>
      </c>
      <c r="E39" t="s">
        <v>16</v>
      </c>
      <c r="F39" s="4">
        <v>44061</v>
      </c>
      <c r="G39" t="s">
        <v>56</v>
      </c>
      <c r="H39" s="6">
        <v>119110</v>
      </c>
    </row>
    <row r="40" spans="2:8" x14ac:dyDescent="0.3">
      <c r="B40" t="s">
        <v>150</v>
      </c>
      <c r="C40" t="s">
        <v>15</v>
      </c>
      <c r="D40">
        <v>22</v>
      </c>
      <c r="E40" t="s">
        <v>13</v>
      </c>
      <c r="F40" s="4">
        <v>44384</v>
      </c>
      <c r="G40" t="s">
        <v>19</v>
      </c>
      <c r="H40" s="6">
        <v>112780</v>
      </c>
    </row>
    <row r="41" spans="2:8" x14ac:dyDescent="0.3">
      <c r="B41" t="s">
        <v>175</v>
      </c>
      <c r="C41" t="s">
        <v>8</v>
      </c>
      <c r="D41">
        <v>36</v>
      </c>
      <c r="E41" t="s">
        <v>16</v>
      </c>
      <c r="F41" s="4">
        <v>44023</v>
      </c>
      <c r="G41" t="s">
        <v>9</v>
      </c>
      <c r="H41" s="6">
        <v>114890</v>
      </c>
    </row>
    <row r="42" spans="2:8" x14ac:dyDescent="0.3">
      <c r="B42" t="s">
        <v>146</v>
      </c>
      <c r="C42" t="s">
        <v>15</v>
      </c>
      <c r="D42">
        <v>27</v>
      </c>
      <c r="E42" t="s">
        <v>16</v>
      </c>
      <c r="F42" s="4">
        <v>44506</v>
      </c>
      <c r="G42" t="s">
        <v>21</v>
      </c>
      <c r="H42" s="6">
        <v>48980</v>
      </c>
    </row>
    <row r="43" spans="2:8" x14ac:dyDescent="0.3">
      <c r="B43" t="s">
        <v>170</v>
      </c>
      <c r="C43" t="s">
        <v>15</v>
      </c>
      <c r="D43">
        <v>21</v>
      </c>
      <c r="E43" t="s">
        <v>16</v>
      </c>
      <c r="F43" s="4">
        <v>44180</v>
      </c>
      <c r="G43" t="s">
        <v>56</v>
      </c>
      <c r="H43" s="6">
        <v>75880</v>
      </c>
    </row>
    <row r="44" spans="2:8" x14ac:dyDescent="0.3">
      <c r="B44" t="s">
        <v>167</v>
      </c>
      <c r="C44" t="s">
        <v>8</v>
      </c>
      <c r="D44">
        <v>28</v>
      </c>
      <c r="E44" t="s">
        <v>16</v>
      </c>
      <c r="F44" s="4">
        <v>44296</v>
      </c>
      <c r="G44" t="s">
        <v>19</v>
      </c>
      <c r="H44" s="6">
        <v>53240</v>
      </c>
    </row>
    <row r="45" spans="2:8" x14ac:dyDescent="0.3">
      <c r="B45" t="s">
        <v>122</v>
      </c>
      <c r="C45" t="s">
        <v>8</v>
      </c>
      <c r="D45">
        <v>34</v>
      </c>
      <c r="E45" t="s">
        <v>16</v>
      </c>
      <c r="F45" s="4">
        <v>44397</v>
      </c>
      <c r="G45" t="s">
        <v>21</v>
      </c>
      <c r="H45" s="6">
        <v>85000</v>
      </c>
    </row>
    <row r="46" spans="2:8" x14ac:dyDescent="0.3">
      <c r="B46" t="s">
        <v>179</v>
      </c>
      <c r="C46" t="s">
        <v>8</v>
      </c>
      <c r="D46">
        <v>21</v>
      </c>
      <c r="E46" t="s">
        <v>16</v>
      </c>
      <c r="F46" s="4">
        <v>44619</v>
      </c>
      <c r="G46" t="s">
        <v>12</v>
      </c>
      <c r="H46" s="6">
        <v>33920</v>
      </c>
    </row>
    <row r="47" spans="2:8" x14ac:dyDescent="0.3">
      <c r="B47" t="s">
        <v>188</v>
      </c>
      <c r="C47" t="s">
        <v>8</v>
      </c>
      <c r="D47">
        <v>33</v>
      </c>
      <c r="E47" t="s">
        <v>16</v>
      </c>
      <c r="F47" s="4">
        <v>44253</v>
      </c>
      <c r="G47" t="s">
        <v>12</v>
      </c>
      <c r="H47" s="6">
        <v>75280</v>
      </c>
    </row>
    <row r="48" spans="2:8" x14ac:dyDescent="0.3">
      <c r="B48" t="s">
        <v>130</v>
      </c>
      <c r="C48" t="s">
        <v>8</v>
      </c>
      <c r="D48">
        <v>34</v>
      </c>
      <c r="E48" t="s">
        <v>16</v>
      </c>
      <c r="F48" s="4">
        <v>44594</v>
      </c>
      <c r="G48" t="s">
        <v>21</v>
      </c>
      <c r="H48" s="6">
        <v>58940</v>
      </c>
    </row>
    <row r="49" spans="2:8" x14ac:dyDescent="0.3">
      <c r="B49" t="s">
        <v>136</v>
      </c>
      <c r="C49" t="s">
        <v>8</v>
      </c>
      <c r="D49">
        <v>28</v>
      </c>
      <c r="E49" t="s">
        <v>16</v>
      </c>
      <c r="F49" s="4">
        <v>44425</v>
      </c>
      <c r="G49" t="s">
        <v>9</v>
      </c>
      <c r="H49" s="6">
        <v>104770</v>
      </c>
    </row>
    <row r="50" spans="2:8" x14ac:dyDescent="0.3">
      <c r="B50" t="s">
        <v>125</v>
      </c>
      <c r="C50" t="s">
        <v>15</v>
      </c>
      <c r="D50">
        <v>21</v>
      </c>
      <c r="E50" t="s">
        <v>16</v>
      </c>
      <c r="F50" s="4">
        <v>44701</v>
      </c>
      <c r="G50" t="s">
        <v>9</v>
      </c>
      <c r="H50" s="6">
        <v>57090</v>
      </c>
    </row>
    <row r="51" spans="2:8" x14ac:dyDescent="0.3">
      <c r="B51" t="s">
        <v>160</v>
      </c>
      <c r="C51" t="s">
        <v>15</v>
      </c>
      <c r="D51">
        <v>27</v>
      </c>
      <c r="E51" t="s">
        <v>13</v>
      </c>
      <c r="F51" s="4">
        <v>44174</v>
      </c>
      <c r="G51" t="s">
        <v>21</v>
      </c>
      <c r="H51" s="6">
        <v>91650</v>
      </c>
    </row>
    <row r="52" spans="2:8" x14ac:dyDescent="0.3">
      <c r="B52" t="s">
        <v>183</v>
      </c>
      <c r="C52" t="s">
        <v>15</v>
      </c>
      <c r="D52">
        <v>42</v>
      </c>
      <c r="E52" t="s">
        <v>24</v>
      </c>
      <c r="F52" s="4">
        <v>44670</v>
      </c>
      <c r="G52" t="s">
        <v>21</v>
      </c>
      <c r="H52" s="6">
        <v>70270</v>
      </c>
    </row>
    <row r="53" spans="2:8" x14ac:dyDescent="0.3">
      <c r="B53" t="s">
        <v>129</v>
      </c>
      <c r="C53" t="s">
        <v>8</v>
      </c>
      <c r="D53">
        <v>28</v>
      </c>
      <c r="E53" t="s">
        <v>16</v>
      </c>
      <c r="F53" s="4">
        <v>44124</v>
      </c>
      <c r="G53" t="s">
        <v>21</v>
      </c>
      <c r="H53" s="6">
        <v>75970</v>
      </c>
    </row>
    <row r="54" spans="2:8" x14ac:dyDescent="0.3">
      <c r="B54" t="s">
        <v>112</v>
      </c>
      <c r="D54">
        <v>27</v>
      </c>
      <c r="E54" t="s">
        <v>13</v>
      </c>
      <c r="F54" s="4">
        <v>44212</v>
      </c>
      <c r="G54" t="s">
        <v>12</v>
      </c>
      <c r="H54" s="6">
        <v>90700</v>
      </c>
    </row>
    <row r="55" spans="2:8" x14ac:dyDescent="0.3">
      <c r="B55" t="s">
        <v>131</v>
      </c>
      <c r="C55" t="s">
        <v>15</v>
      </c>
      <c r="D55">
        <v>30</v>
      </c>
      <c r="E55" t="s">
        <v>16</v>
      </c>
      <c r="F55" s="4">
        <v>44607</v>
      </c>
      <c r="G55" t="s">
        <v>9</v>
      </c>
      <c r="H55" s="6">
        <v>60570</v>
      </c>
    </row>
    <row r="56" spans="2:8" x14ac:dyDescent="0.3">
      <c r="B56" t="s">
        <v>134</v>
      </c>
      <c r="C56" t="s">
        <v>15</v>
      </c>
      <c r="D56">
        <v>33</v>
      </c>
      <c r="E56" t="s">
        <v>16</v>
      </c>
      <c r="F56" s="4">
        <v>44103</v>
      </c>
      <c r="G56" t="s">
        <v>9</v>
      </c>
      <c r="H56" s="6">
        <v>115920</v>
      </c>
    </row>
    <row r="57" spans="2:8" x14ac:dyDescent="0.3">
      <c r="B57" t="s">
        <v>186</v>
      </c>
      <c r="C57" t="s">
        <v>8</v>
      </c>
      <c r="D57">
        <v>33</v>
      </c>
      <c r="E57" t="s">
        <v>16</v>
      </c>
      <c r="F57" s="4">
        <v>44006</v>
      </c>
      <c r="G57" t="s">
        <v>21</v>
      </c>
      <c r="H57" s="6">
        <v>65360</v>
      </c>
    </row>
    <row r="58" spans="2:8" x14ac:dyDescent="0.3">
      <c r="B58" t="s">
        <v>116</v>
      </c>
      <c r="D58">
        <v>30</v>
      </c>
      <c r="E58" t="s">
        <v>16</v>
      </c>
      <c r="F58" s="4">
        <v>44535</v>
      </c>
      <c r="G58" t="s">
        <v>21</v>
      </c>
      <c r="H58" s="6">
        <v>64000</v>
      </c>
    </row>
    <row r="59" spans="2:8" x14ac:dyDescent="0.3">
      <c r="B59" t="s">
        <v>195</v>
      </c>
      <c r="C59" t="s">
        <v>8</v>
      </c>
      <c r="D59">
        <v>34</v>
      </c>
      <c r="E59" t="s">
        <v>16</v>
      </c>
      <c r="F59" s="4">
        <v>44383</v>
      </c>
      <c r="G59" t="s">
        <v>21</v>
      </c>
      <c r="H59" s="6">
        <v>92450</v>
      </c>
    </row>
    <row r="60" spans="2:8" x14ac:dyDescent="0.3">
      <c r="B60" t="s">
        <v>113</v>
      </c>
      <c r="C60" t="s">
        <v>15</v>
      </c>
      <c r="D60">
        <v>31</v>
      </c>
      <c r="E60" t="s">
        <v>16</v>
      </c>
      <c r="F60" s="4">
        <v>44450</v>
      </c>
      <c r="G60" t="s">
        <v>12</v>
      </c>
      <c r="H60" s="6">
        <v>48950</v>
      </c>
    </row>
    <row r="61" spans="2:8" x14ac:dyDescent="0.3">
      <c r="B61" t="s">
        <v>185</v>
      </c>
      <c r="C61" t="s">
        <v>8</v>
      </c>
      <c r="D61">
        <v>27</v>
      </c>
      <c r="E61" t="s">
        <v>16</v>
      </c>
      <c r="F61" s="4">
        <v>44625</v>
      </c>
      <c r="G61" t="s">
        <v>12</v>
      </c>
      <c r="H61" s="6">
        <v>83750</v>
      </c>
    </row>
    <row r="62" spans="2:8" x14ac:dyDescent="0.3">
      <c r="B62" t="s">
        <v>166</v>
      </c>
      <c r="C62" t="s">
        <v>8</v>
      </c>
      <c r="D62">
        <v>40</v>
      </c>
      <c r="E62" t="s">
        <v>16</v>
      </c>
      <c r="F62" s="4">
        <v>44276</v>
      </c>
      <c r="G62" t="s">
        <v>12</v>
      </c>
      <c r="H62" s="6">
        <v>87620</v>
      </c>
    </row>
    <row r="63" spans="2:8" x14ac:dyDescent="0.3">
      <c r="B63" t="s">
        <v>184</v>
      </c>
      <c r="C63" t="s">
        <v>8</v>
      </c>
      <c r="D63">
        <v>20</v>
      </c>
      <c r="E63" t="s">
        <v>24</v>
      </c>
      <c r="F63" s="4">
        <v>44476</v>
      </c>
      <c r="G63" t="s">
        <v>19</v>
      </c>
      <c r="H63" s="6">
        <v>68900</v>
      </c>
    </row>
    <row r="64" spans="2:8" x14ac:dyDescent="0.3">
      <c r="B64" t="s">
        <v>157</v>
      </c>
      <c r="C64" t="s">
        <v>15</v>
      </c>
      <c r="D64">
        <v>32</v>
      </c>
      <c r="E64" t="s">
        <v>16</v>
      </c>
      <c r="F64" s="4">
        <v>44403</v>
      </c>
      <c r="G64" t="s">
        <v>19</v>
      </c>
      <c r="H64" s="6">
        <v>53540</v>
      </c>
    </row>
    <row r="65" spans="2:8" x14ac:dyDescent="0.3">
      <c r="B65" t="s">
        <v>172</v>
      </c>
      <c r="C65" t="s">
        <v>15</v>
      </c>
      <c r="D65">
        <v>28</v>
      </c>
      <c r="E65" t="s">
        <v>42</v>
      </c>
      <c r="F65" s="4">
        <v>44758</v>
      </c>
      <c r="G65" t="s">
        <v>19</v>
      </c>
      <c r="H65" s="6">
        <v>43510</v>
      </c>
    </row>
    <row r="66" spans="2:8" x14ac:dyDescent="0.3">
      <c r="B66" t="s">
        <v>127</v>
      </c>
      <c r="C66" t="s">
        <v>8</v>
      </c>
      <c r="D66">
        <v>38</v>
      </c>
      <c r="E66" t="s">
        <v>10</v>
      </c>
      <c r="F66" s="4">
        <v>44316</v>
      </c>
      <c r="G66" t="s">
        <v>19</v>
      </c>
      <c r="H66" s="6">
        <v>109160</v>
      </c>
    </row>
    <row r="67" spans="2:8" x14ac:dyDescent="0.3">
      <c r="B67" t="s">
        <v>198</v>
      </c>
      <c r="C67" t="s">
        <v>15</v>
      </c>
      <c r="D67">
        <v>40</v>
      </c>
      <c r="E67" t="s">
        <v>16</v>
      </c>
      <c r="F67" s="4">
        <v>44204</v>
      </c>
      <c r="G67" t="s">
        <v>9</v>
      </c>
      <c r="H67" s="6">
        <v>99750</v>
      </c>
    </row>
    <row r="68" spans="2:8" x14ac:dyDescent="0.3">
      <c r="B68" t="s">
        <v>124</v>
      </c>
      <c r="C68" t="s">
        <v>8</v>
      </c>
      <c r="D68">
        <v>31</v>
      </c>
      <c r="E68" t="s">
        <v>16</v>
      </c>
      <c r="F68" s="4">
        <v>44084</v>
      </c>
      <c r="G68" t="s">
        <v>12</v>
      </c>
      <c r="H68" s="6">
        <v>41980</v>
      </c>
    </row>
    <row r="69" spans="2:8" x14ac:dyDescent="0.3">
      <c r="B69" t="s">
        <v>187</v>
      </c>
      <c r="C69" t="s">
        <v>15</v>
      </c>
      <c r="D69">
        <v>36</v>
      </c>
      <c r="E69" t="s">
        <v>16</v>
      </c>
      <c r="F69" s="4">
        <v>44272</v>
      </c>
      <c r="G69" t="s">
        <v>21</v>
      </c>
      <c r="H69" s="6">
        <v>71380</v>
      </c>
    </row>
    <row r="70" spans="2:8" x14ac:dyDescent="0.3">
      <c r="B70" t="s">
        <v>191</v>
      </c>
      <c r="C70" t="s">
        <v>15</v>
      </c>
      <c r="D70">
        <v>27</v>
      </c>
      <c r="E70" t="s">
        <v>42</v>
      </c>
      <c r="F70" s="4">
        <v>44547</v>
      </c>
      <c r="G70" t="s">
        <v>9</v>
      </c>
      <c r="H70" s="6">
        <v>113280</v>
      </c>
    </row>
    <row r="71" spans="2:8" x14ac:dyDescent="0.3">
      <c r="B71" t="s">
        <v>181</v>
      </c>
      <c r="C71" t="s">
        <v>8</v>
      </c>
      <c r="D71">
        <v>33</v>
      </c>
      <c r="E71" t="s">
        <v>16</v>
      </c>
      <c r="F71" s="4">
        <v>44747</v>
      </c>
      <c r="G71" t="s">
        <v>21</v>
      </c>
      <c r="H71" s="6">
        <v>86570</v>
      </c>
    </row>
    <row r="72" spans="2:8" x14ac:dyDescent="0.3">
      <c r="B72" t="s">
        <v>139</v>
      </c>
      <c r="C72" t="s">
        <v>15</v>
      </c>
      <c r="D72">
        <v>26</v>
      </c>
      <c r="E72" t="s">
        <v>16</v>
      </c>
      <c r="F72" s="4">
        <v>44350</v>
      </c>
      <c r="G72" t="s">
        <v>9</v>
      </c>
      <c r="H72" s="6">
        <v>53540</v>
      </c>
    </row>
    <row r="73" spans="2:8" x14ac:dyDescent="0.3">
      <c r="B73" t="s">
        <v>190</v>
      </c>
      <c r="C73" t="s">
        <v>15</v>
      </c>
      <c r="D73">
        <v>37</v>
      </c>
      <c r="E73" t="s">
        <v>16</v>
      </c>
      <c r="F73" s="4">
        <v>44640</v>
      </c>
      <c r="G73" t="s">
        <v>12</v>
      </c>
      <c r="H73" s="6">
        <v>69070</v>
      </c>
    </row>
    <row r="74" spans="2:8" x14ac:dyDescent="0.3">
      <c r="B74" t="s">
        <v>121</v>
      </c>
      <c r="C74" t="s">
        <v>8</v>
      </c>
      <c r="D74">
        <v>30</v>
      </c>
      <c r="E74" t="s">
        <v>24</v>
      </c>
      <c r="F74" s="4">
        <v>44328</v>
      </c>
      <c r="G74" t="s">
        <v>21</v>
      </c>
      <c r="H74" s="6">
        <v>67910</v>
      </c>
    </row>
    <row r="75" spans="2:8" x14ac:dyDescent="0.3">
      <c r="B75" t="s">
        <v>119</v>
      </c>
      <c r="C75" t="s">
        <v>15</v>
      </c>
      <c r="D75">
        <v>30</v>
      </c>
      <c r="E75" t="s">
        <v>16</v>
      </c>
      <c r="F75" s="4">
        <v>44214</v>
      </c>
      <c r="G75" t="s">
        <v>12</v>
      </c>
      <c r="H75" s="6">
        <v>69120</v>
      </c>
    </row>
    <row r="76" spans="2:8" x14ac:dyDescent="0.3">
      <c r="B76" t="s">
        <v>132</v>
      </c>
      <c r="C76" t="s">
        <v>8</v>
      </c>
      <c r="D76">
        <v>34</v>
      </c>
      <c r="E76" t="s">
        <v>16</v>
      </c>
      <c r="F76" s="4">
        <v>44550</v>
      </c>
      <c r="G76" t="s">
        <v>21</v>
      </c>
      <c r="H76" s="6">
        <v>60130</v>
      </c>
    </row>
    <row r="77" spans="2:8" x14ac:dyDescent="0.3">
      <c r="B77" t="s">
        <v>161</v>
      </c>
      <c r="C77" t="s">
        <v>15</v>
      </c>
      <c r="D77">
        <v>23</v>
      </c>
      <c r="E77" t="s">
        <v>16</v>
      </c>
      <c r="F77" s="4">
        <v>44378</v>
      </c>
      <c r="G77" t="s">
        <v>9</v>
      </c>
      <c r="H77" s="6">
        <v>106460</v>
      </c>
    </row>
    <row r="78" spans="2:8" x14ac:dyDescent="0.3">
      <c r="B78" t="s">
        <v>148</v>
      </c>
      <c r="C78" t="s">
        <v>8</v>
      </c>
      <c r="D78">
        <v>37</v>
      </c>
      <c r="E78" t="s">
        <v>16</v>
      </c>
      <c r="F78" s="4">
        <v>44389</v>
      </c>
      <c r="G78" t="s">
        <v>56</v>
      </c>
      <c r="H78" s="6">
        <v>118100</v>
      </c>
    </row>
    <row r="79" spans="2:8" x14ac:dyDescent="0.3">
      <c r="B79" t="s">
        <v>164</v>
      </c>
      <c r="C79" t="s">
        <v>8</v>
      </c>
      <c r="D79">
        <v>36</v>
      </c>
      <c r="E79" t="s">
        <v>16</v>
      </c>
      <c r="F79" s="4">
        <v>44468</v>
      </c>
      <c r="G79" t="s">
        <v>9</v>
      </c>
      <c r="H79" s="6">
        <v>78390</v>
      </c>
    </row>
    <row r="80" spans="2:8" x14ac:dyDescent="0.3">
      <c r="B80" t="s">
        <v>147</v>
      </c>
      <c r="C80" t="s">
        <v>8</v>
      </c>
      <c r="D80">
        <v>30</v>
      </c>
      <c r="E80" t="s">
        <v>16</v>
      </c>
      <c r="F80" s="4">
        <v>44789</v>
      </c>
      <c r="G80" t="s">
        <v>9</v>
      </c>
      <c r="H80" s="6">
        <v>114180</v>
      </c>
    </row>
    <row r="81" spans="2:8" x14ac:dyDescent="0.3">
      <c r="B81" t="s">
        <v>189</v>
      </c>
      <c r="C81" t="s">
        <v>8</v>
      </c>
      <c r="D81">
        <v>28</v>
      </c>
      <c r="E81" t="s">
        <v>16</v>
      </c>
      <c r="F81" s="4">
        <v>44590</v>
      </c>
      <c r="G81" t="s">
        <v>9</v>
      </c>
      <c r="H81" s="6">
        <v>104120</v>
      </c>
    </row>
    <row r="82" spans="2:8" x14ac:dyDescent="0.3">
      <c r="B82" t="s">
        <v>138</v>
      </c>
      <c r="C82" t="s">
        <v>15</v>
      </c>
      <c r="D82">
        <v>30</v>
      </c>
      <c r="E82" t="s">
        <v>16</v>
      </c>
      <c r="F82" s="4">
        <v>44640</v>
      </c>
      <c r="G82" t="s">
        <v>9</v>
      </c>
      <c r="H82" s="6">
        <v>67950</v>
      </c>
    </row>
    <row r="83" spans="2:8" x14ac:dyDescent="0.3">
      <c r="B83" t="s">
        <v>137</v>
      </c>
      <c r="C83" t="s">
        <v>8</v>
      </c>
      <c r="D83">
        <v>29</v>
      </c>
      <c r="E83" t="s">
        <v>16</v>
      </c>
      <c r="F83" s="4">
        <v>43962</v>
      </c>
      <c r="G83" t="s">
        <v>12</v>
      </c>
      <c r="H83" s="6">
        <v>34980</v>
      </c>
    </row>
    <row r="84" spans="2:8" x14ac:dyDescent="0.3">
      <c r="B84" t="s">
        <v>153</v>
      </c>
      <c r="C84" t="s">
        <v>8</v>
      </c>
      <c r="D84">
        <v>24</v>
      </c>
      <c r="E84" t="s">
        <v>16</v>
      </c>
      <c r="F84" s="4">
        <v>44087</v>
      </c>
      <c r="G84" t="s">
        <v>12</v>
      </c>
      <c r="H84" s="6">
        <v>62780</v>
      </c>
    </row>
    <row r="85" spans="2:8" x14ac:dyDescent="0.3">
      <c r="B85" t="s">
        <v>117</v>
      </c>
      <c r="C85" t="s">
        <v>15</v>
      </c>
      <c r="D85">
        <v>20</v>
      </c>
      <c r="E85" t="s">
        <v>16</v>
      </c>
      <c r="F85" s="4">
        <v>44397</v>
      </c>
      <c r="G85" t="s">
        <v>12</v>
      </c>
      <c r="H85" s="6">
        <v>107700</v>
      </c>
    </row>
    <row r="86" spans="2:8" x14ac:dyDescent="0.3">
      <c r="B86" t="s">
        <v>168</v>
      </c>
      <c r="C86" t="s">
        <v>15</v>
      </c>
      <c r="D86">
        <v>25</v>
      </c>
      <c r="E86" t="s">
        <v>16</v>
      </c>
      <c r="F86" s="4">
        <v>44322</v>
      </c>
      <c r="G86" t="s">
        <v>19</v>
      </c>
      <c r="H86" s="6">
        <v>65700</v>
      </c>
    </row>
    <row r="87" spans="2:8" x14ac:dyDescent="0.3">
      <c r="B87" t="s">
        <v>135</v>
      </c>
      <c r="C87" t="s">
        <v>8</v>
      </c>
      <c r="D87">
        <v>33</v>
      </c>
      <c r="E87" t="s">
        <v>42</v>
      </c>
      <c r="F87" s="4">
        <v>44313</v>
      </c>
      <c r="G87" t="s">
        <v>12</v>
      </c>
      <c r="H87" s="6">
        <v>75480</v>
      </c>
    </row>
    <row r="88" spans="2:8" x14ac:dyDescent="0.3">
      <c r="B88" t="s">
        <v>174</v>
      </c>
      <c r="C88" t="s">
        <v>15</v>
      </c>
      <c r="D88">
        <v>33</v>
      </c>
      <c r="E88" t="s">
        <v>16</v>
      </c>
      <c r="F88" s="4">
        <v>44448</v>
      </c>
      <c r="G88" t="s">
        <v>12</v>
      </c>
      <c r="H88" s="6">
        <v>53870</v>
      </c>
    </row>
    <row r="89" spans="2:8" x14ac:dyDescent="0.3">
      <c r="B89" t="s">
        <v>141</v>
      </c>
      <c r="C89" t="s">
        <v>8</v>
      </c>
      <c r="D89">
        <v>36</v>
      </c>
      <c r="E89" t="s">
        <v>16</v>
      </c>
      <c r="F89" s="4">
        <v>44433</v>
      </c>
      <c r="G89" t="s">
        <v>19</v>
      </c>
      <c r="H89" s="6">
        <v>78540</v>
      </c>
    </row>
    <row r="90" spans="2:8" x14ac:dyDescent="0.3">
      <c r="B90" t="s">
        <v>193</v>
      </c>
      <c r="C90" t="s">
        <v>15</v>
      </c>
      <c r="D90">
        <v>19</v>
      </c>
      <c r="E90" t="s">
        <v>16</v>
      </c>
      <c r="F90" s="4">
        <v>44218</v>
      </c>
      <c r="G90" t="s">
        <v>9</v>
      </c>
      <c r="H90" s="6">
        <v>58960</v>
      </c>
    </row>
    <row r="91" spans="2:8" x14ac:dyDescent="0.3">
      <c r="B91" t="s">
        <v>162</v>
      </c>
      <c r="C91" t="s">
        <v>15</v>
      </c>
      <c r="D91">
        <v>46</v>
      </c>
      <c r="E91" t="s">
        <v>16</v>
      </c>
      <c r="F91" s="4">
        <v>44697</v>
      </c>
      <c r="G91" t="s">
        <v>9</v>
      </c>
      <c r="H91" s="6">
        <v>70610</v>
      </c>
    </row>
    <row r="92" spans="2:8" x14ac:dyDescent="0.3">
      <c r="B92" t="s">
        <v>171</v>
      </c>
      <c r="C92" t="s">
        <v>15</v>
      </c>
      <c r="D92">
        <v>33</v>
      </c>
      <c r="E92" t="s">
        <v>16</v>
      </c>
      <c r="F92" s="4">
        <v>44181</v>
      </c>
      <c r="G92" t="s">
        <v>21</v>
      </c>
      <c r="H92" s="6">
        <v>59430</v>
      </c>
    </row>
    <row r="93" spans="2:8" x14ac:dyDescent="0.3">
      <c r="B93" t="s">
        <v>144</v>
      </c>
      <c r="C93" t="s">
        <v>15</v>
      </c>
      <c r="D93">
        <v>33</v>
      </c>
      <c r="E93" t="s">
        <v>13</v>
      </c>
      <c r="F93" s="4">
        <v>44640</v>
      </c>
      <c r="G93" t="s">
        <v>9</v>
      </c>
      <c r="H93" s="6">
        <v>48530</v>
      </c>
    </row>
    <row r="94" spans="2:8" x14ac:dyDescent="0.3">
      <c r="B94" t="s">
        <v>163</v>
      </c>
      <c r="C94" t="s">
        <v>8</v>
      </c>
      <c r="D94">
        <v>33</v>
      </c>
      <c r="E94" t="s">
        <v>16</v>
      </c>
      <c r="F94" s="4">
        <v>44129</v>
      </c>
      <c r="G94" t="s">
        <v>12</v>
      </c>
      <c r="H94" s="6">
        <v>96140</v>
      </c>
    </row>
    <row r="95" spans="2:8" x14ac:dyDescent="0.3">
      <c r="B95" t="s">
        <v>156</v>
      </c>
      <c r="C95" t="s">
        <v>15</v>
      </c>
      <c r="D95">
        <v>20</v>
      </c>
      <c r="E95" t="s">
        <v>16</v>
      </c>
      <c r="F95" s="4">
        <v>44122</v>
      </c>
      <c r="G95" t="s">
        <v>12</v>
      </c>
      <c r="H95" s="6">
        <v>112650</v>
      </c>
    </row>
    <row r="96" spans="2:8" x14ac:dyDescent="0.3">
      <c r="B96" t="s">
        <v>176</v>
      </c>
      <c r="C96" t="s">
        <v>8</v>
      </c>
      <c r="D96">
        <v>32</v>
      </c>
      <c r="E96" t="s">
        <v>13</v>
      </c>
      <c r="F96" s="4">
        <v>44293</v>
      </c>
      <c r="G96" t="s">
        <v>12</v>
      </c>
      <c r="H96" s="6">
        <v>43840</v>
      </c>
    </row>
    <row r="97" spans="2:8" x14ac:dyDescent="0.3">
      <c r="B97" t="s">
        <v>143</v>
      </c>
      <c r="C97" t="s">
        <v>15</v>
      </c>
      <c r="D97">
        <v>31</v>
      </c>
      <c r="E97" t="s">
        <v>16</v>
      </c>
      <c r="F97" s="4">
        <v>44663</v>
      </c>
      <c r="G97" t="s">
        <v>9</v>
      </c>
      <c r="H97" s="6">
        <v>103550</v>
      </c>
    </row>
    <row r="98" spans="2:8" x14ac:dyDescent="0.3">
      <c r="B98" t="s">
        <v>201</v>
      </c>
      <c r="C98" t="s">
        <v>8</v>
      </c>
      <c r="D98">
        <v>32</v>
      </c>
      <c r="E98" t="s">
        <v>16</v>
      </c>
      <c r="F98" s="4">
        <v>44339</v>
      </c>
      <c r="G98" t="s">
        <v>56</v>
      </c>
      <c r="H98" s="6">
        <v>45510</v>
      </c>
    </row>
    <row r="99" spans="2:8" x14ac:dyDescent="0.3">
      <c r="B99" t="s">
        <v>142</v>
      </c>
      <c r="D99">
        <v>37</v>
      </c>
      <c r="E99" t="s">
        <v>24</v>
      </c>
      <c r="F99" s="4">
        <v>44085</v>
      </c>
      <c r="G99" t="s">
        <v>21</v>
      </c>
      <c r="H99" s="6">
        <v>115440</v>
      </c>
    </row>
    <row r="100" spans="2:8" x14ac:dyDescent="0.3">
      <c r="B100" t="s">
        <v>202</v>
      </c>
      <c r="C100" t="s">
        <v>8</v>
      </c>
      <c r="D100">
        <v>38</v>
      </c>
      <c r="E100" t="s">
        <v>13</v>
      </c>
      <c r="F100" s="4">
        <v>44268</v>
      </c>
      <c r="G100" t="s">
        <v>19</v>
      </c>
      <c r="H100" s="6">
        <v>56870</v>
      </c>
    </row>
    <row r="101" spans="2:8" x14ac:dyDescent="0.3">
      <c r="B101" t="s">
        <v>169</v>
      </c>
      <c r="C101" t="s">
        <v>8</v>
      </c>
      <c r="D101">
        <v>25</v>
      </c>
      <c r="E101" t="s">
        <v>16</v>
      </c>
      <c r="F101" s="4">
        <v>44144</v>
      </c>
      <c r="G101" t="s">
        <v>19</v>
      </c>
      <c r="H101" s="6">
        <v>92700</v>
      </c>
    </row>
    <row r="102" spans="2:8" x14ac:dyDescent="0.3">
      <c r="B102" t="s">
        <v>145</v>
      </c>
      <c r="D102">
        <v>32</v>
      </c>
      <c r="E102" t="s">
        <v>16</v>
      </c>
      <c r="F102" s="4">
        <v>44713</v>
      </c>
      <c r="G102" t="s">
        <v>12</v>
      </c>
      <c r="H102" s="6">
        <v>91310</v>
      </c>
    </row>
    <row r="103" spans="2:8" x14ac:dyDescent="0.3">
      <c r="B103" t="s">
        <v>115</v>
      </c>
      <c r="C103" t="s">
        <v>15</v>
      </c>
      <c r="D103">
        <v>33</v>
      </c>
      <c r="E103" t="s">
        <v>16</v>
      </c>
      <c r="F103" s="4">
        <v>44324</v>
      </c>
      <c r="G103" t="s">
        <v>19</v>
      </c>
      <c r="H103" s="6">
        <v>74550</v>
      </c>
    </row>
    <row r="104" spans="2:8" x14ac:dyDescent="0.3">
      <c r="B104" t="s">
        <v>128</v>
      </c>
      <c r="C104" t="s">
        <v>15</v>
      </c>
      <c r="D104">
        <v>25</v>
      </c>
      <c r="E104" t="s">
        <v>13</v>
      </c>
      <c r="F104" s="4">
        <v>44665</v>
      </c>
      <c r="G104" t="s">
        <v>9</v>
      </c>
      <c r="H104" s="6">
        <v>109190</v>
      </c>
    </row>
    <row r="105" spans="2:8" x14ac:dyDescent="0.3">
      <c r="B105" t="s">
        <v>194</v>
      </c>
      <c r="C105" t="s">
        <v>8</v>
      </c>
      <c r="D105">
        <v>40</v>
      </c>
      <c r="E105" t="s">
        <v>16</v>
      </c>
      <c r="F105" s="4">
        <v>44320</v>
      </c>
      <c r="G105" t="s">
        <v>12</v>
      </c>
      <c r="H105" s="6">
        <v>104410</v>
      </c>
    </row>
    <row r="106" spans="2:8" x14ac:dyDescent="0.3">
      <c r="B106" t="s">
        <v>177</v>
      </c>
      <c r="C106" t="s">
        <v>15</v>
      </c>
      <c r="D106">
        <v>30</v>
      </c>
      <c r="E106" t="s">
        <v>16</v>
      </c>
      <c r="F106" s="4">
        <v>44544</v>
      </c>
      <c r="G106" t="s">
        <v>21</v>
      </c>
      <c r="H106" s="6">
        <v>96800</v>
      </c>
    </row>
    <row r="107" spans="2:8" x14ac:dyDescent="0.3">
      <c r="B107" t="s">
        <v>123</v>
      </c>
      <c r="C107" t="s">
        <v>15</v>
      </c>
      <c r="D107">
        <v>28</v>
      </c>
      <c r="E107" t="s">
        <v>13</v>
      </c>
      <c r="F107" s="4">
        <v>43980</v>
      </c>
      <c r="G107" t="s">
        <v>21</v>
      </c>
      <c r="H107" s="6">
        <v>48170</v>
      </c>
    </row>
    <row r="108" spans="2:8" x14ac:dyDescent="0.3">
      <c r="B108" t="s">
        <v>140</v>
      </c>
      <c r="C108" t="s">
        <v>15</v>
      </c>
      <c r="D108">
        <v>21</v>
      </c>
      <c r="E108" t="s">
        <v>16</v>
      </c>
      <c r="F108" s="4">
        <v>44042</v>
      </c>
      <c r="G108" t="s">
        <v>9</v>
      </c>
      <c r="H108" s="6">
        <v>37920</v>
      </c>
    </row>
    <row r="109" spans="2:8" x14ac:dyDescent="0.3">
      <c r="B109" t="s">
        <v>178</v>
      </c>
      <c r="C109" t="s">
        <v>15</v>
      </c>
      <c r="D109">
        <v>34</v>
      </c>
      <c r="E109" t="s">
        <v>16</v>
      </c>
      <c r="F109" s="4">
        <v>44642</v>
      </c>
      <c r="G109" t="s">
        <v>9</v>
      </c>
      <c r="H109" s="6">
        <v>112650</v>
      </c>
    </row>
    <row r="110" spans="2:8" x14ac:dyDescent="0.3">
      <c r="B110" t="s">
        <v>165</v>
      </c>
      <c r="C110" t="s">
        <v>8</v>
      </c>
      <c r="D110">
        <v>34</v>
      </c>
      <c r="E110" t="s">
        <v>24</v>
      </c>
      <c r="F110" s="4">
        <v>44660</v>
      </c>
      <c r="G110" t="s">
        <v>19</v>
      </c>
      <c r="H110" s="6">
        <v>49630</v>
      </c>
    </row>
    <row r="111" spans="2:8" x14ac:dyDescent="0.3">
      <c r="B111" t="s">
        <v>199</v>
      </c>
      <c r="C111" t="s">
        <v>15</v>
      </c>
      <c r="D111">
        <v>36</v>
      </c>
      <c r="E111" t="s">
        <v>16</v>
      </c>
      <c r="F111" s="4">
        <v>43958</v>
      </c>
      <c r="G111" t="s">
        <v>12</v>
      </c>
      <c r="H111" s="6">
        <v>118840</v>
      </c>
    </row>
    <row r="112" spans="2:8" x14ac:dyDescent="0.3">
      <c r="B112" t="s">
        <v>159</v>
      </c>
      <c r="C112" t="s">
        <v>15</v>
      </c>
      <c r="D112">
        <v>30</v>
      </c>
      <c r="E112" t="s">
        <v>16</v>
      </c>
      <c r="F112" s="4">
        <v>44789</v>
      </c>
      <c r="G112" t="s">
        <v>12</v>
      </c>
      <c r="H112" s="6">
        <v>69710</v>
      </c>
    </row>
    <row r="113" spans="2:8" x14ac:dyDescent="0.3">
      <c r="B113" t="s">
        <v>197</v>
      </c>
      <c r="C113" t="s">
        <v>15</v>
      </c>
      <c r="D113">
        <v>20</v>
      </c>
      <c r="E113" t="s">
        <v>16</v>
      </c>
      <c r="F113" s="4">
        <v>44683</v>
      </c>
      <c r="G113" t="s">
        <v>9</v>
      </c>
      <c r="H113" s="6">
        <v>79570</v>
      </c>
    </row>
    <row r="114" spans="2:8" x14ac:dyDescent="0.3">
      <c r="B114" t="s">
        <v>154</v>
      </c>
      <c r="C114" t="s">
        <v>8</v>
      </c>
      <c r="D114">
        <v>22</v>
      </c>
      <c r="E114" t="s">
        <v>13</v>
      </c>
      <c r="F114" s="4">
        <v>44388</v>
      </c>
      <c r="G114" t="s">
        <v>9</v>
      </c>
      <c r="H114" s="6">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B5DC1-9490-4E6A-9A0D-A35A20B0DDC6}">
  <sheetPr>
    <tabColor rgb="FF00B050"/>
  </sheetPr>
  <dimension ref="A1:O184"/>
  <sheetViews>
    <sheetView tabSelected="1" zoomScale="91" zoomScaleNormal="91" workbookViewId="0">
      <selection activeCell="K34" sqref="K34"/>
    </sheetView>
  </sheetViews>
  <sheetFormatPr defaultRowHeight="14.4" x14ac:dyDescent="0.3"/>
  <cols>
    <col min="1" max="1" width="27.21875" bestFit="1" customWidth="1"/>
    <col min="2" max="2" width="9.33203125" bestFit="1" customWidth="1"/>
    <col min="3" max="3" width="13.33203125" bestFit="1" customWidth="1"/>
    <col min="4" max="4" width="6.44140625" bestFit="1" customWidth="1"/>
    <col min="5" max="5" width="13" bestFit="1" customWidth="1"/>
    <col min="6" max="6" width="11.88671875" style="6" bestFit="1" customWidth="1"/>
    <col min="7" max="7" width="13.109375" bestFit="1" customWidth="1"/>
    <col min="8" max="8" width="10" bestFit="1" customWidth="1"/>
    <col min="9" max="9" width="10.33203125" bestFit="1" customWidth="1"/>
    <col min="11" max="11" width="18.44140625" bestFit="1" customWidth="1"/>
    <col min="12" max="12" width="12.88671875" bestFit="1" customWidth="1"/>
    <col min="13" max="13" width="15.77734375" customWidth="1"/>
  </cols>
  <sheetData>
    <row r="1" spans="1:15" x14ac:dyDescent="0.3">
      <c r="A1" t="s">
        <v>0</v>
      </c>
      <c r="B1" t="s">
        <v>1</v>
      </c>
      <c r="C1" t="s">
        <v>2</v>
      </c>
      <c r="D1" t="s">
        <v>3</v>
      </c>
      <c r="E1" t="s">
        <v>4</v>
      </c>
      <c r="F1" s="8" t="s">
        <v>5</v>
      </c>
      <c r="G1" t="s">
        <v>6</v>
      </c>
      <c r="H1" t="s">
        <v>203</v>
      </c>
      <c r="I1" t="s">
        <v>214</v>
      </c>
    </row>
    <row r="2" spans="1:15" x14ac:dyDescent="0.3">
      <c r="A2" t="s">
        <v>58</v>
      </c>
      <c r="B2" t="s">
        <v>15</v>
      </c>
      <c r="C2" t="s">
        <v>19</v>
      </c>
      <c r="D2">
        <v>22</v>
      </c>
      <c r="E2" s="7">
        <v>44446</v>
      </c>
      <c r="F2" s="11">
        <v>112780</v>
      </c>
      <c r="G2" t="s">
        <v>13</v>
      </c>
      <c r="H2" t="s">
        <v>204</v>
      </c>
      <c r="I2" s="9">
        <f ca="1">(TODAY()-Staff[[#This Row],[Date Joined]])/365</f>
        <v>2.43013698630137</v>
      </c>
    </row>
    <row r="3" spans="1:15" x14ac:dyDescent="0.3">
      <c r="A3" t="s">
        <v>70</v>
      </c>
      <c r="B3" t="s">
        <v>15</v>
      </c>
      <c r="C3" t="s">
        <v>9</v>
      </c>
      <c r="D3">
        <v>46</v>
      </c>
      <c r="E3" s="7">
        <v>44758</v>
      </c>
      <c r="F3" s="11">
        <v>70610</v>
      </c>
      <c r="G3" t="s">
        <v>16</v>
      </c>
      <c r="H3" t="s">
        <v>204</v>
      </c>
      <c r="I3" s="9">
        <f ca="1">(TODAY()-Staff[[#This Row],[Date Joined]])/365</f>
        <v>1.5753424657534247</v>
      </c>
    </row>
    <row r="4" spans="1:15" x14ac:dyDescent="0.3">
      <c r="A4" t="s">
        <v>75</v>
      </c>
      <c r="B4" t="s">
        <v>8</v>
      </c>
      <c r="C4" t="s">
        <v>19</v>
      </c>
      <c r="D4">
        <v>28</v>
      </c>
      <c r="E4" s="7">
        <v>44357</v>
      </c>
      <c r="F4" s="11">
        <v>53240</v>
      </c>
      <c r="G4" t="s">
        <v>16</v>
      </c>
      <c r="H4" t="s">
        <v>204</v>
      </c>
      <c r="I4" s="9">
        <f ca="1">(TODAY()-Staff[[#This Row],[Date Joined]])/365</f>
        <v>2.6739726027397261</v>
      </c>
    </row>
    <row r="5" spans="1:15" x14ac:dyDescent="0.3">
      <c r="A5" t="s">
        <v>49</v>
      </c>
      <c r="B5" t="s">
        <v>205</v>
      </c>
      <c r="C5" t="s">
        <v>21</v>
      </c>
      <c r="D5">
        <v>37</v>
      </c>
      <c r="E5" s="7">
        <v>44146</v>
      </c>
      <c r="F5" s="11">
        <v>115440</v>
      </c>
      <c r="G5" t="s">
        <v>24</v>
      </c>
      <c r="H5" t="s">
        <v>204</v>
      </c>
      <c r="I5" s="9">
        <f ca="1">(TODAY()-Staff[[#This Row],[Date Joined]])/365</f>
        <v>3.2520547945205478</v>
      </c>
    </row>
    <row r="6" spans="1:15" x14ac:dyDescent="0.3">
      <c r="A6" t="s">
        <v>65</v>
      </c>
      <c r="B6" t="s">
        <v>15</v>
      </c>
      <c r="C6" t="s">
        <v>19</v>
      </c>
      <c r="D6">
        <v>32</v>
      </c>
      <c r="E6" s="7">
        <v>44465</v>
      </c>
      <c r="F6" s="11">
        <v>53540</v>
      </c>
      <c r="G6" t="s">
        <v>16</v>
      </c>
      <c r="H6" t="s">
        <v>204</v>
      </c>
      <c r="I6" s="9">
        <f ca="1">(TODAY()-Staff[[#This Row],[Date Joined]])/365</f>
        <v>2.3780821917808219</v>
      </c>
    </row>
    <row r="7" spans="1:15" x14ac:dyDescent="0.3">
      <c r="A7" t="s">
        <v>81</v>
      </c>
      <c r="B7" t="s">
        <v>8</v>
      </c>
      <c r="C7" t="s">
        <v>9</v>
      </c>
      <c r="D7">
        <v>30</v>
      </c>
      <c r="E7" s="7">
        <v>44861</v>
      </c>
      <c r="F7" s="11">
        <v>112570</v>
      </c>
      <c r="G7" t="s">
        <v>16</v>
      </c>
      <c r="H7" t="s">
        <v>204</v>
      </c>
      <c r="I7" s="9">
        <f ca="1">(TODAY()-Staff[[#This Row],[Date Joined]])/365</f>
        <v>1.2931506849315069</v>
      </c>
    </row>
    <row r="8" spans="1:15" x14ac:dyDescent="0.3">
      <c r="A8" t="s">
        <v>51</v>
      </c>
      <c r="B8" t="s">
        <v>15</v>
      </c>
      <c r="C8" t="s">
        <v>9</v>
      </c>
      <c r="D8">
        <v>33</v>
      </c>
      <c r="E8" s="7">
        <v>44701</v>
      </c>
      <c r="F8" s="11">
        <v>48530</v>
      </c>
      <c r="G8" t="s">
        <v>13</v>
      </c>
      <c r="H8" t="s">
        <v>204</v>
      </c>
      <c r="I8" s="9">
        <f ca="1">(TODAY()-Staff[[#This Row],[Date Joined]])/365</f>
        <v>1.7315068493150685</v>
      </c>
    </row>
    <row r="9" spans="1:15" x14ac:dyDescent="0.3">
      <c r="A9" t="s">
        <v>61</v>
      </c>
      <c r="B9" t="s">
        <v>8</v>
      </c>
      <c r="C9" t="s">
        <v>12</v>
      </c>
      <c r="D9">
        <v>24</v>
      </c>
      <c r="E9" s="7">
        <v>44148</v>
      </c>
      <c r="F9" s="11">
        <v>62780</v>
      </c>
      <c r="G9" t="s">
        <v>16</v>
      </c>
      <c r="H9" t="s">
        <v>204</v>
      </c>
      <c r="I9" s="9">
        <f ca="1">(TODAY()-Staff[[#This Row],[Date Joined]])/365</f>
        <v>3.2465753424657535</v>
      </c>
    </row>
    <row r="10" spans="1:15" x14ac:dyDescent="0.3">
      <c r="A10" t="s">
        <v>82</v>
      </c>
      <c r="B10" t="s">
        <v>15</v>
      </c>
      <c r="C10" t="s">
        <v>12</v>
      </c>
      <c r="D10">
        <v>33</v>
      </c>
      <c r="E10" s="7">
        <v>44509</v>
      </c>
      <c r="F10" s="11">
        <v>53870</v>
      </c>
      <c r="G10" t="s">
        <v>16</v>
      </c>
      <c r="H10" t="s">
        <v>204</v>
      </c>
      <c r="I10" s="9">
        <f ca="1">(TODAY()-Staff[[#This Row],[Date Joined]])/365</f>
        <v>2.2575342465753425</v>
      </c>
    </row>
    <row r="11" spans="1:15" x14ac:dyDescent="0.3">
      <c r="A11" t="s">
        <v>60</v>
      </c>
      <c r="B11" t="s">
        <v>8</v>
      </c>
      <c r="C11" t="s">
        <v>56</v>
      </c>
      <c r="D11">
        <v>27</v>
      </c>
      <c r="E11" s="7">
        <v>44122</v>
      </c>
      <c r="F11" s="11">
        <v>119110</v>
      </c>
      <c r="G11" t="s">
        <v>16</v>
      </c>
      <c r="H11" t="s">
        <v>204</v>
      </c>
      <c r="I11" s="9">
        <f ca="1">(TODAY()-Staff[[#This Row],[Date Joined]])/365</f>
        <v>3.3178082191780822</v>
      </c>
    </row>
    <row r="12" spans="1:15" ht="21" x14ac:dyDescent="0.4">
      <c r="A12" t="s">
        <v>87</v>
      </c>
      <c r="B12" t="s">
        <v>15</v>
      </c>
      <c r="C12" t="s">
        <v>12</v>
      </c>
      <c r="D12">
        <v>29</v>
      </c>
      <c r="E12" s="7">
        <v>44180</v>
      </c>
      <c r="F12" s="11">
        <v>112110</v>
      </c>
      <c r="G12" t="s">
        <v>24</v>
      </c>
      <c r="H12" t="s">
        <v>204</v>
      </c>
      <c r="I12" s="9">
        <f ca="1">(TODAY()-Staff[[#This Row],[Date Joined]])/365</f>
        <v>3.1589041095890411</v>
      </c>
      <c r="K12" s="20">
        <v>1</v>
      </c>
    </row>
    <row r="13" spans="1:15" ht="23.4" x14ac:dyDescent="0.45">
      <c r="A13" t="s">
        <v>76</v>
      </c>
      <c r="B13" t="s">
        <v>15</v>
      </c>
      <c r="C13" t="s">
        <v>19</v>
      </c>
      <c r="D13">
        <v>25</v>
      </c>
      <c r="E13" s="7">
        <v>44383</v>
      </c>
      <c r="F13" s="11">
        <v>65700</v>
      </c>
      <c r="G13" t="s">
        <v>16</v>
      </c>
      <c r="H13" t="s">
        <v>204</v>
      </c>
      <c r="I13" s="9">
        <f ca="1">(TODAY()-Staff[[#This Row],[Date Joined]])/365</f>
        <v>2.6027397260273974</v>
      </c>
      <c r="K13" s="25" t="s">
        <v>207</v>
      </c>
      <c r="L13" s="25"/>
      <c r="M13" s="25"/>
      <c r="N13" s="25"/>
      <c r="O13" s="25"/>
    </row>
    <row r="14" spans="1:15" x14ac:dyDescent="0.3">
      <c r="A14" t="s">
        <v>97</v>
      </c>
      <c r="B14" t="s">
        <v>15</v>
      </c>
      <c r="C14" t="s">
        <v>12</v>
      </c>
      <c r="D14">
        <v>37</v>
      </c>
      <c r="E14" s="7">
        <v>44701</v>
      </c>
      <c r="F14" s="11">
        <v>69070</v>
      </c>
      <c r="G14" t="s">
        <v>16</v>
      </c>
      <c r="H14" t="s">
        <v>204</v>
      </c>
      <c r="I14" s="9">
        <f ca="1">(TODAY()-Staff[[#This Row],[Date Joined]])/365</f>
        <v>1.7315068493150685</v>
      </c>
    </row>
    <row r="15" spans="1:15" x14ac:dyDescent="0.3">
      <c r="A15" t="s">
        <v>22</v>
      </c>
      <c r="B15" t="s">
        <v>15</v>
      </c>
      <c r="C15" t="s">
        <v>12</v>
      </c>
      <c r="D15">
        <v>20</v>
      </c>
      <c r="E15" s="7">
        <v>44459</v>
      </c>
      <c r="F15" s="11">
        <v>107700</v>
      </c>
      <c r="G15" t="s">
        <v>16</v>
      </c>
      <c r="H15" t="s">
        <v>204</v>
      </c>
      <c r="I15" s="9">
        <f ca="1">(TODAY()-Staff[[#This Row],[Date Joined]])/365</f>
        <v>2.3945205479452056</v>
      </c>
      <c r="K15" t="s">
        <v>208</v>
      </c>
      <c r="M15">
        <f>COUNTA(Staff[Name])</f>
        <v>183</v>
      </c>
    </row>
    <row r="16" spans="1:15" x14ac:dyDescent="0.3">
      <c r="A16" t="s">
        <v>84</v>
      </c>
      <c r="B16" t="s">
        <v>8</v>
      </c>
      <c r="C16" t="s">
        <v>12</v>
      </c>
      <c r="D16">
        <v>32</v>
      </c>
      <c r="E16" s="7">
        <v>44354</v>
      </c>
      <c r="F16" s="11">
        <v>43840</v>
      </c>
      <c r="G16" t="s">
        <v>13</v>
      </c>
      <c r="H16" t="s">
        <v>204</v>
      </c>
      <c r="I16" s="9">
        <f ca="1">(TODAY()-Staff[[#This Row],[Date Joined]])/365</f>
        <v>2.6821917808219178</v>
      </c>
      <c r="K16" t="s">
        <v>209</v>
      </c>
      <c r="M16">
        <f>AVERAGE(Staff[Age])</f>
        <v>30.42622950819672</v>
      </c>
      <c r="N16">
        <f>MEDIAN(Staff[Age])</f>
        <v>30</v>
      </c>
    </row>
    <row r="17" spans="1:15" x14ac:dyDescent="0.3">
      <c r="A17" t="s">
        <v>105</v>
      </c>
      <c r="B17" t="s">
        <v>15</v>
      </c>
      <c r="C17" t="s">
        <v>9</v>
      </c>
      <c r="D17">
        <v>40</v>
      </c>
      <c r="E17" s="7">
        <v>44263</v>
      </c>
      <c r="F17" s="11">
        <v>99750</v>
      </c>
      <c r="G17" t="s">
        <v>16</v>
      </c>
      <c r="H17" t="s">
        <v>204</v>
      </c>
      <c r="I17" s="9">
        <f ca="1">(TODAY()-Staff[[#This Row],[Date Joined]])/365</f>
        <v>2.9315068493150687</v>
      </c>
      <c r="K17" t="s">
        <v>210</v>
      </c>
      <c r="M17">
        <f>AVERAGE(Staff[Salary])</f>
        <v>77173.715846994543</v>
      </c>
      <c r="N17">
        <f>MEDIAN(Staff[Salary])</f>
        <v>75000</v>
      </c>
    </row>
    <row r="18" spans="1:15" x14ac:dyDescent="0.3">
      <c r="A18" t="s">
        <v>47</v>
      </c>
      <c r="B18" t="s">
        <v>15</v>
      </c>
      <c r="C18" t="s">
        <v>9</v>
      </c>
      <c r="D18">
        <v>21</v>
      </c>
      <c r="E18" s="7">
        <v>44104</v>
      </c>
      <c r="F18" s="11">
        <v>37920</v>
      </c>
      <c r="G18" t="s">
        <v>16</v>
      </c>
      <c r="H18" t="s">
        <v>204</v>
      </c>
      <c r="I18" s="9">
        <f ca="1">(TODAY()-Staff[[#This Row],[Date Joined]])/365</f>
        <v>3.3671232876712329</v>
      </c>
      <c r="K18" t="s">
        <v>211</v>
      </c>
      <c r="M18" s="9">
        <f ca="1">AVERAGE(Staff[Tenure])</f>
        <v>2.465663597574669</v>
      </c>
    </row>
    <row r="19" spans="1:15" x14ac:dyDescent="0.3">
      <c r="A19" t="s">
        <v>31</v>
      </c>
      <c r="B19" t="s">
        <v>15</v>
      </c>
      <c r="C19" t="s">
        <v>9</v>
      </c>
      <c r="D19">
        <v>21</v>
      </c>
      <c r="E19" s="7">
        <v>44762</v>
      </c>
      <c r="F19" s="11">
        <v>57090</v>
      </c>
      <c r="G19" t="s">
        <v>16</v>
      </c>
      <c r="H19" t="s">
        <v>204</v>
      </c>
      <c r="I19" s="9">
        <f ca="1">(TODAY()-Staff[[#This Row],[Date Joined]])/365</f>
        <v>1.5643835616438355</v>
      </c>
      <c r="K19" t="s">
        <v>212</v>
      </c>
      <c r="M19">
        <f>COUNTIFS(Staff[Gender],"Female")</f>
        <v>86</v>
      </c>
    </row>
    <row r="20" spans="1:15" x14ac:dyDescent="0.3">
      <c r="A20" t="s">
        <v>30</v>
      </c>
      <c r="B20" t="s">
        <v>8</v>
      </c>
      <c r="C20" t="s">
        <v>12</v>
      </c>
      <c r="D20">
        <v>31</v>
      </c>
      <c r="E20" s="7">
        <v>44145</v>
      </c>
      <c r="F20" s="11">
        <v>41980</v>
      </c>
      <c r="G20" t="s">
        <v>16</v>
      </c>
      <c r="H20" t="s">
        <v>204</v>
      </c>
      <c r="I20" s="9">
        <f ca="1">(TODAY()-Staff[[#This Row],[Date Joined]])/365</f>
        <v>3.2547945205479452</v>
      </c>
      <c r="K20" t="s">
        <v>213</v>
      </c>
      <c r="M20" s="10">
        <f>M19/M15</f>
        <v>0.46994535519125685</v>
      </c>
    </row>
    <row r="21" spans="1:15" x14ac:dyDescent="0.3">
      <c r="A21" t="s">
        <v>78</v>
      </c>
      <c r="B21" t="s">
        <v>15</v>
      </c>
      <c r="C21" t="s">
        <v>56</v>
      </c>
      <c r="D21">
        <v>21</v>
      </c>
      <c r="E21" s="7">
        <v>44242</v>
      </c>
      <c r="F21" s="11">
        <v>75880</v>
      </c>
      <c r="G21" t="s">
        <v>16</v>
      </c>
      <c r="H21" t="s">
        <v>204</v>
      </c>
      <c r="I21" s="9">
        <f ca="1">(TODAY()-Staff[[#This Row],[Date Joined]])/365</f>
        <v>2.989041095890411</v>
      </c>
    </row>
    <row r="22" spans="1:15" ht="15.6" x14ac:dyDescent="0.3">
      <c r="A22" t="s">
        <v>36</v>
      </c>
      <c r="B22" t="s">
        <v>8</v>
      </c>
      <c r="C22" t="s">
        <v>21</v>
      </c>
      <c r="D22">
        <v>34</v>
      </c>
      <c r="E22" s="7">
        <v>44653</v>
      </c>
      <c r="F22" s="11">
        <v>58940</v>
      </c>
      <c r="G22" t="s">
        <v>16</v>
      </c>
      <c r="H22" t="s">
        <v>204</v>
      </c>
      <c r="I22" s="9">
        <f ca="1">(TODAY()-Staff[[#This Row],[Date Joined]])/365</f>
        <v>1.8630136986301369</v>
      </c>
      <c r="K22" s="24" t="s">
        <v>215</v>
      </c>
      <c r="L22" s="24"/>
      <c r="M22" s="24"/>
      <c r="N22" s="24"/>
      <c r="O22" s="10">
        <f>L24/M15</f>
        <v>0.34426229508196721</v>
      </c>
    </row>
    <row r="23" spans="1:15" x14ac:dyDescent="0.3">
      <c r="A23" t="s">
        <v>27</v>
      </c>
      <c r="B23" t="s">
        <v>8</v>
      </c>
      <c r="C23" t="s">
        <v>21</v>
      </c>
      <c r="D23">
        <v>30</v>
      </c>
      <c r="E23" s="7">
        <v>44389</v>
      </c>
      <c r="F23" s="11">
        <v>67910</v>
      </c>
      <c r="G23" t="s">
        <v>24</v>
      </c>
      <c r="H23" t="s">
        <v>204</v>
      </c>
      <c r="I23" s="9">
        <f ca="1">(TODAY()-Staff[[#This Row],[Date Joined]])/365</f>
        <v>2.5863013698630137</v>
      </c>
    </row>
    <row r="24" spans="1:15" x14ac:dyDescent="0.3">
      <c r="A24" t="s">
        <v>26</v>
      </c>
      <c r="B24" t="s">
        <v>8</v>
      </c>
      <c r="C24" t="s">
        <v>12</v>
      </c>
      <c r="D24">
        <v>31</v>
      </c>
      <c r="E24" s="7">
        <v>44663</v>
      </c>
      <c r="F24" s="11">
        <v>58100</v>
      </c>
      <c r="G24" t="s">
        <v>16</v>
      </c>
      <c r="H24" t="s">
        <v>204</v>
      </c>
      <c r="I24" s="9">
        <f ca="1">(TODAY()-Staff[[#This Row],[Date Joined]])/365</f>
        <v>1.8356164383561644</v>
      </c>
      <c r="K24" t="s">
        <v>216</v>
      </c>
      <c r="L24">
        <f>COUNTIFS(Staff[Salary],"&gt;₹90,000")</f>
        <v>63</v>
      </c>
    </row>
    <row r="25" spans="1:15" x14ac:dyDescent="0.3">
      <c r="A25" t="s">
        <v>53</v>
      </c>
      <c r="B25" t="s">
        <v>15</v>
      </c>
      <c r="C25" t="s">
        <v>21</v>
      </c>
      <c r="D25">
        <v>27</v>
      </c>
      <c r="E25" s="7">
        <v>44567</v>
      </c>
      <c r="F25" s="11">
        <v>48980</v>
      </c>
      <c r="G25" t="s">
        <v>16</v>
      </c>
      <c r="H25" t="s">
        <v>204</v>
      </c>
      <c r="I25" s="9">
        <f ca="1">(TODAY()-Staff[[#This Row],[Date Joined]])/365</f>
        <v>2.0986301369863014</v>
      </c>
      <c r="L25" s="10"/>
    </row>
    <row r="26" spans="1:15" x14ac:dyDescent="0.3">
      <c r="A26" t="s">
        <v>20</v>
      </c>
      <c r="B26" t="s">
        <v>205</v>
      </c>
      <c r="C26" t="s">
        <v>21</v>
      </c>
      <c r="D26">
        <v>30</v>
      </c>
      <c r="E26" s="7">
        <v>44597</v>
      </c>
      <c r="F26" s="11">
        <v>64000</v>
      </c>
      <c r="G26" t="s">
        <v>16</v>
      </c>
      <c r="H26" t="s">
        <v>204</v>
      </c>
      <c r="I26" s="9">
        <f ca="1">(TODAY()-Staff[[#This Row],[Date Joined]])/365</f>
        <v>2.0164383561643837</v>
      </c>
    </row>
    <row r="27" spans="1:15" x14ac:dyDescent="0.3">
      <c r="A27" t="s">
        <v>7</v>
      </c>
      <c r="B27" t="s">
        <v>8</v>
      </c>
      <c r="C27" t="s">
        <v>9</v>
      </c>
      <c r="D27">
        <v>42</v>
      </c>
      <c r="E27" s="7">
        <v>44779</v>
      </c>
      <c r="F27" s="11">
        <v>75000</v>
      </c>
      <c r="G27" t="s">
        <v>10</v>
      </c>
      <c r="H27" t="s">
        <v>204</v>
      </c>
      <c r="I27" s="9">
        <f ca="1">(TODAY()-Staff[[#This Row],[Date Joined]])/365</f>
        <v>1.5178082191780822</v>
      </c>
    </row>
    <row r="28" spans="1:15" x14ac:dyDescent="0.3">
      <c r="A28" t="s">
        <v>74</v>
      </c>
      <c r="B28" t="s">
        <v>8</v>
      </c>
      <c r="C28" t="s">
        <v>12</v>
      </c>
      <c r="D28">
        <v>40</v>
      </c>
      <c r="E28" s="7">
        <v>44337</v>
      </c>
      <c r="F28" s="11">
        <v>87620</v>
      </c>
      <c r="G28" t="s">
        <v>16</v>
      </c>
      <c r="H28" t="s">
        <v>204</v>
      </c>
      <c r="I28" s="9">
        <f ca="1">(TODAY()-Staff[[#This Row],[Date Joined]])/365</f>
        <v>2.7287671232876711</v>
      </c>
    </row>
    <row r="29" spans="1:15" ht="15.6" customHeight="1" x14ac:dyDescent="0.3">
      <c r="A29" t="s">
        <v>44</v>
      </c>
      <c r="B29" t="s">
        <v>8</v>
      </c>
      <c r="C29" t="s">
        <v>12</v>
      </c>
      <c r="D29">
        <v>29</v>
      </c>
      <c r="E29" s="7">
        <v>44023</v>
      </c>
      <c r="F29" s="11">
        <v>34980</v>
      </c>
      <c r="G29" t="s">
        <v>16</v>
      </c>
      <c r="H29" t="s">
        <v>204</v>
      </c>
      <c r="I29" s="9">
        <f ca="1">(TODAY()-Staff[[#This Row],[Date Joined]])/365</f>
        <v>3.5890410958904111</v>
      </c>
      <c r="K29" s="12"/>
    </row>
    <row r="30" spans="1:15" ht="21" x14ac:dyDescent="0.4">
      <c r="A30" t="s">
        <v>35</v>
      </c>
      <c r="B30" t="s">
        <v>8</v>
      </c>
      <c r="C30" t="s">
        <v>21</v>
      </c>
      <c r="D30">
        <v>28</v>
      </c>
      <c r="E30" s="7">
        <v>44185</v>
      </c>
      <c r="F30" s="11">
        <v>75970</v>
      </c>
      <c r="G30" t="s">
        <v>16</v>
      </c>
      <c r="H30" t="s">
        <v>204</v>
      </c>
      <c r="I30" s="9">
        <f ca="1">(TODAY()-Staff[[#This Row],[Date Joined]])/365</f>
        <v>3.1452054794520548</v>
      </c>
      <c r="K30" s="19">
        <v>2</v>
      </c>
    </row>
    <row r="31" spans="1:15" ht="21" x14ac:dyDescent="0.4">
      <c r="A31" t="s">
        <v>38</v>
      </c>
      <c r="B31" t="s">
        <v>8</v>
      </c>
      <c r="C31" t="s">
        <v>21</v>
      </c>
      <c r="D31">
        <v>34</v>
      </c>
      <c r="E31" s="7">
        <v>44612</v>
      </c>
      <c r="F31" s="11">
        <v>60130</v>
      </c>
      <c r="G31" t="s">
        <v>16</v>
      </c>
      <c r="H31" t="s">
        <v>204</v>
      </c>
      <c r="I31" s="9">
        <f ca="1">(TODAY()-Staff[[#This Row],[Date Joined]])/365</f>
        <v>1.9753424657534246</v>
      </c>
      <c r="K31" s="26" t="s">
        <v>217</v>
      </c>
      <c r="L31" s="26"/>
      <c r="M31" s="26"/>
    </row>
    <row r="32" spans="1:15" x14ac:dyDescent="0.3">
      <c r="A32" t="s">
        <v>41</v>
      </c>
      <c r="B32" t="s">
        <v>8</v>
      </c>
      <c r="C32" t="s">
        <v>12</v>
      </c>
      <c r="D32">
        <v>33</v>
      </c>
      <c r="E32" s="7">
        <v>44374</v>
      </c>
      <c r="F32" s="11">
        <v>75480</v>
      </c>
      <c r="G32" t="s">
        <v>42</v>
      </c>
      <c r="H32" t="s">
        <v>204</v>
      </c>
      <c r="I32" s="9">
        <f ca="1">(TODAY()-Staff[[#This Row],[Date Joined]])/365</f>
        <v>2.6273972602739728</v>
      </c>
    </row>
    <row r="33" spans="1:12" x14ac:dyDescent="0.3">
      <c r="A33" t="s">
        <v>40</v>
      </c>
      <c r="B33" t="s">
        <v>15</v>
      </c>
      <c r="C33" t="s">
        <v>9</v>
      </c>
      <c r="D33">
        <v>33</v>
      </c>
      <c r="E33" s="7">
        <v>44164</v>
      </c>
      <c r="F33" s="11">
        <v>115920</v>
      </c>
      <c r="G33" t="s">
        <v>16</v>
      </c>
      <c r="H33" t="s">
        <v>204</v>
      </c>
      <c r="I33" s="9">
        <f ca="1">(TODAY()-Staff[[#This Row],[Date Joined]])/365</f>
        <v>3.2027397260273971</v>
      </c>
      <c r="K33" s="13" t="s">
        <v>48</v>
      </c>
    </row>
    <row r="34" spans="1:12" x14ac:dyDescent="0.3">
      <c r="A34" t="s">
        <v>48</v>
      </c>
      <c r="B34" t="s">
        <v>8</v>
      </c>
      <c r="C34" t="s">
        <v>19</v>
      </c>
      <c r="D34">
        <v>36</v>
      </c>
      <c r="E34" s="7">
        <v>44494</v>
      </c>
      <c r="F34" s="11">
        <v>78540</v>
      </c>
      <c r="G34" t="s">
        <v>16</v>
      </c>
      <c r="H34" t="s">
        <v>204</v>
      </c>
      <c r="I34" s="9">
        <f ca="1">(TODAY()-Staff[[#This Row],[Date Joined]])/365</f>
        <v>2.2986301369863016</v>
      </c>
    </row>
    <row r="35" spans="1:12" x14ac:dyDescent="0.3">
      <c r="A35" t="s">
        <v>34</v>
      </c>
      <c r="B35" t="s">
        <v>15</v>
      </c>
      <c r="C35" t="s">
        <v>9</v>
      </c>
      <c r="D35">
        <v>25</v>
      </c>
      <c r="E35" s="7">
        <v>44726</v>
      </c>
      <c r="F35" s="11">
        <v>109190</v>
      </c>
      <c r="G35" t="s">
        <v>13</v>
      </c>
      <c r="H35" t="s">
        <v>204</v>
      </c>
      <c r="I35" s="9">
        <f ca="1">(TODAY()-Staff[[#This Row],[Date Joined]])/365</f>
        <v>1.6630136986301369</v>
      </c>
      <c r="K35" s="14" t="s">
        <v>1</v>
      </c>
      <c r="L35" s="15" t="str" cm="1">
        <f t="array" aca="1" ref="L35:L42" ca="1">TRANSPOSE((_xlfn.XLOOKUP(K33,Staff[Name],Staff[[Gender]:[Tenure]])))</f>
        <v>Female</v>
      </c>
    </row>
    <row r="36" spans="1:12" x14ac:dyDescent="0.3">
      <c r="A36" t="s">
        <v>73</v>
      </c>
      <c r="B36" t="s">
        <v>8</v>
      </c>
      <c r="C36" t="s">
        <v>19</v>
      </c>
      <c r="D36">
        <v>34</v>
      </c>
      <c r="E36" s="7">
        <v>44721</v>
      </c>
      <c r="F36" s="11">
        <v>49630</v>
      </c>
      <c r="G36" t="s">
        <v>24</v>
      </c>
      <c r="H36" t="s">
        <v>204</v>
      </c>
      <c r="I36" s="9">
        <f ca="1">(TODAY()-Staff[[#This Row],[Date Joined]])/365</f>
        <v>1.6767123287671233</v>
      </c>
      <c r="K36" s="14" t="s">
        <v>2</v>
      </c>
      <c r="L36" s="15" t="str">
        <f ca="1"/>
        <v>Sales</v>
      </c>
    </row>
    <row r="37" spans="1:12" x14ac:dyDescent="0.3">
      <c r="A37" t="s">
        <v>107</v>
      </c>
      <c r="B37" t="s">
        <v>8</v>
      </c>
      <c r="C37" t="s">
        <v>9</v>
      </c>
      <c r="D37">
        <v>28</v>
      </c>
      <c r="E37" s="7">
        <v>44630</v>
      </c>
      <c r="F37" s="11">
        <v>99970</v>
      </c>
      <c r="G37" t="s">
        <v>16</v>
      </c>
      <c r="H37" t="s">
        <v>204</v>
      </c>
      <c r="I37" s="9">
        <f ca="1">(TODAY()-Staff[[#This Row],[Date Joined]])/365</f>
        <v>1.9260273972602739</v>
      </c>
      <c r="K37" s="14" t="s">
        <v>3</v>
      </c>
      <c r="L37" s="15">
        <f ca="1"/>
        <v>36</v>
      </c>
    </row>
    <row r="38" spans="1:12" x14ac:dyDescent="0.3">
      <c r="A38" t="s">
        <v>71</v>
      </c>
      <c r="B38" t="s">
        <v>8</v>
      </c>
      <c r="C38" t="s">
        <v>12</v>
      </c>
      <c r="D38">
        <v>33</v>
      </c>
      <c r="E38" s="7">
        <v>44190</v>
      </c>
      <c r="F38" s="11">
        <v>96140</v>
      </c>
      <c r="G38" t="s">
        <v>16</v>
      </c>
      <c r="H38" t="s">
        <v>204</v>
      </c>
      <c r="I38" s="9">
        <f ca="1">(TODAY()-Staff[[#This Row],[Date Joined]])/365</f>
        <v>3.1315068493150684</v>
      </c>
      <c r="K38" s="14" t="s">
        <v>218</v>
      </c>
      <c r="L38" s="16">
        <f ca="1"/>
        <v>44494</v>
      </c>
    </row>
    <row r="39" spans="1:12" x14ac:dyDescent="0.3">
      <c r="A39" t="s">
        <v>50</v>
      </c>
      <c r="B39" t="s">
        <v>15</v>
      </c>
      <c r="C39" t="s">
        <v>9</v>
      </c>
      <c r="D39">
        <v>31</v>
      </c>
      <c r="E39" s="7">
        <v>44724</v>
      </c>
      <c r="F39" s="11">
        <v>103550</v>
      </c>
      <c r="G39" t="s">
        <v>16</v>
      </c>
      <c r="H39" t="s">
        <v>204</v>
      </c>
      <c r="I39" s="9">
        <f ca="1">(TODAY()-Staff[[#This Row],[Date Joined]])/365</f>
        <v>1.6684931506849314</v>
      </c>
      <c r="K39" s="14" t="s">
        <v>5</v>
      </c>
      <c r="L39" s="17">
        <f ca="1"/>
        <v>78540</v>
      </c>
    </row>
    <row r="40" spans="1:12" x14ac:dyDescent="0.3">
      <c r="A40" t="s">
        <v>14</v>
      </c>
      <c r="B40" t="s">
        <v>15</v>
      </c>
      <c r="C40" t="s">
        <v>12</v>
      </c>
      <c r="D40">
        <v>31</v>
      </c>
      <c r="E40" s="7">
        <v>44511</v>
      </c>
      <c r="F40" s="11">
        <v>48950</v>
      </c>
      <c r="G40" t="s">
        <v>16</v>
      </c>
      <c r="H40" t="s">
        <v>204</v>
      </c>
      <c r="I40" s="9">
        <f ca="1">(TODAY()-Staff[[#This Row],[Date Joined]])/365</f>
        <v>2.2520547945205478</v>
      </c>
      <c r="K40" s="14" t="s">
        <v>6</v>
      </c>
      <c r="L40" s="15" t="str">
        <f ca="1"/>
        <v>Average</v>
      </c>
    </row>
    <row r="41" spans="1:12" x14ac:dyDescent="0.3">
      <c r="A41" t="s">
        <v>63</v>
      </c>
      <c r="B41" t="s">
        <v>15</v>
      </c>
      <c r="C41" t="s">
        <v>21</v>
      </c>
      <c r="D41">
        <v>24</v>
      </c>
      <c r="E41" s="7">
        <v>44436</v>
      </c>
      <c r="F41" s="11">
        <v>52610</v>
      </c>
      <c r="G41" t="s">
        <v>24</v>
      </c>
      <c r="H41" t="s">
        <v>204</v>
      </c>
      <c r="I41" s="9">
        <f ca="1">(TODAY()-Staff[[#This Row],[Date Joined]])/365</f>
        <v>2.4575342465753423</v>
      </c>
      <c r="K41" s="14" t="s">
        <v>203</v>
      </c>
      <c r="L41" s="15" t="str">
        <f ca="1"/>
        <v>Nz</v>
      </c>
    </row>
    <row r="42" spans="1:12" x14ac:dyDescent="0.3">
      <c r="A42" t="s">
        <v>72</v>
      </c>
      <c r="B42" t="s">
        <v>8</v>
      </c>
      <c r="C42" t="s">
        <v>9</v>
      </c>
      <c r="D42">
        <v>36</v>
      </c>
      <c r="E42" s="7">
        <v>44529</v>
      </c>
      <c r="F42" s="11">
        <v>78390</v>
      </c>
      <c r="G42" t="s">
        <v>16</v>
      </c>
      <c r="H42" t="s">
        <v>204</v>
      </c>
      <c r="I42" s="9">
        <f ca="1">(TODAY()-Staff[[#This Row],[Date Joined]])/365</f>
        <v>2.2027397260273971</v>
      </c>
      <c r="K42" s="14" t="s">
        <v>214</v>
      </c>
      <c r="L42" s="18">
        <f ca="1"/>
        <v>2.2986301369863016</v>
      </c>
    </row>
    <row r="43" spans="1:12" x14ac:dyDescent="0.3">
      <c r="A43" t="s">
        <v>88</v>
      </c>
      <c r="B43" t="s">
        <v>8</v>
      </c>
      <c r="C43" t="s">
        <v>21</v>
      </c>
      <c r="D43">
        <v>33</v>
      </c>
      <c r="E43" s="7">
        <v>44809</v>
      </c>
      <c r="F43" s="11">
        <v>86570</v>
      </c>
      <c r="G43" t="s">
        <v>16</v>
      </c>
      <c r="H43" t="s">
        <v>204</v>
      </c>
      <c r="I43" s="9">
        <f ca="1">(TODAY()-Staff[[#This Row],[Date Joined]])/365</f>
        <v>1.4356164383561645</v>
      </c>
    </row>
    <row r="44" spans="1:12" x14ac:dyDescent="0.3">
      <c r="A44" t="s">
        <v>92</v>
      </c>
      <c r="B44" t="s">
        <v>8</v>
      </c>
      <c r="C44" t="s">
        <v>12</v>
      </c>
      <c r="D44">
        <v>27</v>
      </c>
      <c r="E44" s="7">
        <v>44686</v>
      </c>
      <c r="F44" s="11">
        <v>83750</v>
      </c>
      <c r="G44" t="s">
        <v>16</v>
      </c>
      <c r="H44" t="s">
        <v>204</v>
      </c>
      <c r="I44" s="9">
        <f ca="1">(TODAY()-Staff[[#This Row],[Date Joined]])/365</f>
        <v>1.7726027397260273</v>
      </c>
    </row>
    <row r="45" spans="1:12" x14ac:dyDescent="0.3">
      <c r="A45" t="s">
        <v>102</v>
      </c>
      <c r="B45" t="s">
        <v>8</v>
      </c>
      <c r="C45" t="s">
        <v>21</v>
      </c>
      <c r="D45">
        <v>34</v>
      </c>
      <c r="E45" s="7">
        <v>44445</v>
      </c>
      <c r="F45" s="11">
        <v>92450</v>
      </c>
      <c r="G45" t="s">
        <v>16</v>
      </c>
      <c r="H45" t="s">
        <v>204</v>
      </c>
      <c r="I45" s="9">
        <f ca="1">(TODAY()-Staff[[#This Row],[Date Joined]])/365</f>
        <v>2.4328767123287673</v>
      </c>
    </row>
    <row r="46" spans="1:12" x14ac:dyDescent="0.3">
      <c r="A46" t="s">
        <v>64</v>
      </c>
      <c r="B46" t="s">
        <v>15</v>
      </c>
      <c r="C46" t="s">
        <v>12</v>
      </c>
      <c r="D46">
        <v>20</v>
      </c>
      <c r="E46" s="7">
        <v>44183</v>
      </c>
      <c r="F46" s="11">
        <v>112650</v>
      </c>
      <c r="G46" t="s">
        <v>16</v>
      </c>
      <c r="H46" t="s">
        <v>204</v>
      </c>
      <c r="I46" s="9">
        <f ca="1">(TODAY()-Staff[[#This Row],[Date Joined]])/365</f>
        <v>3.1506849315068495</v>
      </c>
    </row>
    <row r="47" spans="1:12" x14ac:dyDescent="0.3">
      <c r="A47" t="s">
        <v>104</v>
      </c>
      <c r="B47" t="s">
        <v>15</v>
      </c>
      <c r="C47" t="s">
        <v>9</v>
      </c>
      <c r="D47">
        <v>20</v>
      </c>
      <c r="E47" s="7">
        <v>44744</v>
      </c>
      <c r="F47" s="11">
        <v>79570</v>
      </c>
      <c r="G47" t="s">
        <v>16</v>
      </c>
      <c r="H47" t="s">
        <v>204</v>
      </c>
      <c r="I47" s="9">
        <f ca="1">(TODAY()-Staff[[#This Row],[Date Joined]])/365</f>
        <v>1.6136986301369862</v>
      </c>
    </row>
    <row r="48" spans="1:12" x14ac:dyDescent="0.3">
      <c r="A48" t="s">
        <v>91</v>
      </c>
      <c r="B48" t="s">
        <v>8</v>
      </c>
      <c r="C48" t="s">
        <v>19</v>
      </c>
      <c r="D48">
        <v>20</v>
      </c>
      <c r="E48" s="7">
        <v>44537</v>
      </c>
      <c r="F48" s="11">
        <v>68900</v>
      </c>
      <c r="G48" t="s">
        <v>24</v>
      </c>
      <c r="H48" t="s">
        <v>204</v>
      </c>
      <c r="I48" s="9">
        <f ca="1">(TODAY()-Staff[[#This Row],[Date Joined]])/365</f>
        <v>2.1808219178082191</v>
      </c>
    </row>
    <row r="49" spans="1:9" x14ac:dyDescent="0.3">
      <c r="A49" t="s">
        <v>39</v>
      </c>
      <c r="B49" t="s">
        <v>8</v>
      </c>
      <c r="C49" t="s">
        <v>12</v>
      </c>
      <c r="D49">
        <v>25</v>
      </c>
      <c r="E49" s="7">
        <v>44694</v>
      </c>
      <c r="F49" s="11">
        <v>80700</v>
      </c>
      <c r="G49" t="s">
        <v>13</v>
      </c>
      <c r="H49" t="s">
        <v>204</v>
      </c>
      <c r="I49" s="9">
        <f ca="1">(TODAY()-Staff[[#This Row],[Date Joined]])/365</f>
        <v>1.7506849315068493</v>
      </c>
    </row>
    <row r="50" spans="1:9" x14ac:dyDescent="0.3">
      <c r="A50" t="s">
        <v>100</v>
      </c>
      <c r="B50" t="s">
        <v>15</v>
      </c>
      <c r="C50" t="s">
        <v>9</v>
      </c>
      <c r="D50">
        <v>19</v>
      </c>
      <c r="E50" s="7">
        <v>44277</v>
      </c>
      <c r="F50" s="11">
        <v>58960</v>
      </c>
      <c r="G50" t="s">
        <v>16</v>
      </c>
      <c r="H50" t="s">
        <v>204</v>
      </c>
      <c r="I50" s="9">
        <f ca="1">(TODAY()-Staff[[#This Row],[Date Joined]])/365</f>
        <v>2.893150684931507</v>
      </c>
    </row>
    <row r="51" spans="1:9" x14ac:dyDescent="0.3">
      <c r="A51" t="s">
        <v>106</v>
      </c>
      <c r="B51" t="s">
        <v>15</v>
      </c>
      <c r="C51" t="s">
        <v>12</v>
      </c>
      <c r="D51">
        <v>36</v>
      </c>
      <c r="E51" s="7">
        <v>44019</v>
      </c>
      <c r="F51" s="11">
        <v>118840</v>
      </c>
      <c r="G51" t="s">
        <v>16</v>
      </c>
      <c r="H51" t="s">
        <v>204</v>
      </c>
      <c r="I51" s="9">
        <f ca="1">(TODAY()-Staff[[#This Row],[Date Joined]])/365</f>
        <v>3.6</v>
      </c>
    </row>
    <row r="52" spans="1:9" x14ac:dyDescent="0.3">
      <c r="A52" t="s">
        <v>29</v>
      </c>
      <c r="B52" t="s">
        <v>15</v>
      </c>
      <c r="C52" t="s">
        <v>21</v>
      </c>
      <c r="D52">
        <v>28</v>
      </c>
      <c r="E52" s="7">
        <v>44041</v>
      </c>
      <c r="F52" s="11">
        <v>48170</v>
      </c>
      <c r="G52" t="s">
        <v>13</v>
      </c>
      <c r="H52" t="s">
        <v>204</v>
      </c>
      <c r="I52" s="9">
        <f ca="1">(TODAY()-Staff[[#This Row],[Date Joined]])/365</f>
        <v>3.5397260273972604</v>
      </c>
    </row>
    <row r="53" spans="1:9" x14ac:dyDescent="0.3">
      <c r="A53" t="s">
        <v>108</v>
      </c>
      <c r="B53" t="s">
        <v>8</v>
      </c>
      <c r="C53" t="s">
        <v>56</v>
      </c>
      <c r="D53">
        <v>32</v>
      </c>
      <c r="E53" s="7">
        <v>44400</v>
      </c>
      <c r="F53" s="11">
        <v>45510</v>
      </c>
      <c r="G53" t="s">
        <v>16</v>
      </c>
      <c r="H53" t="s">
        <v>204</v>
      </c>
      <c r="I53" s="9">
        <f ca="1">(TODAY()-Staff[[#This Row],[Date Joined]])/365</f>
        <v>2.5561643835616437</v>
      </c>
    </row>
    <row r="54" spans="1:9" x14ac:dyDescent="0.3">
      <c r="A54" t="s">
        <v>83</v>
      </c>
      <c r="B54" t="s">
        <v>8</v>
      </c>
      <c r="C54" t="s">
        <v>9</v>
      </c>
      <c r="D54">
        <v>36</v>
      </c>
      <c r="E54" s="7">
        <v>44085</v>
      </c>
      <c r="F54" s="11">
        <v>114890</v>
      </c>
      <c r="G54" t="s">
        <v>16</v>
      </c>
      <c r="H54" t="s">
        <v>204</v>
      </c>
      <c r="I54" s="9">
        <f ca="1">(TODAY()-Staff[[#This Row],[Date Joined]])/365</f>
        <v>3.419178082191781</v>
      </c>
    </row>
    <row r="55" spans="1:9" x14ac:dyDescent="0.3">
      <c r="A55" t="s">
        <v>67</v>
      </c>
      <c r="B55" t="s">
        <v>15</v>
      </c>
      <c r="C55" t="s">
        <v>12</v>
      </c>
      <c r="D55">
        <v>30</v>
      </c>
      <c r="E55" s="7">
        <v>44850</v>
      </c>
      <c r="F55" s="11">
        <v>69710</v>
      </c>
      <c r="G55" t="s">
        <v>16</v>
      </c>
      <c r="H55" t="s">
        <v>204</v>
      </c>
      <c r="I55" s="9">
        <f ca="1">(TODAY()-Staff[[#This Row],[Date Joined]])/365</f>
        <v>1.3232876712328767</v>
      </c>
    </row>
    <row r="56" spans="1:9" x14ac:dyDescent="0.3">
      <c r="A56" t="s">
        <v>94</v>
      </c>
      <c r="B56" t="s">
        <v>15</v>
      </c>
      <c r="C56" t="s">
        <v>21</v>
      </c>
      <c r="D56">
        <v>36</v>
      </c>
      <c r="E56" s="7">
        <v>44333</v>
      </c>
      <c r="F56" s="11">
        <v>71380</v>
      </c>
      <c r="G56" t="s">
        <v>16</v>
      </c>
      <c r="H56" t="s">
        <v>204</v>
      </c>
      <c r="I56" s="9">
        <f ca="1">(TODAY()-Staff[[#This Row],[Date Joined]])/365</f>
        <v>2.7397260273972601</v>
      </c>
    </row>
    <row r="57" spans="1:9" x14ac:dyDescent="0.3">
      <c r="A57" t="s">
        <v>33</v>
      </c>
      <c r="B57" t="s">
        <v>8</v>
      </c>
      <c r="C57" t="s">
        <v>19</v>
      </c>
      <c r="D57">
        <v>38</v>
      </c>
      <c r="E57" s="7">
        <v>44377</v>
      </c>
      <c r="F57" s="11">
        <v>109160</v>
      </c>
      <c r="G57" t="s">
        <v>10</v>
      </c>
      <c r="H57" t="s">
        <v>204</v>
      </c>
      <c r="I57" s="9">
        <f ca="1">(TODAY()-Staff[[#This Row],[Date Joined]])/365</f>
        <v>2.6191780821917807</v>
      </c>
    </row>
    <row r="58" spans="1:9" x14ac:dyDescent="0.3">
      <c r="A58" t="s">
        <v>98</v>
      </c>
      <c r="B58" t="s">
        <v>15</v>
      </c>
      <c r="C58" t="s">
        <v>9</v>
      </c>
      <c r="D58">
        <v>27</v>
      </c>
      <c r="E58" s="7">
        <v>44609</v>
      </c>
      <c r="F58" s="11">
        <v>113280</v>
      </c>
      <c r="G58" t="s">
        <v>42</v>
      </c>
      <c r="H58" t="s">
        <v>204</v>
      </c>
      <c r="I58" s="9">
        <f ca="1">(TODAY()-Staff[[#This Row],[Date Joined]])/365</f>
        <v>1.9835616438356165</v>
      </c>
    </row>
    <row r="59" spans="1:9" x14ac:dyDescent="0.3">
      <c r="A59" t="s">
        <v>25</v>
      </c>
      <c r="B59" t="s">
        <v>15</v>
      </c>
      <c r="C59" t="s">
        <v>12</v>
      </c>
      <c r="D59">
        <v>30</v>
      </c>
      <c r="E59" s="7">
        <v>44273</v>
      </c>
      <c r="F59" s="11">
        <v>69120</v>
      </c>
      <c r="G59" t="s">
        <v>16</v>
      </c>
      <c r="H59" t="s">
        <v>204</v>
      </c>
      <c r="I59" s="9">
        <f ca="1">(TODAY()-Staff[[#This Row],[Date Joined]])/365</f>
        <v>2.904109589041096</v>
      </c>
    </row>
    <row r="60" spans="1:9" x14ac:dyDescent="0.3">
      <c r="A60" t="s">
        <v>55</v>
      </c>
      <c r="B60" t="s">
        <v>8</v>
      </c>
      <c r="C60" t="s">
        <v>56</v>
      </c>
      <c r="D60">
        <v>37</v>
      </c>
      <c r="E60" s="7">
        <v>44451</v>
      </c>
      <c r="F60" s="11">
        <v>118100</v>
      </c>
      <c r="G60" t="s">
        <v>16</v>
      </c>
      <c r="H60" t="s">
        <v>204</v>
      </c>
      <c r="I60" s="9">
        <f ca="1">(TODAY()-Staff[[#This Row],[Date Joined]])/365</f>
        <v>2.4164383561643836</v>
      </c>
    </row>
    <row r="61" spans="1:9" x14ac:dyDescent="0.3">
      <c r="A61" t="s">
        <v>62</v>
      </c>
      <c r="B61" t="s">
        <v>8</v>
      </c>
      <c r="C61" t="s">
        <v>9</v>
      </c>
      <c r="D61">
        <v>22</v>
      </c>
      <c r="E61" s="7">
        <v>44450</v>
      </c>
      <c r="F61" s="11">
        <v>76900</v>
      </c>
      <c r="G61" t="s">
        <v>13</v>
      </c>
      <c r="H61" t="s">
        <v>204</v>
      </c>
      <c r="I61" s="9">
        <f ca="1">(TODAY()-Staff[[#This Row],[Date Joined]])/365</f>
        <v>2.419178082191781</v>
      </c>
    </row>
    <row r="62" spans="1:9" x14ac:dyDescent="0.3">
      <c r="A62" t="s">
        <v>17</v>
      </c>
      <c r="B62" t="s">
        <v>8</v>
      </c>
      <c r="C62" t="s">
        <v>12</v>
      </c>
      <c r="D62">
        <v>43</v>
      </c>
      <c r="E62" s="7">
        <v>45045</v>
      </c>
      <c r="F62" s="11">
        <v>114870</v>
      </c>
      <c r="G62" t="s">
        <v>16</v>
      </c>
      <c r="H62" t="s">
        <v>204</v>
      </c>
      <c r="I62" s="9">
        <f ca="1">(TODAY()-Staff[[#This Row],[Date Joined]])/365</f>
        <v>0.78904109589041094</v>
      </c>
    </row>
    <row r="63" spans="1:9" x14ac:dyDescent="0.3">
      <c r="A63" t="s">
        <v>52</v>
      </c>
      <c r="B63" t="s">
        <v>205</v>
      </c>
      <c r="C63" t="s">
        <v>12</v>
      </c>
      <c r="D63">
        <v>32</v>
      </c>
      <c r="E63" s="7">
        <v>44774</v>
      </c>
      <c r="F63" s="11">
        <v>91310</v>
      </c>
      <c r="G63" t="s">
        <v>16</v>
      </c>
      <c r="H63" t="s">
        <v>204</v>
      </c>
      <c r="I63" s="9">
        <f ca="1">(TODAY()-Staff[[#This Row],[Date Joined]])/365</f>
        <v>1.5315068493150685</v>
      </c>
    </row>
    <row r="64" spans="1:9" x14ac:dyDescent="0.3">
      <c r="A64" t="s">
        <v>43</v>
      </c>
      <c r="B64" t="s">
        <v>8</v>
      </c>
      <c r="C64" t="s">
        <v>9</v>
      </c>
      <c r="D64">
        <v>28</v>
      </c>
      <c r="E64" s="7">
        <v>44486</v>
      </c>
      <c r="F64" s="11">
        <v>104770</v>
      </c>
      <c r="G64" t="s">
        <v>16</v>
      </c>
      <c r="H64" t="s">
        <v>204</v>
      </c>
      <c r="I64" s="9">
        <f ca="1">(TODAY()-Staff[[#This Row],[Date Joined]])/365</f>
        <v>2.3205479452054796</v>
      </c>
    </row>
    <row r="65" spans="1:9" x14ac:dyDescent="0.3">
      <c r="A65" t="s">
        <v>89</v>
      </c>
      <c r="B65" t="s">
        <v>15</v>
      </c>
      <c r="C65" t="s">
        <v>19</v>
      </c>
      <c r="D65">
        <v>27</v>
      </c>
      <c r="E65" s="7">
        <v>44134</v>
      </c>
      <c r="F65" s="11">
        <v>54970</v>
      </c>
      <c r="G65" t="s">
        <v>16</v>
      </c>
      <c r="H65" t="s">
        <v>204</v>
      </c>
      <c r="I65" s="9">
        <f ca="1">(TODAY()-Staff[[#This Row],[Date Joined]])/365</f>
        <v>3.2849315068493152</v>
      </c>
    </row>
    <row r="66" spans="1:9" x14ac:dyDescent="0.3">
      <c r="A66" t="s">
        <v>11</v>
      </c>
      <c r="B66" t="s">
        <v>205</v>
      </c>
      <c r="C66" t="s">
        <v>12</v>
      </c>
      <c r="D66">
        <v>26</v>
      </c>
      <c r="E66" s="7">
        <v>44271</v>
      </c>
      <c r="F66" s="11">
        <v>90700</v>
      </c>
      <c r="G66" t="s">
        <v>13</v>
      </c>
      <c r="H66" t="s">
        <v>204</v>
      </c>
      <c r="I66" s="9">
        <f ca="1">(TODAY()-Staff[[#This Row],[Date Joined]])/365</f>
        <v>2.9095890410958902</v>
      </c>
    </row>
    <row r="67" spans="1:9" x14ac:dyDescent="0.3">
      <c r="A67" t="s">
        <v>109</v>
      </c>
      <c r="B67" t="s">
        <v>8</v>
      </c>
      <c r="C67" t="s">
        <v>19</v>
      </c>
      <c r="D67">
        <v>38</v>
      </c>
      <c r="E67" s="7">
        <v>44329</v>
      </c>
      <c r="F67" s="11">
        <v>56870</v>
      </c>
      <c r="G67" t="s">
        <v>13</v>
      </c>
      <c r="H67" t="s">
        <v>204</v>
      </c>
      <c r="I67" s="9">
        <f ca="1">(TODAY()-Staff[[#This Row],[Date Joined]])/365</f>
        <v>2.7506849315068491</v>
      </c>
    </row>
    <row r="68" spans="1:9" x14ac:dyDescent="0.3">
      <c r="A68" t="s">
        <v>77</v>
      </c>
      <c r="B68" t="s">
        <v>8</v>
      </c>
      <c r="C68" t="s">
        <v>19</v>
      </c>
      <c r="D68">
        <v>25</v>
      </c>
      <c r="E68" s="7">
        <v>44205</v>
      </c>
      <c r="F68" s="11">
        <v>92700</v>
      </c>
      <c r="G68" t="s">
        <v>16</v>
      </c>
      <c r="H68" t="s">
        <v>204</v>
      </c>
      <c r="I68" s="9">
        <f ca="1">(TODAY()-Staff[[#This Row],[Date Joined]])/365</f>
        <v>3.0904109589041098</v>
      </c>
    </row>
    <row r="69" spans="1:9" x14ac:dyDescent="0.3">
      <c r="A69" t="s">
        <v>32</v>
      </c>
      <c r="B69" t="s">
        <v>8</v>
      </c>
      <c r="C69" t="s">
        <v>21</v>
      </c>
      <c r="D69">
        <v>21</v>
      </c>
      <c r="E69" s="7">
        <v>44317</v>
      </c>
      <c r="F69" s="11">
        <v>65920</v>
      </c>
      <c r="G69" t="s">
        <v>16</v>
      </c>
      <c r="H69" t="s">
        <v>204</v>
      </c>
      <c r="I69" s="9">
        <f ca="1">(TODAY()-Staff[[#This Row],[Date Joined]])/365</f>
        <v>2.7835616438356166</v>
      </c>
    </row>
    <row r="70" spans="1:9" x14ac:dyDescent="0.3">
      <c r="A70" t="s">
        <v>59</v>
      </c>
      <c r="B70" t="s">
        <v>15</v>
      </c>
      <c r="C70" t="s">
        <v>9</v>
      </c>
      <c r="D70">
        <v>26</v>
      </c>
      <c r="E70" s="7">
        <v>44225</v>
      </c>
      <c r="F70" s="11">
        <v>47360</v>
      </c>
      <c r="G70" t="s">
        <v>16</v>
      </c>
      <c r="H70" t="s">
        <v>204</v>
      </c>
      <c r="I70" s="9">
        <f ca="1">(TODAY()-Staff[[#This Row],[Date Joined]])/365</f>
        <v>3.0356164383561643</v>
      </c>
    </row>
    <row r="71" spans="1:9" x14ac:dyDescent="0.3">
      <c r="A71" t="s">
        <v>37</v>
      </c>
      <c r="B71" t="s">
        <v>15</v>
      </c>
      <c r="C71" t="s">
        <v>9</v>
      </c>
      <c r="D71">
        <v>30</v>
      </c>
      <c r="E71" s="7">
        <v>44666</v>
      </c>
      <c r="F71" s="11">
        <v>60570</v>
      </c>
      <c r="G71" t="s">
        <v>16</v>
      </c>
      <c r="H71" t="s">
        <v>204</v>
      </c>
      <c r="I71" s="9">
        <f ca="1">(TODAY()-Staff[[#This Row],[Date Joined]])/365</f>
        <v>1.8273972602739725</v>
      </c>
    </row>
    <row r="72" spans="1:9" x14ac:dyDescent="0.3">
      <c r="A72" t="s">
        <v>96</v>
      </c>
      <c r="B72" t="s">
        <v>8</v>
      </c>
      <c r="C72" t="s">
        <v>9</v>
      </c>
      <c r="D72">
        <v>28</v>
      </c>
      <c r="E72" s="7">
        <v>44649</v>
      </c>
      <c r="F72" s="11">
        <v>104120</v>
      </c>
      <c r="G72" t="s">
        <v>16</v>
      </c>
      <c r="H72" t="s">
        <v>204</v>
      </c>
      <c r="I72" s="9">
        <f ca="1">(TODAY()-Staff[[#This Row],[Date Joined]])/365</f>
        <v>1.8739726027397261</v>
      </c>
    </row>
    <row r="73" spans="1:9" x14ac:dyDescent="0.3">
      <c r="A73" t="s">
        <v>23</v>
      </c>
      <c r="B73" t="s">
        <v>15</v>
      </c>
      <c r="C73" t="s">
        <v>12</v>
      </c>
      <c r="D73">
        <v>37</v>
      </c>
      <c r="E73" s="7">
        <v>44338</v>
      </c>
      <c r="F73" s="11">
        <v>88050</v>
      </c>
      <c r="G73" t="s">
        <v>24</v>
      </c>
      <c r="H73" t="s">
        <v>204</v>
      </c>
      <c r="I73" s="9">
        <f ca="1">(TODAY()-Staff[[#This Row],[Date Joined]])/365</f>
        <v>2.7260273972602738</v>
      </c>
    </row>
    <row r="74" spans="1:9" x14ac:dyDescent="0.3">
      <c r="A74" t="s">
        <v>103</v>
      </c>
      <c r="B74" t="s">
        <v>15</v>
      </c>
      <c r="C74" t="s">
        <v>12</v>
      </c>
      <c r="D74">
        <v>24</v>
      </c>
      <c r="E74" s="7">
        <v>44686</v>
      </c>
      <c r="F74" s="11">
        <v>100420</v>
      </c>
      <c r="G74" t="s">
        <v>16</v>
      </c>
      <c r="H74" t="s">
        <v>204</v>
      </c>
      <c r="I74" s="9">
        <f ca="1">(TODAY()-Staff[[#This Row],[Date Joined]])/365</f>
        <v>1.7726027397260273</v>
      </c>
    </row>
    <row r="75" spans="1:9" x14ac:dyDescent="0.3">
      <c r="A75" t="s">
        <v>54</v>
      </c>
      <c r="B75" t="s">
        <v>8</v>
      </c>
      <c r="C75" t="s">
        <v>9</v>
      </c>
      <c r="D75">
        <v>30</v>
      </c>
      <c r="E75" s="7">
        <v>44850</v>
      </c>
      <c r="F75" s="11">
        <v>114180</v>
      </c>
      <c r="G75" t="s">
        <v>16</v>
      </c>
      <c r="H75" t="s">
        <v>204</v>
      </c>
      <c r="I75" s="9">
        <f ca="1">(TODAY()-Staff[[#This Row],[Date Joined]])/365</f>
        <v>1.3232876712328767</v>
      </c>
    </row>
    <row r="76" spans="1:9" x14ac:dyDescent="0.3">
      <c r="A76" t="s">
        <v>86</v>
      </c>
      <c r="B76" t="s">
        <v>8</v>
      </c>
      <c r="C76" t="s">
        <v>12</v>
      </c>
      <c r="D76">
        <v>21</v>
      </c>
      <c r="E76" s="7">
        <v>44678</v>
      </c>
      <c r="F76" s="11">
        <v>33920</v>
      </c>
      <c r="G76" t="s">
        <v>16</v>
      </c>
      <c r="H76" t="s">
        <v>204</v>
      </c>
      <c r="I76" s="9">
        <f ca="1">(TODAY()-Staff[[#This Row],[Date Joined]])/365</f>
        <v>1.7945205479452055</v>
      </c>
    </row>
    <row r="77" spans="1:9" x14ac:dyDescent="0.3">
      <c r="A77" t="s">
        <v>69</v>
      </c>
      <c r="B77" t="s">
        <v>15</v>
      </c>
      <c r="C77" t="s">
        <v>9</v>
      </c>
      <c r="D77">
        <v>23</v>
      </c>
      <c r="E77" s="7">
        <v>44440</v>
      </c>
      <c r="F77" s="11">
        <v>106460</v>
      </c>
      <c r="G77" t="s">
        <v>16</v>
      </c>
      <c r="H77" t="s">
        <v>204</v>
      </c>
      <c r="I77" s="9">
        <f ca="1">(TODAY()-Staff[[#This Row],[Date Joined]])/365</f>
        <v>2.4465753424657533</v>
      </c>
    </row>
    <row r="78" spans="1:9" x14ac:dyDescent="0.3">
      <c r="A78" t="s">
        <v>57</v>
      </c>
      <c r="B78" t="s">
        <v>15</v>
      </c>
      <c r="C78" t="s">
        <v>9</v>
      </c>
      <c r="D78">
        <v>35</v>
      </c>
      <c r="E78" s="7">
        <v>44727</v>
      </c>
      <c r="F78" s="11">
        <v>40400</v>
      </c>
      <c r="G78" t="s">
        <v>16</v>
      </c>
      <c r="H78" t="s">
        <v>204</v>
      </c>
      <c r="I78" s="9">
        <f ca="1">(TODAY()-Staff[[#This Row],[Date Joined]])/365</f>
        <v>1.6602739726027398</v>
      </c>
    </row>
    <row r="79" spans="1:9" x14ac:dyDescent="0.3">
      <c r="A79" t="s">
        <v>68</v>
      </c>
      <c r="B79" t="s">
        <v>15</v>
      </c>
      <c r="C79" t="s">
        <v>21</v>
      </c>
      <c r="D79">
        <v>27</v>
      </c>
      <c r="E79" s="7">
        <v>44236</v>
      </c>
      <c r="F79" s="11">
        <v>91650</v>
      </c>
      <c r="G79" t="s">
        <v>13</v>
      </c>
      <c r="H79" t="s">
        <v>204</v>
      </c>
      <c r="I79" s="9">
        <f ca="1">(TODAY()-Staff[[#This Row],[Date Joined]])/365</f>
        <v>3.0054794520547947</v>
      </c>
    </row>
    <row r="80" spans="1:9" x14ac:dyDescent="0.3">
      <c r="A80" t="s">
        <v>99</v>
      </c>
      <c r="B80" t="s">
        <v>15</v>
      </c>
      <c r="C80" t="s">
        <v>19</v>
      </c>
      <c r="D80">
        <v>43</v>
      </c>
      <c r="E80" s="7">
        <v>44620</v>
      </c>
      <c r="F80" s="11">
        <v>36040</v>
      </c>
      <c r="G80" t="s">
        <v>16</v>
      </c>
      <c r="H80" t="s">
        <v>204</v>
      </c>
      <c r="I80" s="9">
        <f ca="1">(TODAY()-Staff[[#This Row],[Date Joined]])/365</f>
        <v>1.9534246575342467</v>
      </c>
    </row>
    <row r="81" spans="1:9" x14ac:dyDescent="0.3">
      <c r="A81" t="s">
        <v>101</v>
      </c>
      <c r="B81" t="s">
        <v>8</v>
      </c>
      <c r="C81" t="s">
        <v>12</v>
      </c>
      <c r="D81">
        <v>40</v>
      </c>
      <c r="E81" s="7">
        <v>44381</v>
      </c>
      <c r="F81" s="11">
        <v>104410</v>
      </c>
      <c r="G81" t="s">
        <v>16</v>
      </c>
      <c r="H81" t="s">
        <v>204</v>
      </c>
      <c r="I81" s="9">
        <f ca="1">(TODAY()-Staff[[#This Row],[Date Joined]])/365</f>
        <v>2.6082191780821917</v>
      </c>
    </row>
    <row r="82" spans="1:9" x14ac:dyDescent="0.3">
      <c r="A82" t="s">
        <v>85</v>
      </c>
      <c r="B82" t="s">
        <v>15</v>
      </c>
      <c r="C82" t="s">
        <v>21</v>
      </c>
      <c r="D82">
        <v>30</v>
      </c>
      <c r="E82" s="7">
        <v>44606</v>
      </c>
      <c r="F82" s="11">
        <v>96800</v>
      </c>
      <c r="G82" t="s">
        <v>16</v>
      </c>
      <c r="H82" t="s">
        <v>204</v>
      </c>
      <c r="I82" s="9">
        <f ca="1">(TODAY()-Staff[[#This Row],[Date Joined]])/365</f>
        <v>1.9917808219178081</v>
      </c>
    </row>
    <row r="83" spans="1:9" x14ac:dyDescent="0.3">
      <c r="A83" t="s">
        <v>28</v>
      </c>
      <c r="B83" t="s">
        <v>8</v>
      </c>
      <c r="C83" t="s">
        <v>21</v>
      </c>
      <c r="D83">
        <v>34</v>
      </c>
      <c r="E83" s="7">
        <v>44459</v>
      </c>
      <c r="F83" s="11">
        <v>85000</v>
      </c>
      <c r="G83" t="s">
        <v>16</v>
      </c>
      <c r="H83" t="s">
        <v>204</v>
      </c>
      <c r="I83" s="9">
        <f ca="1">(TODAY()-Staff[[#This Row],[Date Joined]])/365</f>
        <v>2.3945205479452056</v>
      </c>
    </row>
    <row r="84" spans="1:9" x14ac:dyDescent="0.3">
      <c r="A84" t="s">
        <v>80</v>
      </c>
      <c r="B84" t="s">
        <v>15</v>
      </c>
      <c r="C84" t="s">
        <v>19</v>
      </c>
      <c r="D84">
        <v>28</v>
      </c>
      <c r="E84" s="7">
        <v>44820</v>
      </c>
      <c r="F84" s="11">
        <v>43510</v>
      </c>
      <c r="G84" t="s">
        <v>42</v>
      </c>
      <c r="H84" t="s">
        <v>204</v>
      </c>
      <c r="I84" s="9">
        <f ca="1">(TODAY()-Staff[[#This Row],[Date Joined]])/365</f>
        <v>1.4054794520547946</v>
      </c>
    </row>
    <row r="85" spans="1:9" x14ac:dyDescent="0.3">
      <c r="A85" t="s">
        <v>79</v>
      </c>
      <c r="B85" t="s">
        <v>15</v>
      </c>
      <c r="C85" t="s">
        <v>21</v>
      </c>
      <c r="D85">
        <v>33</v>
      </c>
      <c r="E85" s="7">
        <v>44243</v>
      </c>
      <c r="F85" s="11">
        <v>59430</v>
      </c>
      <c r="G85" t="s">
        <v>16</v>
      </c>
      <c r="H85" t="s">
        <v>204</v>
      </c>
      <c r="I85" s="9">
        <f ca="1">(TODAY()-Staff[[#This Row],[Date Joined]])/365</f>
        <v>2.9863013698630136</v>
      </c>
    </row>
    <row r="86" spans="1:9" x14ac:dyDescent="0.3">
      <c r="A86" t="s">
        <v>93</v>
      </c>
      <c r="B86" t="s">
        <v>8</v>
      </c>
      <c r="C86" t="s">
        <v>21</v>
      </c>
      <c r="D86">
        <v>33</v>
      </c>
      <c r="E86" s="7">
        <v>44067</v>
      </c>
      <c r="F86" s="11">
        <v>65360</v>
      </c>
      <c r="G86" t="s">
        <v>16</v>
      </c>
      <c r="H86" t="s">
        <v>204</v>
      </c>
      <c r="I86" s="9">
        <f ca="1">(TODAY()-Staff[[#This Row],[Date Joined]])/365</f>
        <v>3.4684931506849317</v>
      </c>
    </row>
    <row r="87" spans="1:9" x14ac:dyDescent="0.3">
      <c r="A87" t="s">
        <v>66</v>
      </c>
      <c r="B87" t="s">
        <v>8</v>
      </c>
      <c r="C87" t="s">
        <v>9</v>
      </c>
      <c r="D87">
        <v>32</v>
      </c>
      <c r="E87" s="7">
        <v>44611</v>
      </c>
      <c r="F87" s="11">
        <v>41570</v>
      </c>
      <c r="G87" t="s">
        <v>16</v>
      </c>
      <c r="H87" t="s">
        <v>204</v>
      </c>
      <c r="I87" s="9">
        <f ca="1">(TODAY()-Staff[[#This Row],[Date Joined]])/365</f>
        <v>1.978082191780822</v>
      </c>
    </row>
    <row r="88" spans="1:9" x14ac:dyDescent="0.3">
      <c r="A88" t="s">
        <v>95</v>
      </c>
      <c r="B88" t="s">
        <v>8</v>
      </c>
      <c r="C88" t="s">
        <v>12</v>
      </c>
      <c r="D88">
        <v>33</v>
      </c>
      <c r="E88" s="7">
        <v>44312</v>
      </c>
      <c r="F88" s="11">
        <v>75280</v>
      </c>
      <c r="G88" t="s">
        <v>16</v>
      </c>
      <c r="H88" t="s">
        <v>204</v>
      </c>
      <c r="I88" s="9">
        <f ca="1">(TODAY()-Staff[[#This Row],[Date Joined]])/365</f>
        <v>2.7972602739726029</v>
      </c>
    </row>
    <row r="89" spans="1:9" x14ac:dyDescent="0.3">
      <c r="A89" t="s">
        <v>18</v>
      </c>
      <c r="B89" t="s">
        <v>15</v>
      </c>
      <c r="C89" t="s">
        <v>19</v>
      </c>
      <c r="D89">
        <v>33</v>
      </c>
      <c r="E89" s="7">
        <v>44385</v>
      </c>
      <c r="F89" s="11">
        <v>74550</v>
      </c>
      <c r="G89" t="s">
        <v>16</v>
      </c>
      <c r="H89" t="s">
        <v>204</v>
      </c>
      <c r="I89" s="9">
        <f ca="1">(TODAY()-Staff[[#This Row],[Date Joined]])/365</f>
        <v>2.5972602739726027</v>
      </c>
    </row>
    <row r="90" spans="1:9" x14ac:dyDescent="0.3">
      <c r="A90" t="s">
        <v>45</v>
      </c>
      <c r="B90" t="s">
        <v>15</v>
      </c>
      <c r="C90" t="s">
        <v>9</v>
      </c>
      <c r="D90">
        <v>30</v>
      </c>
      <c r="E90" s="7">
        <v>44701</v>
      </c>
      <c r="F90" s="11">
        <v>67950</v>
      </c>
      <c r="G90" t="s">
        <v>16</v>
      </c>
      <c r="H90" t="s">
        <v>204</v>
      </c>
      <c r="I90" s="9">
        <f ca="1">(TODAY()-Staff[[#This Row],[Date Joined]])/365</f>
        <v>1.7315068493150685</v>
      </c>
    </row>
    <row r="91" spans="1:9" x14ac:dyDescent="0.3">
      <c r="A91" t="s">
        <v>90</v>
      </c>
      <c r="B91" t="s">
        <v>15</v>
      </c>
      <c r="C91" t="s">
        <v>21</v>
      </c>
      <c r="D91">
        <v>42</v>
      </c>
      <c r="E91" s="7">
        <v>44731</v>
      </c>
      <c r="F91" s="11">
        <v>70270</v>
      </c>
      <c r="G91" t="s">
        <v>24</v>
      </c>
      <c r="H91" t="s">
        <v>204</v>
      </c>
      <c r="I91" s="9">
        <f ca="1">(TODAY()-Staff[[#This Row],[Date Joined]])/365</f>
        <v>1.6493150684931508</v>
      </c>
    </row>
    <row r="92" spans="1:9" x14ac:dyDescent="0.3">
      <c r="A92" t="s">
        <v>46</v>
      </c>
      <c r="B92" t="s">
        <v>15</v>
      </c>
      <c r="C92" t="s">
        <v>9</v>
      </c>
      <c r="D92">
        <v>26</v>
      </c>
      <c r="E92" s="7">
        <v>44411</v>
      </c>
      <c r="F92" s="11">
        <v>53540</v>
      </c>
      <c r="G92" t="s">
        <v>16</v>
      </c>
      <c r="H92" t="s">
        <v>204</v>
      </c>
      <c r="I92" s="9">
        <f ca="1">(TODAY()-Staff[[#This Row],[Date Joined]])/365</f>
        <v>2.526027397260274</v>
      </c>
    </row>
    <row r="93" spans="1:9" x14ac:dyDescent="0.3">
      <c r="A93" t="s">
        <v>156</v>
      </c>
      <c r="B93" t="s">
        <v>15</v>
      </c>
      <c r="C93" t="s">
        <v>12</v>
      </c>
      <c r="D93">
        <v>20</v>
      </c>
      <c r="E93" s="7">
        <v>44122</v>
      </c>
      <c r="F93" s="11">
        <v>112650</v>
      </c>
      <c r="G93" t="s">
        <v>16</v>
      </c>
      <c r="H93" t="s">
        <v>206</v>
      </c>
      <c r="I93" s="9">
        <f ca="1">(TODAY()-Staff[[#This Row],[Date Joined]])/365</f>
        <v>3.3178082191780822</v>
      </c>
    </row>
    <row r="94" spans="1:9" x14ac:dyDescent="0.3">
      <c r="A94" t="s">
        <v>176</v>
      </c>
      <c r="B94" t="s">
        <v>8</v>
      </c>
      <c r="C94" t="s">
        <v>12</v>
      </c>
      <c r="D94">
        <v>32</v>
      </c>
      <c r="E94" s="7">
        <v>44293</v>
      </c>
      <c r="F94" s="11">
        <v>43840</v>
      </c>
      <c r="G94" t="s">
        <v>13</v>
      </c>
      <c r="H94" t="s">
        <v>206</v>
      </c>
      <c r="I94" s="9">
        <f ca="1">(TODAY()-Staff[[#This Row],[Date Joined]])/365</f>
        <v>2.8493150684931505</v>
      </c>
    </row>
    <row r="95" spans="1:9" x14ac:dyDescent="0.3">
      <c r="A95" t="s">
        <v>143</v>
      </c>
      <c r="B95" t="s">
        <v>15</v>
      </c>
      <c r="C95" t="s">
        <v>9</v>
      </c>
      <c r="D95">
        <v>31</v>
      </c>
      <c r="E95" s="7">
        <v>44663</v>
      </c>
      <c r="F95" s="11">
        <v>103550</v>
      </c>
      <c r="G95" t="s">
        <v>16</v>
      </c>
      <c r="H95" t="s">
        <v>206</v>
      </c>
      <c r="I95" s="9">
        <f ca="1">(TODAY()-Staff[[#This Row],[Date Joined]])/365</f>
        <v>1.8356164383561644</v>
      </c>
    </row>
    <row r="96" spans="1:9" x14ac:dyDescent="0.3">
      <c r="A96" t="s">
        <v>201</v>
      </c>
      <c r="B96" t="s">
        <v>8</v>
      </c>
      <c r="C96" t="s">
        <v>56</v>
      </c>
      <c r="D96">
        <v>32</v>
      </c>
      <c r="E96" s="7">
        <v>44339</v>
      </c>
      <c r="F96" s="11">
        <v>45510</v>
      </c>
      <c r="G96" t="s">
        <v>16</v>
      </c>
      <c r="H96" t="s">
        <v>206</v>
      </c>
      <c r="I96" s="9">
        <f ca="1">(TODAY()-Staff[[#This Row],[Date Joined]])/365</f>
        <v>2.7232876712328768</v>
      </c>
    </row>
    <row r="97" spans="1:9" x14ac:dyDescent="0.3">
      <c r="A97" t="s">
        <v>142</v>
      </c>
      <c r="B97" t="s">
        <v>205</v>
      </c>
      <c r="C97" t="s">
        <v>21</v>
      </c>
      <c r="D97">
        <v>37</v>
      </c>
      <c r="E97" s="7">
        <v>44085</v>
      </c>
      <c r="F97" s="11">
        <v>115440</v>
      </c>
      <c r="G97" t="s">
        <v>24</v>
      </c>
      <c r="H97" t="s">
        <v>206</v>
      </c>
      <c r="I97" s="9">
        <f ca="1">(TODAY()-Staff[[#This Row],[Date Joined]])/365</f>
        <v>3.419178082191781</v>
      </c>
    </row>
    <row r="98" spans="1:9" x14ac:dyDescent="0.3">
      <c r="A98" t="s">
        <v>202</v>
      </c>
      <c r="B98" t="s">
        <v>8</v>
      </c>
      <c r="C98" t="s">
        <v>19</v>
      </c>
      <c r="D98">
        <v>38</v>
      </c>
      <c r="E98" s="7">
        <v>44268</v>
      </c>
      <c r="F98" s="11">
        <v>56870</v>
      </c>
      <c r="G98" t="s">
        <v>13</v>
      </c>
      <c r="H98" t="s">
        <v>206</v>
      </c>
      <c r="I98" s="9">
        <f ca="1">(TODAY()-Staff[[#This Row],[Date Joined]])/365</f>
        <v>2.9178082191780823</v>
      </c>
    </row>
    <row r="99" spans="1:9" x14ac:dyDescent="0.3">
      <c r="A99" t="s">
        <v>169</v>
      </c>
      <c r="B99" t="s">
        <v>8</v>
      </c>
      <c r="C99" t="s">
        <v>19</v>
      </c>
      <c r="D99">
        <v>25</v>
      </c>
      <c r="E99" s="7">
        <v>44144</v>
      </c>
      <c r="F99" s="11">
        <v>92700</v>
      </c>
      <c r="G99" t="s">
        <v>16</v>
      </c>
      <c r="H99" t="s">
        <v>206</v>
      </c>
      <c r="I99" s="9">
        <f ca="1">(TODAY()-Staff[[#This Row],[Date Joined]])/365</f>
        <v>3.2575342465753425</v>
      </c>
    </row>
    <row r="100" spans="1:9" x14ac:dyDescent="0.3">
      <c r="A100" t="s">
        <v>145</v>
      </c>
      <c r="B100" t="s">
        <v>205</v>
      </c>
      <c r="C100" t="s">
        <v>12</v>
      </c>
      <c r="D100">
        <v>32</v>
      </c>
      <c r="E100" s="7">
        <v>44713</v>
      </c>
      <c r="F100" s="11">
        <v>91310</v>
      </c>
      <c r="G100" t="s">
        <v>16</v>
      </c>
      <c r="H100" t="s">
        <v>206</v>
      </c>
      <c r="I100" s="9">
        <f ca="1">(TODAY()-Staff[[#This Row],[Date Joined]])/365</f>
        <v>1.6986301369863013</v>
      </c>
    </row>
    <row r="101" spans="1:9" x14ac:dyDescent="0.3">
      <c r="A101" t="s">
        <v>115</v>
      </c>
      <c r="B101" t="s">
        <v>15</v>
      </c>
      <c r="C101" t="s">
        <v>19</v>
      </c>
      <c r="D101">
        <v>33</v>
      </c>
      <c r="E101" s="7">
        <v>44324</v>
      </c>
      <c r="F101" s="11">
        <v>74550</v>
      </c>
      <c r="G101" t="s">
        <v>16</v>
      </c>
      <c r="H101" t="s">
        <v>206</v>
      </c>
      <c r="I101" s="9">
        <f ca="1">(TODAY()-Staff[[#This Row],[Date Joined]])/365</f>
        <v>2.7643835616438355</v>
      </c>
    </row>
    <row r="102" spans="1:9" x14ac:dyDescent="0.3">
      <c r="A102" t="s">
        <v>128</v>
      </c>
      <c r="B102" t="s">
        <v>15</v>
      </c>
      <c r="C102" t="s">
        <v>9</v>
      </c>
      <c r="D102">
        <v>25</v>
      </c>
      <c r="E102" s="7">
        <v>44665</v>
      </c>
      <c r="F102" s="11">
        <v>109190</v>
      </c>
      <c r="G102" t="s">
        <v>13</v>
      </c>
      <c r="H102" t="s">
        <v>206</v>
      </c>
      <c r="I102" s="9">
        <f ca="1">(TODAY()-Staff[[#This Row],[Date Joined]])/365</f>
        <v>1.8301369863013699</v>
      </c>
    </row>
    <row r="103" spans="1:9" x14ac:dyDescent="0.3">
      <c r="A103" t="s">
        <v>194</v>
      </c>
      <c r="B103" t="s">
        <v>8</v>
      </c>
      <c r="C103" t="s">
        <v>12</v>
      </c>
      <c r="D103">
        <v>40</v>
      </c>
      <c r="E103" s="7">
        <v>44320</v>
      </c>
      <c r="F103" s="11">
        <v>104410</v>
      </c>
      <c r="G103" t="s">
        <v>16</v>
      </c>
      <c r="H103" t="s">
        <v>206</v>
      </c>
      <c r="I103" s="9">
        <f ca="1">(TODAY()-Staff[[#This Row],[Date Joined]])/365</f>
        <v>2.7753424657534245</v>
      </c>
    </row>
    <row r="104" spans="1:9" x14ac:dyDescent="0.3">
      <c r="A104" t="s">
        <v>177</v>
      </c>
      <c r="B104" t="s">
        <v>15</v>
      </c>
      <c r="C104" t="s">
        <v>21</v>
      </c>
      <c r="D104">
        <v>30</v>
      </c>
      <c r="E104" s="7">
        <v>44544</v>
      </c>
      <c r="F104" s="11">
        <v>96800</v>
      </c>
      <c r="G104" t="s">
        <v>16</v>
      </c>
      <c r="H104" t="s">
        <v>206</v>
      </c>
      <c r="I104" s="9">
        <f ca="1">(TODAY()-Staff[[#This Row],[Date Joined]])/365</f>
        <v>2.1616438356164385</v>
      </c>
    </row>
    <row r="105" spans="1:9" x14ac:dyDescent="0.3">
      <c r="A105" t="s">
        <v>123</v>
      </c>
      <c r="B105" t="s">
        <v>15</v>
      </c>
      <c r="C105" t="s">
        <v>21</v>
      </c>
      <c r="D105">
        <v>28</v>
      </c>
      <c r="E105" s="7">
        <v>43980</v>
      </c>
      <c r="F105" s="11">
        <v>48170</v>
      </c>
      <c r="G105" t="s">
        <v>13</v>
      </c>
      <c r="H105" t="s">
        <v>206</v>
      </c>
      <c r="I105" s="9">
        <f ca="1">(TODAY()-Staff[[#This Row],[Date Joined]])/365</f>
        <v>3.7068493150684931</v>
      </c>
    </row>
    <row r="106" spans="1:9" x14ac:dyDescent="0.3">
      <c r="A106" t="s">
        <v>140</v>
      </c>
      <c r="B106" t="s">
        <v>15</v>
      </c>
      <c r="C106" t="s">
        <v>9</v>
      </c>
      <c r="D106">
        <v>21</v>
      </c>
      <c r="E106" s="7">
        <v>44042</v>
      </c>
      <c r="F106" s="11">
        <v>37920</v>
      </c>
      <c r="G106" t="s">
        <v>16</v>
      </c>
      <c r="H106" t="s">
        <v>206</v>
      </c>
      <c r="I106" s="9">
        <f ca="1">(TODAY()-Staff[[#This Row],[Date Joined]])/365</f>
        <v>3.536986301369863</v>
      </c>
    </row>
    <row r="107" spans="1:9" x14ac:dyDescent="0.3">
      <c r="A107" t="s">
        <v>178</v>
      </c>
      <c r="B107" t="s">
        <v>15</v>
      </c>
      <c r="C107" t="s">
        <v>9</v>
      </c>
      <c r="D107">
        <v>34</v>
      </c>
      <c r="E107" s="7">
        <v>44642</v>
      </c>
      <c r="F107" s="11">
        <v>112650</v>
      </c>
      <c r="G107" t="s">
        <v>16</v>
      </c>
      <c r="H107" t="s">
        <v>206</v>
      </c>
      <c r="I107" s="9">
        <f ca="1">(TODAY()-Staff[[#This Row],[Date Joined]])/365</f>
        <v>1.893150684931507</v>
      </c>
    </row>
    <row r="108" spans="1:9" x14ac:dyDescent="0.3">
      <c r="A108" t="s">
        <v>165</v>
      </c>
      <c r="B108" t="s">
        <v>8</v>
      </c>
      <c r="C108" t="s">
        <v>19</v>
      </c>
      <c r="D108">
        <v>34</v>
      </c>
      <c r="E108" s="7">
        <v>44660</v>
      </c>
      <c r="F108" s="11">
        <v>49630</v>
      </c>
      <c r="G108" t="s">
        <v>24</v>
      </c>
      <c r="H108" t="s">
        <v>206</v>
      </c>
      <c r="I108" s="9">
        <f ca="1">(TODAY()-Staff[[#This Row],[Date Joined]])/365</f>
        <v>1.8438356164383563</v>
      </c>
    </row>
    <row r="109" spans="1:9" x14ac:dyDescent="0.3">
      <c r="A109" t="s">
        <v>199</v>
      </c>
      <c r="B109" t="s">
        <v>15</v>
      </c>
      <c r="C109" t="s">
        <v>12</v>
      </c>
      <c r="D109">
        <v>36</v>
      </c>
      <c r="E109" s="7">
        <v>43958</v>
      </c>
      <c r="F109" s="11">
        <v>118840</v>
      </c>
      <c r="G109" t="s">
        <v>16</v>
      </c>
      <c r="H109" t="s">
        <v>206</v>
      </c>
      <c r="I109" s="9">
        <f ca="1">(TODAY()-Staff[[#This Row],[Date Joined]])/365</f>
        <v>3.7671232876712328</v>
      </c>
    </row>
    <row r="110" spans="1:9" x14ac:dyDescent="0.3">
      <c r="A110" t="s">
        <v>159</v>
      </c>
      <c r="B110" t="s">
        <v>15</v>
      </c>
      <c r="C110" t="s">
        <v>12</v>
      </c>
      <c r="D110">
        <v>30</v>
      </c>
      <c r="E110" s="7">
        <v>44789</v>
      </c>
      <c r="F110" s="11">
        <v>69710</v>
      </c>
      <c r="G110" t="s">
        <v>16</v>
      </c>
      <c r="H110" t="s">
        <v>206</v>
      </c>
      <c r="I110" s="9">
        <f ca="1">(TODAY()-Staff[[#This Row],[Date Joined]])/365</f>
        <v>1.4904109589041097</v>
      </c>
    </row>
    <row r="111" spans="1:9" x14ac:dyDescent="0.3">
      <c r="A111" t="s">
        <v>197</v>
      </c>
      <c r="B111" t="s">
        <v>15</v>
      </c>
      <c r="C111" t="s">
        <v>9</v>
      </c>
      <c r="D111">
        <v>20</v>
      </c>
      <c r="E111" s="7">
        <v>44683</v>
      </c>
      <c r="F111" s="11">
        <v>79570</v>
      </c>
      <c r="G111" t="s">
        <v>16</v>
      </c>
      <c r="H111" t="s">
        <v>206</v>
      </c>
      <c r="I111" s="9">
        <f ca="1">(TODAY()-Staff[[#This Row],[Date Joined]])/365</f>
        <v>1.7808219178082192</v>
      </c>
    </row>
    <row r="112" spans="1:9" x14ac:dyDescent="0.3">
      <c r="A112" t="s">
        <v>154</v>
      </c>
      <c r="B112" t="s">
        <v>8</v>
      </c>
      <c r="C112" t="s">
        <v>9</v>
      </c>
      <c r="D112">
        <v>22</v>
      </c>
      <c r="E112" s="7">
        <v>44388</v>
      </c>
      <c r="F112" s="11">
        <v>76900</v>
      </c>
      <c r="G112" t="s">
        <v>13</v>
      </c>
      <c r="H112" t="s">
        <v>206</v>
      </c>
      <c r="I112" s="9">
        <f ca="1">(TODAY()-Staff[[#This Row],[Date Joined]])/365</f>
        <v>2.5890410958904111</v>
      </c>
    </row>
    <row r="113" spans="1:9" x14ac:dyDescent="0.3">
      <c r="A113" t="s">
        <v>182</v>
      </c>
      <c r="B113" t="s">
        <v>15</v>
      </c>
      <c r="C113" t="s">
        <v>19</v>
      </c>
      <c r="D113">
        <v>27</v>
      </c>
      <c r="E113" s="7">
        <v>44073</v>
      </c>
      <c r="F113" s="11">
        <v>54970</v>
      </c>
      <c r="G113" t="s">
        <v>16</v>
      </c>
      <c r="H113" t="s">
        <v>206</v>
      </c>
      <c r="I113" s="9">
        <f ca="1">(TODAY()-Staff[[#This Row],[Date Joined]])/365</f>
        <v>3.452054794520548</v>
      </c>
    </row>
    <row r="114" spans="1:9" x14ac:dyDescent="0.3">
      <c r="A114" t="s">
        <v>118</v>
      </c>
      <c r="B114" t="s">
        <v>15</v>
      </c>
      <c r="C114" t="s">
        <v>12</v>
      </c>
      <c r="D114">
        <v>37</v>
      </c>
      <c r="E114" s="7">
        <v>44277</v>
      </c>
      <c r="F114" s="11">
        <v>88050</v>
      </c>
      <c r="G114" t="s">
        <v>24</v>
      </c>
      <c r="H114" t="s">
        <v>206</v>
      </c>
      <c r="I114" s="9">
        <f ca="1">(TODAY()-Staff[[#This Row],[Date Joined]])/365</f>
        <v>2.893150684931507</v>
      </c>
    </row>
    <row r="115" spans="1:9" x14ac:dyDescent="0.3">
      <c r="A115" t="s">
        <v>192</v>
      </c>
      <c r="B115" t="s">
        <v>15</v>
      </c>
      <c r="C115" t="s">
        <v>19</v>
      </c>
      <c r="D115">
        <v>43</v>
      </c>
      <c r="E115" s="7">
        <v>44558</v>
      </c>
      <c r="F115" s="11">
        <v>36040</v>
      </c>
      <c r="G115" t="s">
        <v>16</v>
      </c>
      <c r="H115" t="s">
        <v>206</v>
      </c>
      <c r="I115" s="9">
        <f ca="1">(TODAY()-Staff[[#This Row],[Date Joined]])/365</f>
        <v>2.1232876712328768</v>
      </c>
    </row>
    <row r="116" spans="1:9" x14ac:dyDescent="0.3">
      <c r="A116" t="s">
        <v>111</v>
      </c>
      <c r="B116" t="s">
        <v>8</v>
      </c>
      <c r="C116" t="s">
        <v>9</v>
      </c>
      <c r="D116">
        <v>42</v>
      </c>
      <c r="E116" s="7">
        <v>44718</v>
      </c>
      <c r="F116" s="11">
        <v>75000</v>
      </c>
      <c r="G116" t="s">
        <v>10</v>
      </c>
      <c r="H116" t="s">
        <v>206</v>
      </c>
      <c r="I116" s="9">
        <f ca="1">(TODAY()-Staff[[#This Row],[Date Joined]])/365</f>
        <v>1.6849315068493151</v>
      </c>
    </row>
    <row r="117" spans="1:9" x14ac:dyDescent="0.3">
      <c r="A117" t="s">
        <v>149</v>
      </c>
      <c r="B117" t="s">
        <v>15</v>
      </c>
      <c r="C117" t="s">
        <v>9</v>
      </c>
      <c r="D117">
        <v>35</v>
      </c>
      <c r="E117" s="7">
        <v>44666</v>
      </c>
      <c r="F117" s="11">
        <v>40400</v>
      </c>
      <c r="G117" t="s">
        <v>16</v>
      </c>
      <c r="H117" t="s">
        <v>206</v>
      </c>
      <c r="I117" s="9">
        <f ca="1">(TODAY()-Staff[[#This Row],[Date Joined]])/365</f>
        <v>1.8273972602739725</v>
      </c>
    </row>
    <row r="118" spans="1:9" x14ac:dyDescent="0.3">
      <c r="A118" t="s">
        <v>196</v>
      </c>
      <c r="B118" t="s">
        <v>15</v>
      </c>
      <c r="C118" t="s">
        <v>12</v>
      </c>
      <c r="D118">
        <v>24</v>
      </c>
      <c r="E118" s="7">
        <v>44625</v>
      </c>
      <c r="F118" s="11">
        <v>100420</v>
      </c>
      <c r="G118" t="s">
        <v>16</v>
      </c>
      <c r="H118" t="s">
        <v>206</v>
      </c>
      <c r="I118" s="9">
        <f ca="1">(TODAY()-Staff[[#This Row],[Date Joined]])/365</f>
        <v>1.9397260273972603</v>
      </c>
    </row>
    <row r="119" spans="1:9" x14ac:dyDescent="0.3">
      <c r="A119" t="s">
        <v>120</v>
      </c>
      <c r="B119" t="s">
        <v>8</v>
      </c>
      <c r="C119" t="s">
        <v>12</v>
      </c>
      <c r="D119">
        <v>31</v>
      </c>
      <c r="E119" s="7">
        <v>44604</v>
      </c>
      <c r="F119" s="11">
        <v>58100</v>
      </c>
      <c r="G119" t="s">
        <v>16</v>
      </c>
      <c r="H119" t="s">
        <v>206</v>
      </c>
      <c r="I119" s="9">
        <f ca="1">(TODAY()-Staff[[#This Row],[Date Joined]])/365</f>
        <v>1.9972602739726026</v>
      </c>
    </row>
    <row r="120" spans="1:9" x14ac:dyDescent="0.3">
      <c r="A120" t="s">
        <v>114</v>
      </c>
      <c r="B120" t="s">
        <v>8</v>
      </c>
      <c r="C120" t="s">
        <v>12</v>
      </c>
      <c r="D120">
        <v>44</v>
      </c>
      <c r="E120" s="7">
        <v>44985</v>
      </c>
      <c r="F120" s="11">
        <v>114870</v>
      </c>
      <c r="G120" t="s">
        <v>16</v>
      </c>
      <c r="H120" t="s">
        <v>206</v>
      </c>
      <c r="I120" s="9">
        <f ca="1">(TODAY()-Staff[[#This Row],[Date Joined]])/365</f>
        <v>0.95342465753424654</v>
      </c>
    </row>
    <row r="121" spans="1:9" x14ac:dyDescent="0.3">
      <c r="A121" t="s">
        <v>158</v>
      </c>
      <c r="B121" t="s">
        <v>8</v>
      </c>
      <c r="C121" t="s">
        <v>9</v>
      </c>
      <c r="D121">
        <v>32</v>
      </c>
      <c r="E121" s="7">
        <v>44549</v>
      </c>
      <c r="F121" s="11">
        <v>41570</v>
      </c>
      <c r="G121" t="s">
        <v>16</v>
      </c>
      <c r="H121" t="s">
        <v>206</v>
      </c>
      <c r="I121" s="9">
        <f ca="1">(TODAY()-Staff[[#This Row],[Date Joined]])/365</f>
        <v>2.1479452054794521</v>
      </c>
    </row>
    <row r="122" spans="1:9" x14ac:dyDescent="0.3">
      <c r="A122" t="s">
        <v>173</v>
      </c>
      <c r="B122" t="s">
        <v>8</v>
      </c>
      <c r="C122" t="s">
        <v>9</v>
      </c>
      <c r="D122">
        <v>30</v>
      </c>
      <c r="E122" s="7">
        <v>44800</v>
      </c>
      <c r="F122" s="11">
        <v>112570</v>
      </c>
      <c r="G122" t="s">
        <v>16</v>
      </c>
      <c r="H122" t="s">
        <v>206</v>
      </c>
      <c r="I122" s="9">
        <f ca="1">(TODAY()-Staff[[#This Row],[Date Joined]])/365</f>
        <v>1.4602739726027398</v>
      </c>
    </row>
    <row r="123" spans="1:9" x14ac:dyDescent="0.3">
      <c r="A123" t="s">
        <v>151</v>
      </c>
      <c r="B123" t="s">
        <v>15</v>
      </c>
      <c r="C123" t="s">
        <v>9</v>
      </c>
      <c r="D123">
        <v>26</v>
      </c>
      <c r="E123" s="7">
        <v>44164</v>
      </c>
      <c r="F123" s="11">
        <v>47360</v>
      </c>
      <c r="G123" t="s">
        <v>16</v>
      </c>
      <c r="H123" t="s">
        <v>206</v>
      </c>
      <c r="I123" s="9">
        <f ca="1">(TODAY()-Staff[[#This Row],[Date Joined]])/365</f>
        <v>3.2027397260273971</v>
      </c>
    </row>
    <row r="124" spans="1:9" x14ac:dyDescent="0.3">
      <c r="A124" t="s">
        <v>126</v>
      </c>
      <c r="B124" t="s">
        <v>8</v>
      </c>
      <c r="C124" t="s">
        <v>21</v>
      </c>
      <c r="D124">
        <v>21</v>
      </c>
      <c r="E124" s="7">
        <v>44256</v>
      </c>
      <c r="F124" s="11">
        <v>65920</v>
      </c>
      <c r="G124" t="s">
        <v>16</v>
      </c>
      <c r="H124" t="s">
        <v>206</v>
      </c>
      <c r="I124" s="9">
        <f ca="1">(TODAY()-Staff[[#This Row],[Date Joined]])/365</f>
        <v>2.9506849315068493</v>
      </c>
    </row>
    <row r="125" spans="1:9" x14ac:dyDescent="0.3">
      <c r="A125" t="s">
        <v>200</v>
      </c>
      <c r="B125" t="s">
        <v>8</v>
      </c>
      <c r="C125" t="s">
        <v>9</v>
      </c>
      <c r="D125">
        <v>28</v>
      </c>
      <c r="E125" s="7">
        <v>44571</v>
      </c>
      <c r="F125" s="11">
        <v>99970</v>
      </c>
      <c r="G125" t="s">
        <v>16</v>
      </c>
      <c r="H125" t="s">
        <v>206</v>
      </c>
      <c r="I125" s="9">
        <f ca="1">(TODAY()-Staff[[#This Row],[Date Joined]])/365</f>
        <v>2.0876712328767124</v>
      </c>
    </row>
    <row r="126" spans="1:9" x14ac:dyDescent="0.3">
      <c r="A126" t="s">
        <v>133</v>
      </c>
      <c r="B126" t="s">
        <v>8</v>
      </c>
      <c r="C126" t="s">
        <v>12</v>
      </c>
      <c r="D126">
        <v>25</v>
      </c>
      <c r="E126" s="7">
        <v>44633</v>
      </c>
      <c r="F126" s="11">
        <v>80700</v>
      </c>
      <c r="G126" t="s">
        <v>13</v>
      </c>
      <c r="H126" t="s">
        <v>206</v>
      </c>
      <c r="I126" s="9">
        <f ca="1">(TODAY()-Staff[[#This Row],[Date Joined]])/365</f>
        <v>1.9178082191780821</v>
      </c>
    </row>
    <row r="127" spans="1:9" x14ac:dyDescent="0.3">
      <c r="A127" t="s">
        <v>155</v>
      </c>
      <c r="B127" t="s">
        <v>15</v>
      </c>
      <c r="C127" t="s">
        <v>21</v>
      </c>
      <c r="D127">
        <v>24</v>
      </c>
      <c r="E127" s="7">
        <v>44375</v>
      </c>
      <c r="F127" s="11">
        <v>52610</v>
      </c>
      <c r="G127" t="s">
        <v>24</v>
      </c>
      <c r="H127" t="s">
        <v>206</v>
      </c>
      <c r="I127" s="9">
        <f ca="1">(TODAY()-Staff[[#This Row],[Date Joined]])/365</f>
        <v>2.6246575342465754</v>
      </c>
    </row>
    <row r="128" spans="1:9" x14ac:dyDescent="0.3">
      <c r="A128" t="s">
        <v>180</v>
      </c>
      <c r="B128" t="s">
        <v>15</v>
      </c>
      <c r="C128" t="s">
        <v>12</v>
      </c>
      <c r="D128">
        <v>29</v>
      </c>
      <c r="E128" s="7">
        <v>44119</v>
      </c>
      <c r="F128" s="11">
        <v>112110</v>
      </c>
      <c r="G128" t="s">
        <v>24</v>
      </c>
      <c r="H128" t="s">
        <v>206</v>
      </c>
      <c r="I128" s="9">
        <f ca="1">(TODAY()-Staff[[#This Row],[Date Joined]])/365</f>
        <v>3.3260273972602739</v>
      </c>
    </row>
    <row r="129" spans="1:9" x14ac:dyDescent="0.3">
      <c r="A129" t="s">
        <v>152</v>
      </c>
      <c r="B129" t="s">
        <v>8</v>
      </c>
      <c r="C129" t="s">
        <v>56</v>
      </c>
      <c r="D129">
        <v>27</v>
      </c>
      <c r="E129" s="7">
        <v>44061</v>
      </c>
      <c r="F129" s="11">
        <v>119110</v>
      </c>
      <c r="G129" t="s">
        <v>16</v>
      </c>
      <c r="H129" t="s">
        <v>206</v>
      </c>
      <c r="I129" s="9">
        <f ca="1">(TODAY()-Staff[[#This Row],[Date Joined]])/365</f>
        <v>3.484931506849315</v>
      </c>
    </row>
    <row r="130" spans="1:9" x14ac:dyDescent="0.3">
      <c r="A130" t="s">
        <v>150</v>
      </c>
      <c r="B130" t="s">
        <v>15</v>
      </c>
      <c r="C130" t="s">
        <v>19</v>
      </c>
      <c r="D130">
        <v>22</v>
      </c>
      <c r="E130" s="7">
        <v>44384</v>
      </c>
      <c r="F130" s="11">
        <v>112780</v>
      </c>
      <c r="G130" t="s">
        <v>13</v>
      </c>
      <c r="H130" t="s">
        <v>206</v>
      </c>
      <c r="I130" s="9">
        <f ca="1">(TODAY()-Staff[[#This Row],[Date Joined]])/365</f>
        <v>2.6</v>
      </c>
    </row>
    <row r="131" spans="1:9" x14ac:dyDescent="0.3">
      <c r="A131" t="s">
        <v>175</v>
      </c>
      <c r="B131" t="s">
        <v>8</v>
      </c>
      <c r="C131" t="s">
        <v>9</v>
      </c>
      <c r="D131">
        <v>36</v>
      </c>
      <c r="E131" s="7">
        <v>44023</v>
      </c>
      <c r="F131" s="11">
        <v>114890</v>
      </c>
      <c r="G131" t="s">
        <v>16</v>
      </c>
      <c r="H131" t="s">
        <v>206</v>
      </c>
      <c r="I131" s="9">
        <f ca="1">(TODAY()-Staff[[#This Row],[Date Joined]])/365</f>
        <v>3.5890410958904111</v>
      </c>
    </row>
    <row r="132" spans="1:9" x14ac:dyDescent="0.3">
      <c r="A132" t="s">
        <v>146</v>
      </c>
      <c r="B132" t="s">
        <v>15</v>
      </c>
      <c r="C132" t="s">
        <v>21</v>
      </c>
      <c r="D132">
        <v>27</v>
      </c>
      <c r="E132" s="7">
        <v>44506</v>
      </c>
      <c r="F132" s="11">
        <v>48980</v>
      </c>
      <c r="G132" t="s">
        <v>16</v>
      </c>
      <c r="H132" t="s">
        <v>206</v>
      </c>
      <c r="I132" s="9">
        <f ca="1">(TODAY()-Staff[[#This Row],[Date Joined]])/365</f>
        <v>2.2657534246575342</v>
      </c>
    </row>
    <row r="133" spans="1:9" x14ac:dyDescent="0.3">
      <c r="A133" t="s">
        <v>170</v>
      </c>
      <c r="B133" t="s">
        <v>15</v>
      </c>
      <c r="C133" t="s">
        <v>56</v>
      </c>
      <c r="D133">
        <v>21</v>
      </c>
      <c r="E133" s="7">
        <v>44180</v>
      </c>
      <c r="F133" s="11">
        <v>75880</v>
      </c>
      <c r="G133" t="s">
        <v>16</v>
      </c>
      <c r="H133" t="s">
        <v>206</v>
      </c>
      <c r="I133" s="9">
        <f ca="1">(TODAY()-Staff[[#This Row],[Date Joined]])/365</f>
        <v>3.1589041095890411</v>
      </c>
    </row>
    <row r="134" spans="1:9" x14ac:dyDescent="0.3">
      <c r="A134" t="s">
        <v>167</v>
      </c>
      <c r="B134" t="s">
        <v>8</v>
      </c>
      <c r="C134" t="s">
        <v>19</v>
      </c>
      <c r="D134">
        <v>28</v>
      </c>
      <c r="E134" s="7">
        <v>44296</v>
      </c>
      <c r="F134" s="11">
        <v>53240</v>
      </c>
      <c r="G134" t="s">
        <v>16</v>
      </c>
      <c r="H134" t="s">
        <v>206</v>
      </c>
      <c r="I134" s="9">
        <f ca="1">(TODAY()-Staff[[#This Row],[Date Joined]])/365</f>
        <v>2.8410958904109589</v>
      </c>
    </row>
    <row r="135" spans="1:9" x14ac:dyDescent="0.3">
      <c r="A135" t="s">
        <v>122</v>
      </c>
      <c r="B135" t="s">
        <v>8</v>
      </c>
      <c r="C135" t="s">
        <v>21</v>
      </c>
      <c r="D135">
        <v>34</v>
      </c>
      <c r="E135" s="7">
        <v>44397</v>
      </c>
      <c r="F135" s="11">
        <v>85000</v>
      </c>
      <c r="G135" t="s">
        <v>16</v>
      </c>
      <c r="H135" t="s">
        <v>206</v>
      </c>
      <c r="I135" s="9">
        <f ca="1">(TODAY()-Staff[[#This Row],[Date Joined]])/365</f>
        <v>2.5643835616438357</v>
      </c>
    </row>
    <row r="136" spans="1:9" x14ac:dyDescent="0.3">
      <c r="A136" t="s">
        <v>179</v>
      </c>
      <c r="B136" t="s">
        <v>8</v>
      </c>
      <c r="C136" t="s">
        <v>12</v>
      </c>
      <c r="D136">
        <v>21</v>
      </c>
      <c r="E136" s="7">
        <v>44619</v>
      </c>
      <c r="F136" s="11">
        <v>33920</v>
      </c>
      <c r="G136" t="s">
        <v>16</v>
      </c>
      <c r="H136" t="s">
        <v>206</v>
      </c>
      <c r="I136" s="9">
        <f ca="1">(TODAY()-Staff[[#This Row],[Date Joined]])/365</f>
        <v>1.9561643835616438</v>
      </c>
    </row>
    <row r="137" spans="1:9" x14ac:dyDescent="0.3">
      <c r="A137" t="s">
        <v>188</v>
      </c>
      <c r="B137" t="s">
        <v>8</v>
      </c>
      <c r="C137" t="s">
        <v>12</v>
      </c>
      <c r="D137">
        <v>33</v>
      </c>
      <c r="E137" s="7">
        <v>44253</v>
      </c>
      <c r="F137" s="11">
        <v>75280</v>
      </c>
      <c r="G137" t="s">
        <v>16</v>
      </c>
      <c r="H137" t="s">
        <v>206</v>
      </c>
      <c r="I137" s="9">
        <f ca="1">(TODAY()-Staff[[#This Row],[Date Joined]])/365</f>
        <v>2.9589041095890409</v>
      </c>
    </row>
    <row r="138" spans="1:9" x14ac:dyDescent="0.3">
      <c r="A138" t="s">
        <v>130</v>
      </c>
      <c r="B138" t="s">
        <v>8</v>
      </c>
      <c r="C138" t="s">
        <v>21</v>
      </c>
      <c r="D138">
        <v>34</v>
      </c>
      <c r="E138" s="7">
        <v>44594</v>
      </c>
      <c r="F138" s="11">
        <v>58940</v>
      </c>
      <c r="G138" t="s">
        <v>16</v>
      </c>
      <c r="H138" t="s">
        <v>206</v>
      </c>
      <c r="I138" s="9">
        <f ca="1">(TODAY()-Staff[[#This Row],[Date Joined]])/365</f>
        <v>2.0246575342465754</v>
      </c>
    </row>
    <row r="139" spans="1:9" x14ac:dyDescent="0.3">
      <c r="A139" t="s">
        <v>136</v>
      </c>
      <c r="B139" t="s">
        <v>8</v>
      </c>
      <c r="C139" t="s">
        <v>9</v>
      </c>
      <c r="D139">
        <v>28</v>
      </c>
      <c r="E139" s="7">
        <v>44425</v>
      </c>
      <c r="F139" s="11">
        <v>104770</v>
      </c>
      <c r="G139" t="s">
        <v>16</v>
      </c>
      <c r="H139" t="s">
        <v>206</v>
      </c>
      <c r="I139" s="9">
        <f ca="1">(TODAY()-Staff[[#This Row],[Date Joined]])/365</f>
        <v>2.4876712328767123</v>
      </c>
    </row>
    <row r="140" spans="1:9" x14ac:dyDescent="0.3">
      <c r="A140" t="s">
        <v>125</v>
      </c>
      <c r="B140" t="s">
        <v>15</v>
      </c>
      <c r="C140" t="s">
        <v>9</v>
      </c>
      <c r="D140">
        <v>21</v>
      </c>
      <c r="E140" s="7">
        <v>44701</v>
      </c>
      <c r="F140" s="11">
        <v>57090</v>
      </c>
      <c r="G140" t="s">
        <v>16</v>
      </c>
      <c r="H140" t="s">
        <v>206</v>
      </c>
      <c r="I140" s="9">
        <f ca="1">(TODAY()-Staff[[#This Row],[Date Joined]])/365</f>
        <v>1.7315068493150685</v>
      </c>
    </row>
    <row r="141" spans="1:9" x14ac:dyDescent="0.3">
      <c r="A141" t="s">
        <v>160</v>
      </c>
      <c r="B141" t="s">
        <v>15</v>
      </c>
      <c r="C141" t="s">
        <v>21</v>
      </c>
      <c r="D141">
        <v>27</v>
      </c>
      <c r="E141" s="7">
        <v>44174</v>
      </c>
      <c r="F141" s="11">
        <v>91650</v>
      </c>
      <c r="G141" t="s">
        <v>13</v>
      </c>
      <c r="H141" t="s">
        <v>206</v>
      </c>
      <c r="I141" s="9">
        <f ca="1">(TODAY()-Staff[[#This Row],[Date Joined]])/365</f>
        <v>3.1753424657534248</v>
      </c>
    </row>
    <row r="142" spans="1:9" x14ac:dyDescent="0.3">
      <c r="A142" t="s">
        <v>183</v>
      </c>
      <c r="B142" t="s">
        <v>15</v>
      </c>
      <c r="C142" t="s">
        <v>21</v>
      </c>
      <c r="D142">
        <v>42</v>
      </c>
      <c r="E142" s="7">
        <v>44670</v>
      </c>
      <c r="F142" s="11">
        <v>70270</v>
      </c>
      <c r="G142" t="s">
        <v>24</v>
      </c>
      <c r="H142" t="s">
        <v>206</v>
      </c>
      <c r="I142" s="9">
        <f ca="1">(TODAY()-Staff[[#This Row],[Date Joined]])/365</f>
        <v>1.8164383561643835</v>
      </c>
    </row>
    <row r="143" spans="1:9" x14ac:dyDescent="0.3">
      <c r="A143" t="s">
        <v>129</v>
      </c>
      <c r="B143" t="s">
        <v>8</v>
      </c>
      <c r="C143" t="s">
        <v>21</v>
      </c>
      <c r="D143">
        <v>28</v>
      </c>
      <c r="E143" s="7">
        <v>44124</v>
      </c>
      <c r="F143" s="11">
        <v>75970</v>
      </c>
      <c r="G143" t="s">
        <v>16</v>
      </c>
      <c r="H143" t="s">
        <v>206</v>
      </c>
      <c r="I143" s="9">
        <f ca="1">(TODAY()-Staff[[#This Row],[Date Joined]])/365</f>
        <v>3.3123287671232875</v>
      </c>
    </row>
    <row r="144" spans="1:9" x14ac:dyDescent="0.3">
      <c r="A144" t="s">
        <v>112</v>
      </c>
      <c r="B144" t="s">
        <v>205</v>
      </c>
      <c r="C144" t="s">
        <v>12</v>
      </c>
      <c r="D144">
        <v>27</v>
      </c>
      <c r="E144" s="7">
        <v>44212</v>
      </c>
      <c r="F144" s="11">
        <v>90700</v>
      </c>
      <c r="G144" t="s">
        <v>13</v>
      </c>
      <c r="H144" t="s">
        <v>206</v>
      </c>
      <c r="I144" s="9">
        <f ca="1">(TODAY()-Staff[[#This Row],[Date Joined]])/365</f>
        <v>3.0712328767123287</v>
      </c>
    </row>
    <row r="145" spans="1:9" x14ac:dyDescent="0.3">
      <c r="A145" t="s">
        <v>131</v>
      </c>
      <c r="B145" t="s">
        <v>15</v>
      </c>
      <c r="C145" t="s">
        <v>9</v>
      </c>
      <c r="D145">
        <v>30</v>
      </c>
      <c r="E145" s="7">
        <v>44607</v>
      </c>
      <c r="F145" s="11">
        <v>60570</v>
      </c>
      <c r="G145" t="s">
        <v>16</v>
      </c>
      <c r="H145" t="s">
        <v>206</v>
      </c>
      <c r="I145" s="9">
        <f ca="1">(TODAY()-Staff[[#This Row],[Date Joined]])/365</f>
        <v>1.989041095890411</v>
      </c>
    </row>
    <row r="146" spans="1:9" x14ac:dyDescent="0.3">
      <c r="A146" t="s">
        <v>134</v>
      </c>
      <c r="B146" t="s">
        <v>15</v>
      </c>
      <c r="C146" t="s">
        <v>9</v>
      </c>
      <c r="D146">
        <v>33</v>
      </c>
      <c r="E146" s="7">
        <v>44103</v>
      </c>
      <c r="F146" s="11">
        <v>115920</v>
      </c>
      <c r="G146" t="s">
        <v>16</v>
      </c>
      <c r="H146" t="s">
        <v>206</v>
      </c>
      <c r="I146" s="9">
        <f ca="1">(TODAY()-Staff[[#This Row],[Date Joined]])/365</f>
        <v>3.3698630136986303</v>
      </c>
    </row>
    <row r="147" spans="1:9" x14ac:dyDescent="0.3">
      <c r="A147" t="s">
        <v>186</v>
      </c>
      <c r="B147" t="s">
        <v>8</v>
      </c>
      <c r="C147" t="s">
        <v>21</v>
      </c>
      <c r="D147">
        <v>33</v>
      </c>
      <c r="E147" s="7">
        <v>44006</v>
      </c>
      <c r="F147" s="11">
        <v>65360</v>
      </c>
      <c r="G147" t="s">
        <v>16</v>
      </c>
      <c r="H147" t="s">
        <v>206</v>
      </c>
      <c r="I147" s="9">
        <f ca="1">(TODAY()-Staff[[#This Row],[Date Joined]])/365</f>
        <v>3.6356164383561644</v>
      </c>
    </row>
    <row r="148" spans="1:9" x14ac:dyDescent="0.3">
      <c r="A148" t="s">
        <v>116</v>
      </c>
      <c r="B148" t="s">
        <v>205</v>
      </c>
      <c r="C148" t="s">
        <v>21</v>
      </c>
      <c r="D148">
        <v>30</v>
      </c>
      <c r="E148" s="7">
        <v>44535</v>
      </c>
      <c r="F148" s="11">
        <v>64000</v>
      </c>
      <c r="G148" t="s">
        <v>16</v>
      </c>
      <c r="H148" t="s">
        <v>206</v>
      </c>
      <c r="I148" s="9">
        <f ca="1">(TODAY()-Staff[[#This Row],[Date Joined]])/365</f>
        <v>2.1863013698630138</v>
      </c>
    </row>
    <row r="149" spans="1:9" x14ac:dyDescent="0.3">
      <c r="A149" t="s">
        <v>195</v>
      </c>
      <c r="B149" t="s">
        <v>8</v>
      </c>
      <c r="C149" t="s">
        <v>21</v>
      </c>
      <c r="D149">
        <v>34</v>
      </c>
      <c r="E149" s="7">
        <v>44383</v>
      </c>
      <c r="F149" s="11">
        <v>92450</v>
      </c>
      <c r="G149" t="s">
        <v>16</v>
      </c>
      <c r="H149" t="s">
        <v>206</v>
      </c>
      <c r="I149" s="9">
        <f ca="1">(TODAY()-Staff[[#This Row],[Date Joined]])/365</f>
        <v>2.6027397260273974</v>
      </c>
    </row>
    <row r="150" spans="1:9" x14ac:dyDescent="0.3">
      <c r="A150" t="s">
        <v>113</v>
      </c>
      <c r="B150" t="s">
        <v>15</v>
      </c>
      <c r="C150" t="s">
        <v>12</v>
      </c>
      <c r="D150">
        <v>31</v>
      </c>
      <c r="E150" s="7">
        <v>44450</v>
      </c>
      <c r="F150" s="11">
        <v>48950</v>
      </c>
      <c r="G150" t="s">
        <v>16</v>
      </c>
      <c r="H150" t="s">
        <v>206</v>
      </c>
      <c r="I150" s="9">
        <f ca="1">(TODAY()-Staff[[#This Row],[Date Joined]])/365</f>
        <v>2.419178082191781</v>
      </c>
    </row>
    <row r="151" spans="1:9" x14ac:dyDescent="0.3">
      <c r="A151" t="s">
        <v>185</v>
      </c>
      <c r="B151" t="s">
        <v>8</v>
      </c>
      <c r="C151" t="s">
        <v>12</v>
      </c>
      <c r="D151">
        <v>27</v>
      </c>
      <c r="E151" s="7">
        <v>44625</v>
      </c>
      <c r="F151" s="11">
        <v>83750</v>
      </c>
      <c r="G151" t="s">
        <v>16</v>
      </c>
      <c r="H151" t="s">
        <v>206</v>
      </c>
      <c r="I151" s="9">
        <f ca="1">(TODAY()-Staff[[#This Row],[Date Joined]])/365</f>
        <v>1.9397260273972603</v>
      </c>
    </row>
    <row r="152" spans="1:9" x14ac:dyDescent="0.3">
      <c r="A152" t="s">
        <v>166</v>
      </c>
      <c r="B152" t="s">
        <v>8</v>
      </c>
      <c r="C152" t="s">
        <v>12</v>
      </c>
      <c r="D152">
        <v>40</v>
      </c>
      <c r="E152" s="7">
        <v>44276</v>
      </c>
      <c r="F152" s="11">
        <v>87620</v>
      </c>
      <c r="G152" t="s">
        <v>16</v>
      </c>
      <c r="H152" t="s">
        <v>206</v>
      </c>
      <c r="I152" s="9">
        <f ca="1">(TODAY()-Staff[[#This Row],[Date Joined]])/365</f>
        <v>2.8958904109589043</v>
      </c>
    </row>
    <row r="153" spans="1:9" x14ac:dyDescent="0.3">
      <c r="A153" t="s">
        <v>184</v>
      </c>
      <c r="B153" t="s">
        <v>8</v>
      </c>
      <c r="C153" t="s">
        <v>19</v>
      </c>
      <c r="D153">
        <v>20</v>
      </c>
      <c r="E153" s="7">
        <v>44476</v>
      </c>
      <c r="F153" s="11">
        <v>68900</v>
      </c>
      <c r="G153" t="s">
        <v>24</v>
      </c>
      <c r="H153" t="s">
        <v>206</v>
      </c>
      <c r="I153" s="9">
        <f ca="1">(TODAY()-Staff[[#This Row],[Date Joined]])/365</f>
        <v>2.3479452054794518</v>
      </c>
    </row>
    <row r="154" spans="1:9" x14ac:dyDescent="0.3">
      <c r="A154" t="s">
        <v>157</v>
      </c>
      <c r="B154" t="s">
        <v>15</v>
      </c>
      <c r="C154" t="s">
        <v>19</v>
      </c>
      <c r="D154">
        <v>32</v>
      </c>
      <c r="E154" s="7">
        <v>44403</v>
      </c>
      <c r="F154" s="11">
        <v>53540</v>
      </c>
      <c r="G154" t="s">
        <v>16</v>
      </c>
      <c r="H154" t="s">
        <v>206</v>
      </c>
      <c r="I154" s="9">
        <f ca="1">(TODAY()-Staff[[#This Row],[Date Joined]])/365</f>
        <v>2.547945205479452</v>
      </c>
    </row>
    <row r="155" spans="1:9" x14ac:dyDescent="0.3">
      <c r="A155" t="s">
        <v>172</v>
      </c>
      <c r="B155" t="s">
        <v>15</v>
      </c>
      <c r="C155" t="s">
        <v>19</v>
      </c>
      <c r="D155">
        <v>28</v>
      </c>
      <c r="E155" s="7">
        <v>44758</v>
      </c>
      <c r="F155" s="11">
        <v>43510</v>
      </c>
      <c r="G155" t="s">
        <v>42</v>
      </c>
      <c r="H155" t="s">
        <v>206</v>
      </c>
      <c r="I155" s="9">
        <f ca="1">(TODAY()-Staff[[#This Row],[Date Joined]])/365</f>
        <v>1.5753424657534247</v>
      </c>
    </row>
    <row r="156" spans="1:9" x14ac:dyDescent="0.3">
      <c r="A156" t="s">
        <v>127</v>
      </c>
      <c r="B156" t="s">
        <v>8</v>
      </c>
      <c r="C156" t="s">
        <v>19</v>
      </c>
      <c r="D156">
        <v>38</v>
      </c>
      <c r="E156" s="7">
        <v>44316</v>
      </c>
      <c r="F156" s="11">
        <v>109160</v>
      </c>
      <c r="G156" t="s">
        <v>10</v>
      </c>
      <c r="H156" t="s">
        <v>206</v>
      </c>
      <c r="I156" s="9">
        <f ca="1">(TODAY()-Staff[[#This Row],[Date Joined]])/365</f>
        <v>2.7863013698630139</v>
      </c>
    </row>
    <row r="157" spans="1:9" x14ac:dyDescent="0.3">
      <c r="A157" t="s">
        <v>198</v>
      </c>
      <c r="B157" t="s">
        <v>15</v>
      </c>
      <c r="C157" t="s">
        <v>9</v>
      </c>
      <c r="D157">
        <v>40</v>
      </c>
      <c r="E157" s="7">
        <v>44204</v>
      </c>
      <c r="F157" s="11">
        <v>99750</v>
      </c>
      <c r="G157" t="s">
        <v>16</v>
      </c>
      <c r="H157" t="s">
        <v>206</v>
      </c>
      <c r="I157" s="9">
        <f ca="1">(TODAY()-Staff[[#This Row],[Date Joined]])/365</f>
        <v>3.0931506849315067</v>
      </c>
    </row>
    <row r="158" spans="1:9" x14ac:dyDescent="0.3">
      <c r="A158" t="s">
        <v>124</v>
      </c>
      <c r="B158" t="s">
        <v>8</v>
      </c>
      <c r="C158" t="s">
        <v>12</v>
      </c>
      <c r="D158">
        <v>31</v>
      </c>
      <c r="E158" s="7">
        <v>44084</v>
      </c>
      <c r="F158" s="11">
        <v>41980</v>
      </c>
      <c r="G158" t="s">
        <v>16</v>
      </c>
      <c r="H158" t="s">
        <v>206</v>
      </c>
      <c r="I158" s="9">
        <f ca="1">(TODAY()-Staff[[#This Row],[Date Joined]])/365</f>
        <v>3.4219178082191779</v>
      </c>
    </row>
    <row r="159" spans="1:9" x14ac:dyDescent="0.3">
      <c r="A159" t="s">
        <v>187</v>
      </c>
      <c r="B159" t="s">
        <v>15</v>
      </c>
      <c r="C159" t="s">
        <v>21</v>
      </c>
      <c r="D159">
        <v>36</v>
      </c>
      <c r="E159" s="7">
        <v>44272</v>
      </c>
      <c r="F159" s="11">
        <v>71380</v>
      </c>
      <c r="G159" t="s">
        <v>16</v>
      </c>
      <c r="H159" t="s">
        <v>206</v>
      </c>
      <c r="I159" s="9">
        <f ca="1">(TODAY()-Staff[[#This Row],[Date Joined]])/365</f>
        <v>2.9068493150684933</v>
      </c>
    </row>
    <row r="160" spans="1:9" x14ac:dyDescent="0.3">
      <c r="A160" t="s">
        <v>191</v>
      </c>
      <c r="B160" t="s">
        <v>15</v>
      </c>
      <c r="C160" t="s">
        <v>9</v>
      </c>
      <c r="D160">
        <v>27</v>
      </c>
      <c r="E160" s="7">
        <v>44547</v>
      </c>
      <c r="F160" s="11">
        <v>113280</v>
      </c>
      <c r="G160" t="s">
        <v>42</v>
      </c>
      <c r="H160" t="s">
        <v>206</v>
      </c>
      <c r="I160" s="9">
        <f ca="1">(TODAY()-Staff[[#This Row],[Date Joined]])/365</f>
        <v>2.1534246575342464</v>
      </c>
    </row>
    <row r="161" spans="1:9" x14ac:dyDescent="0.3">
      <c r="A161" t="s">
        <v>181</v>
      </c>
      <c r="B161" t="s">
        <v>8</v>
      </c>
      <c r="C161" t="s">
        <v>21</v>
      </c>
      <c r="D161">
        <v>33</v>
      </c>
      <c r="E161" s="7">
        <v>44747</v>
      </c>
      <c r="F161" s="11">
        <v>86570</v>
      </c>
      <c r="G161" t="s">
        <v>16</v>
      </c>
      <c r="H161" t="s">
        <v>206</v>
      </c>
      <c r="I161" s="9">
        <f ca="1">(TODAY()-Staff[[#This Row],[Date Joined]])/365</f>
        <v>1.6054794520547946</v>
      </c>
    </row>
    <row r="162" spans="1:9" x14ac:dyDescent="0.3">
      <c r="A162" t="s">
        <v>139</v>
      </c>
      <c r="B162" t="s">
        <v>15</v>
      </c>
      <c r="C162" t="s">
        <v>9</v>
      </c>
      <c r="D162">
        <v>26</v>
      </c>
      <c r="E162" s="7">
        <v>44350</v>
      </c>
      <c r="F162" s="11">
        <v>53540</v>
      </c>
      <c r="G162" t="s">
        <v>16</v>
      </c>
      <c r="H162" t="s">
        <v>206</v>
      </c>
      <c r="I162" s="9">
        <f ca="1">(TODAY()-Staff[[#This Row],[Date Joined]])/365</f>
        <v>2.6931506849315068</v>
      </c>
    </row>
    <row r="163" spans="1:9" x14ac:dyDescent="0.3">
      <c r="A163" t="s">
        <v>190</v>
      </c>
      <c r="B163" t="s">
        <v>15</v>
      </c>
      <c r="C163" t="s">
        <v>12</v>
      </c>
      <c r="D163">
        <v>37</v>
      </c>
      <c r="E163" s="7">
        <v>44640</v>
      </c>
      <c r="F163" s="11">
        <v>69070</v>
      </c>
      <c r="G163" t="s">
        <v>16</v>
      </c>
      <c r="H163" t="s">
        <v>206</v>
      </c>
      <c r="I163" s="9">
        <f ca="1">(TODAY()-Staff[[#This Row],[Date Joined]])/365</f>
        <v>1.8986301369863015</v>
      </c>
    </row>
    <row r="164" spans="1:9" x14ac:dyDescent="0.3">
      <c r="A164" t="s">
        <v>121</v>
      </c>
      <c r="B164" t="s">
        <v>8</v>
      </c>
      <c r="C164" t="s">
        <v>21</v>
      </c>
      <c r="D164">
        <v>30</v>
      </c>
      <c r="E164" s="7">
        <v>44328</v>
      </c>
      <c r="F164" s="11">
        <v>67910</v>
      </c>
      <c r="G164" t="s">
        <v>24</v>
      </c>
      <c r="H164" t="s">
        <v>206</v>
      </c>
      <c r="I164" s="9">
        <f ca="1">(TODAY()-Staff[[#This Row],[Date Joined]])/365</f>
        <v>2.7534246575342465</v>
      </c>
    </row>
    <row r="165" spans="1:9" x14ac:dyDescent="0.3">
      <c r="A165" t="s">
        <v>119</v>
      </c>
      <c r="B165" t="s">
        <v>15</v>
      </c>
      <c r="C165" t="s">
        <v>12</v>
      </c>
      <c r="D165">
        <v>30</v>
      </c>
      <c r="E165" s="7">
        <v>44214</v>
      </c>
      <c r="F165" s="11">
        <v>69120</v>
      </c>
      <c r="G165" t="s">
        <v>16</v>
      </c>
      <c r="H165" t="s">
        <v>206</v>
      </c>
      <c r="I165" s="9">
        <f ca="1">(TODAY()-Staff[[#This Row],[Date Joined]])/365</f>
        <v>3.0657534246575344</v>
      </c>
    </row>
    <row r="166" spans="1:9" x14ac:dyDescent="0.3">
      <c r="A166" t="s">
        <v>132</v>
      </c>
      <c r="B166" t="s">
        <v>8</v>
      </c>
      <c r="C166" t="s">
        <v>21</v>
      </c>
      <c r="D166">
        <v>34</v>
      </c>
      <c r="E166" s="7">
        <v>44550</v>
      </c>
      <c r="F166" s="11">
        <v>60130</v>
      </c>
      <c r="G166" t="s">
        <v>16</v>
      </c>
      <c r="H166" t="s">
        <v>206</v>
      </c>
      <c r="I166" s="9">
        <f ca="1">(TODAY()-Staff[[#This Row],[Date Joined]])/365</f>
        <v>2.1452054794520548</v>
      </c>
    </row>
    <row r="167" spans="1:9" x14ac:dyDescent="0.3">
      <c r="A167" t="s">
        <v>161</v>
      </c>
      <c r="B167" t="s">
        <v>15</v>
      </c>
      <c r="C167" t="s">
        <v>9</v>
      </c>
      <c r="D167">
        <v>23</v>
      </c>
      <c r="E167" s="7">
        <v>44378</v>
      </c>
      <c r="F167" s="11">
        <v>106460</v>
      </c>
      <c r="G167" t="s">
        <v>16</v>
      </c>
      <c r="H167" t="s">
        <v>206</v>
      </c>
      <c r="I167" s="9">
        <f ca="1">(TODAY()-Staff[[#This Row],[Date Joined]])/365</f>
        <v>2.6164383561643834</v>
      </c>
    </row>
    <row r="168" spans="1:9" x14ac:dyDescent="0.3">
      <c r="A168" t="s">
        <v>148</v>
      </c>
      <c r="B168" t="s">
        <v>8</v>
      </c>
      <c r="C168" t="s">
        <v>56</v>
      </c>
      <c r="D168">
        <v>37</v>
      </c>
      <c r="E168" s="7">
        <v>44389</v>
      </c>
      <c r="F168" s="11">
        <v>118100</v>
      </c>
      <c r="G168" t="s">
        <v>16</v>
      </c>
      <c r="H168" t="s">
        <v>206</v>
      </c>
      <c r="I168" s="9">
        <f ca="1">(TODAY()-Staff[[#This Row],[Date Joined]])/365</f>
        <v>2.5863013698630137</v>
      </c>
    </row>
    <row r="169" spans="1:9" x14ac:dyDescent="0.3">
      <c r="A169" t="s">
        <v>164</v>
      </c>
      <c r="B169" t="s">
        <v>8</v>
      </c>
      <c r="C169" t="s">
        <v>9</v>
      </c>
      <c r="D169">
        <v>36</v>
      </c>
      <c r="E169" s="7">
        <v>44468</v>
      </c>
      <c r="F169" s="11">
        <v>78390</v>
      </c>
      <c r="G169" t="s">
        <v>16</v>
      </c>
      <c r="H169" t="s">
        <v>206</v>
      </c>
      <c r="I169" s="9">
        <f ca="1">(TODAY()-Staff[[#This Row],[Date Joined]])/365</f>
        <v>2.3698630136986303</v>
      </c>
    </row>
    <row r="170" spans="1:9" x14ac:dyDescent="0.3">
      <c r="A170" t="s">
        <v>147</v>
      </c>
      <c r="B170" t="s">
        <v>8</v>
      </c>
      <c r="C170" t="s">
        <v>9</v>
      </c>
      <c r="D170">
        <v>30</v>
      </c>
      <c r="E170" s="7">
        <v>44789</v>
      </c>
      <c r="F170" s="11">
        <v>114180</v>
      </c>
      <c r="G170" t="s">
        <v>16</v>
      </c>
      <c r="H170" t="s">
        <v>206</v>
      </c>
      <c r="I170" s="9">
        <f ca="1">(TODAY()-Staff[[#This Row],[Date Joined]])/365</f>
        <v>1.4904109589041097</v>
      </c>
    </row>
    <row r="171" spans="1:9" x14ac:dyDescent="0.3">
      <c r="A171" t="s">
        <v>189</v>
      </c>
      <c r="B171" t="s">
        <v>8</v>
      </c>
      <c r="C171" t="s">
        <v>9</v>
      </c>
      <c r="D171">
        <v>28</v>
      </c>
      <c r="E171" s="7">
        <v>44590</v>
      </c>
      <c r="F171" s="11">
        <v>104120</v>
      </c>
      <c r="G171" t="s">
        <v>16</v>
      </c>
      <c r="H171" t="s">
        <v>206</v>
      </c>
      <c r="I171" s="9">
        <f ca="1">(TODAY()-Staff[[#This Row],[Date Joined]])/365</f>
        <v>2.0356164383561643</v>
      </c>
    </row>
    <row r="172" spans="1:9" x14ac:dyDescent="0.3">
      <c r="A172" t="s">
        <v>138</v>
      </c>
      <c r="B172" t="s">
        <v>15</v>
      </c>
      <c r="C172" t="s">
        <v>9</v>
      </c>
      <c r="D172">
        <v>30</v>
      </c>
      <c r="E172" s="7">
        <v>44640</v>
      </c>
      <c r="F172" s="11">
        <v>67950</v>
      </c>
      <c r="G172" t="s">
        <v>16</v>
      </c>
      <c r="H172" t="s">
        <v>206</v>
      </c>
      <c r="I172" s="9">
        <f ca="1">(TODAY()-Staff[[#This Row],[Date Joined]])/365</f>
        <v>1.8986301369863015</v>
      </c>
    </row>
    <row r="173" spans="1:9" x14ac:dyDescent="0.3">
      <c r="A173" t="s">
        <v>137</v>
      </c>
      <c r="B173" t="s">
        <v>8</v>
      </c>
      <c r="C173" t="s">
        <v>12</v>
      </c>
      <c r="D173">
        <v>29</v>
      </c>
      <c r="E173" s="7">
        <v>43962</v>
      </c>
      <c r="F173" s="11">
        <v>34980</v>
      </c>
      <c r="G173" t="s">
        <v>16</v>
      </c>
      <c r="H173" t="s">
        <v>206</v>
      </c>
      <c r="I173" s="9">
        <f ca="1">(TODAY()-Staff[[#This Row],[Date Joined]])/365</f>
        <v>3.7561643835616438</v>
      </c>
    </row>
    <row r="174" spans="1:9" x14ac:dyDescent="0.3">
      <c r="A174" t="s">
        <v>153</v>
      </c>
      <c r="B174" t="s">
        <v>8</v>
      </c>
      <c r="C174" t="s">
        <v>12</v>
      </c>
      <c r="D174">
        <v>24</v>
      </c>
      <c r="E174" s="7">
        <v>44087</v>
      </c>
      <c r="F174" s="11">
        <v>62780</v>
      </c>
      <c r="G174" t="s">
        <v>16</v>
      </c>
      <c r="H174" t="s">
        <v>206</v>
      </c>
      <c r="I174" s="9">
        <f ca="1">(TODAY()-Staff[[#This Row],[Date Joined]])/365</f>
        <v>3.4136986301369863</v>
      </c>
    </row>
    <row r="175" spans="1:9" x14ac:dyDescent="0.3">
      <c r="A175" t="s">
        <v>117</v>
      </c>
      <c r="B175" t="s">
        <v>15</v>
      </c>
      <c r="C175" t="s">
        <v>12</v>
      </c>
      <c r="D175">
        <v>20</v>
      </c>
      <c r="E175" s="7">
        <v>44397</v>
      </c>
      <c r="F175" s="11">
        <v>107700</v>
      </c>
      <c r="G175" t="s">
        <v>16</v>
      </c>
      <c r="H175" t="s">
        <v>206</v>
      </c>
      <c r="I175" s="9">
        <f ca="1">(TODAY()-Staff[[#This Row],[Date Joined]])/365</f>
        <v>2.5643835616438357</v>
      </c>
    </row>
    <row r="176" spans="1:9" x14ac:dyDescent="0.3">
      <c r="A176" t="s">
        <v>168</v>
      </c>
      <c r="B176" t="s">
        <v>15</v>
      </c>
      <c r="C176" t="s">
        <v>19</v>
      </c>
      <c r="D176">
        <v>25</v>
      </c>
      <c r="E176" s="7">
        <v>44322</v>
      </c>
      <c r="F176" s="11">
        <v>65700</v>
      </c>
      <c r="G176" t="s">
        <v>16</v>
      </c>
      <c r="H176" t="s">
        <v>206</v>
      </c>
      <c r="I176" s="9">
        <f ca="1">(TODAY()-Staff[[#This Row],[Date Joined]])/365</f>
        <v>2.7698630136986302</v>
      </c>
    </row>
    <row r="177" spans="1:9" x14ac:dyDescent="0.3">
      <c r="A177" t="s">
        <v>135</v>
      </c>
      <c r="B177" t="s">
        <v>8</v>
      </c>
      <c r="C177" t="s">
        <v>12</v>
      </c>
      <c r="D177">
        <v>33</v>
      </c>
      <c r="E177" s="7">
        <v>44313</v>
      </c>
      <c r="F177" s="11">
        <v>75480</v>
      </c>
      <c r="G177" t="s">
        <v>42</v>
      </c>
      <c r="H177" t="s">
        <v>206</v>
      </c>
      <c r="I177" s="9">
        <f ca="1">(TODAY()-Staff[[#This Row],[Date Joined]])/365</f>
        <v>2.7945205479452055</v>
      </c>
    </row>
    <row r="178" spans="1:9" x14ac:dyDescent="0.3">
      <c r="A178" t="s">
        <v>174</v>
      </c>
      <c r="B178" t="s">
        <v>15</v>
      </c>
      <c r="C178" t="s">
        <v>12</v>
      </c>
      <c r="D178">
        <v>33</v>
      </c>
      <c r="E178" s="7">
        <v>44448</v>
      </c>
      <c r="F178" s="11">
        <v>53870</v>
      </c>
      <c r="G178" t="s">
        <v>16</v>
      </c>
      <c r="H178" t="s">
        <v>206</v>
      </c>
      <c r="I178" s="9">
        <f ca="1">(TODAY()-Staff[[#This Row],[Date Joined]])/365</f>
        <v>2.4246575342465753</v>
      </c>
    </row>
    <row r="179" spans="1:9" x14ac:dyDescent="0.3">
      <c r="A179" t="s">
        <v>141</v>
      </c>
      <c r="B179" t="s">
        <v>8</v>
      </c>
      <c r="C179" t="s">
        <v>19</v>
      </c>
      <c r="D179">
        <v>36</v>
      </c>
      <c r="E179" s="7">
        <v>44433</v>
      </c>
      <c r="F179" s="11">
        <v>78540</v>
      </c>
      <c r="G179" t="s">
        <v>16</v>
      </c>
      <c r="H179" t="s">
        <v>206</v>
      </c>
      <c r="I179" s="9">
        <f ca="1">(TODAY()-Staff[[#This Row],[Date Joined]])/365</f>
        <v>2.4657534246575343</v>
      </c>
    </row>
    <row r="180" spans="1:9" x14ac:dyDescent="0.3">
      <c r="A180" t="s">
        <v>193</v>
      </c>
      <c r="B180" t="s">
        <v>15</v>
      </c>
      <c r="C180" t="s">
        <v>9</v>
      </c>
      <c r="D180">
        <v>19</v>
      </c>
      <c r="E180" s="7">
        <v>44218</v>
      </c>
      <c r="F180" s="11">
        <v>58960</v>
      </c>
      <c r="G180" t="s">
        <v>16</v>
      </c>
      <c r="H180" t="s">
        <v>206</v>
      </c>
      <c r="I180" s="9">
        <f ca="1">(TODAY()-Staff[[#This Row],[Date Joined]])/365</f>
        <v>3.0547945205479454</v>
      </c>
    </row>
    <row r="181" spans="1:9" x14ac:dyDescent="0.3">
      <c r="A181" t="s">
        <v>162</v>
      </c>
      <c r="B181" t="s">
        <v>15</v>
      </c>
      <c r="C181" t="s">
        <v>9</v>
      </c>
      <c r="D181">
        <v>46</v>
      </c>
      <c r="E181" s="7">
        <v>44697</v>
      </c>
      <c r="F181" s="11">
        <v>70610</v>
      </c>
      <c r="G181" t="s">
        <v>16</v>
      </c>
      <c r="H181" t="s">
        <v>206</v>
      </c>
      <c r="I181" s="9">
        <f ca="1">(TODAY()-Staff[[#This Row],[Date Joined]])/365</f>
        <v>1.7424657534246575</v>
      </c>
    </row>
    <row r="182" spans="1:9" x14ac:dyDescent="0.3">
      <c r="A182" t="s">
        <v>171</v>
      </c>
      <c r="B182" t="s">
        <v>15</v>
      </c>
      <c r="C182" t="s">
        <v>21</v>
      </c>
      <c r="D182">
        <v>33</v>
      </c>
      <c r="E182" s="7">
        <v>44181</v>
      </c>
      <c r="F182" s="11">
        <v>59430</v>
      </c>
      <c r="G182" t="s">
        <v>16</v>
      </c>
      <c r="H182" t="s">
        <v>206</v>
      </c>
      <c r="I182" s="9">
        <f ca="1">(TODAY()-Staff[[#This Row],[Date Joined]])/365</f>
        <v>3.1561643835616437</v>
      </c>
    </row>
    <row r="183" spans="1:9" x14ac:dyDescent="0.3">
      <c r="A183" t="s">
        <v>144</v>
      </c>
      <c r="B183" t="s">
        <v>15</v>
      </c>
      <c r="C183" t="s">
        <v>9</v>
      </c>
      <c r="D183">
        <v>33</v>
      </c>
      <c r="E183" s="7">
        <v>44640</v>
      </c>
      <c r="F183" s="11">
        <v>48530</v>
      </c>
      <c r="G183" t="s">
        <v>13</v>
      </c>
      <c r="H183" t="s">
        <v>206</v>
      </c>
      <c r="I183" s="9">
        <f ca="1">(TODAY()-Staff[[#This Row],[Date Joined]])/365</f>
        <v>1.8986301369863015</v>
      </c>
    </row>
    <row r="184" spans="1:9" x14ac:dyDescent="0.3">
      <c r="A184" t="s">
        <v>163</v>
      </c>
      <c r="B184" t="s">
        <v>8</v>
      </c>
      <c r="C184" t="s">
        <v>12</v>
      </c>
      <c r="D184">
        <v>33</v>
      </c>
      <c r="E184" s="7">
        <v>44129</v>
      </c>
      <c r="F184" s="11">
        <v>96140</v>
      </c>
      <c r="G184" t="s">
        <v>16</v>
      </c>
      <c r="H184" t="s">
        <v>206</v>
      </c>
      <c r="I184" s="9">
        <f ca="1">(TODAY()-Staff[[#This Row],[Date Joined]])/365</f>
        <v>3.2986301369863016</v>
      </c>
    </row>
  </sheetData>
  <mergeCells count="3">
    <mergeCell ref="K22:N22"/>
    <mergeCell ref="K13:O13"/>
    <mergeCell ref="K31:M3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5E35A-AC6F-405C-90D6-38B36D45953A}">
  <sheetPr>
    <tabColor theme="5" tint="0.39997558519241921"/>
  </sheetPr>
  <dimension ref="B2:J43"/>
  <sheetViews>
    <sheetView topLeftCell="A19" workbookViewId="0">
      <selection activeCell="K34" sqref="K34"/>
    </sheetView>
  </sheetViews>
  <sheetFormatPr defaultRowHeight="14.4" x14ac:dyDescent="0.3"/>
  <cols>
    <col min="2" max="2" width="18.5546875" customWidth="1"/>
    <col min="3" max="3" width="6.88671875" bestFit="1" customWidth="1"/>
    <col min="6" max="6" width="9.88671875" bestFit="1" customWidth="1"/>
    <col min="7" max="7" width="11.88671875" style="11" bestFit="1" customWidth="1"/>
  </cols>
  <sheetData>
    <row r="2" spans="2:10" ht="18" x14ac:dyDescent="0.35">
      <c r="B2" s="27" t="s">
        <v>219</v>
      </c>
      <c r="C2" s="27"/>
    </row>
    <row r="4" spans="2:10" x14ac:dyDescent="0.3">
      <c r="B4" t="s">
        <v>220</v>
      </c>
      <c r="C4" t="s">
        <v>21</v>
      </c>
    </row>
    <row r="6" spans="2:10" x14ac:dyDescent="0.3">
      <c r="B6" t="str" cm="1">
        <f t="array" aca="1" ref="B6:J43" ca="1">_xlfn._xlws.SORT(_xlfn._xlws.FILTER(Staff[],Staff[Department]=C4),6,-1)</f>
        <v>Benny Karolovsky</v>
      </c>
      <c r="C6" t="str">
        <f ca="1"/>
        <v>others</v>
      </c>
      <c r="D6" t="str">
        <f ca="1"/>
        <v>Finance</v>
      </c>
      <c r="E6">
        <f ca="1"/>
        <v>37</v>
      </c>
      <c r="F6" s="4">
        <f ca="1"/>
        <v>44146</v>
      </c>
      <c r="G6" s="11">
        <f ca="1"/>
        <v>115440</v>
      </c>
      <c r="H6" t="str">
        <f ca="1"/>
        <v>Poor</v>
      </c>
      <c r="I6" t="str">
        <f ca="1"/>
        <v>Nz</v>
      </c>
      <c r="J6" s="9">
        <f ca="1"/>
        <v>3.2520547945205478</v>
      </c>
    </row>
    <row r="7" spans="2:10" x14ac:dyDescent="0.3">
      <c r="B7" t="str">
        <f ca="1"/>
        <v>Sahila Chandrasekhar</v>
      </c>
      <c r="C7" t="str">
        <f ca="1"/>
        <v>others</v>
      </c>
      <c r="D7" t="str">
        <f ca="1"/>
        <v>Finance</v>
      </c>
      <c r="E7">
        <f ca="1"/>
        <v>37</v>
      </c>
      <c r="F7" s="4">
        <f ca="1"/>
        <v>44085</v>
      </c>
      <c r="G7" s="11">
        <f ca="1"/>
        <v>115440</v>
      </c>
      <c r="H7" t="str">
        <f ca="1"/>
        <v>Poor</v>
      </c>
      <c r="I7" t="str">
        <f ca="1"/>
        <v>Ind</v>
      </c>
      <c r="J7" s="9">
        <f ca="1"/>
        <v>3.419178082191781</v>
      </c>
    </row>
    <row r="8" spans="2:10" x14ac:dyDescent="0.3">
      <c r="B8" t="str">
        <f ca="1"/>
        <v>Constantino Espley</v>
      </c>
      <c r="C8" t="str">
        <f ca="1"/>
        <v>Male</v>
      </c>
      <c r="D8" t="str">
        <f ca="1"/>
        <v>Finance</v>
      </c>
      <c r="E8">
        <f ca="1"/>
        <v>30</v>
      </c>
      <c r="F8" s="4">
        <f ca="1"/>
        <v>44606</v>
      </c>
      <c r="G8" s="11">
        <f ca="1"/>
        <v>96800</v>
      </c>
      <c r="H8" t="str">
        <f ca="1"/>
        <v>Average</v>
      </c>
      <c r="I8" t="str">
        <f ca="1"/>
        <v>Nz</v>
      </c>
      <c r="J8" s="9">
        <f ca="1"/>
        <v>1.9917808219178081</v>
      </c>
    </row>
    <row r="9" spans="2:10" x14ac:dyDescent="0.3">
      <c r="B9" t="str">
        <f ca="1"/>
        <v>Mithil Nadkarni</v>
      </c>
      <c r="C9" t="str">
        <f ca="1"/>
        <v>Male</v>
      </c>
      <c r="D9" t="str">
        <f ca="1"/>
        <v>Finance</v>
      </c>
      <c r="E9">
        <f ca="1"/>
        <v>30</v>
      </c>
      <c r="F9" s="4">
        <f ca="1"/>
        <v>44544</v>
      </c>
      <c r="G9" s="11">
        <f ca="1"/>
        <v>96800</v>
      </c>
      <c r="H9" t="str">
        <f ca="1"/>
        <v>Average</v>
      </c>
      <c r="I9" t="str">
        <f ca="1"/>
        <v>Ind</v>
      </c>
      <c r="J9" s="9">
        <f ca="1"/>
        <v>2.1616438356164385</v>
      </c>
    </row>
    <row r="10" spans="2:10" x14ac:dyDescent="0.3">
      <c r="B10" t="str">
        <f ca="1"/>
        <v>Leilah Yesinin</v>
      </c>
      <c r="C10" t="str">
        <f ca="1"/>
        <v>Female</v>
      </c>
      <c r="D10" t="str">
        <f ca="1"/>
        <v>Finance</v>
      </c>
      <c r="E10">
        <f ca="1"/>
        <v>34</v>
      </c>
      <c r="F10" s="4">
        <f ca="1"/>
        <v>44445</v>
      </c>
      <c r="G10" s="11">
        <f ca="1"/>
        <v>92450</v>
      </c>
      <c r="H10" t="str">
        <f ca="1"/>
        <v>Average</v>
      </c>
      <c r="I10" t="str">
        <f ca="1"/>
        <v>Nz</v>
      </c>
      <c r="J10" s="9">
        <f ca="1"/>
        <v>2.4328767123287673</v>
      </c>
    </row>
    <row r="11" spans="2:10" x14ac:dyDescent="0.3">
      <c r="B11" t="str">
        <f ca="1"/>
        <v>Deepit Ranjana</v>
      </c>
      <c r="C11" t="str">
        <f ca="1"/>
        <v>Female</v>
      </c>
      <c r="D11" t="str">
        <f ca="1"/>
        <v>Finance</v>
      </c>
      <c r="E11">
        <f ca="1"/>
        <v>34</v>
      </c>
      <c r="F11" s="4">
        <f ca="1"/>
        <v>44383</v>
      </c>
      <c r="G11" s="11">
        <f ca="1"/>
        <v>92450</v>
      </c>
      <c r="H11" t="str">
        <f ca="1"/>
        <v>Average</v>
      </c>
      <c r="I11" t="str">
        <f ca="1"/>
        <v>Ind</v>
      </c>
      <c r="J11" s="9">
        <f ca="1"/>
        <v>2.6027397260273974</v>
      </c>
    </row>
    <row r="12" spans="2:10" x14ac:dyDescent="0.3">
      <c r="B12" t="str">
        <f ca="1"/>
        <v>Enoch Dowrey</v>
      </c>
      <c r="C12" t="str">
        <f ca="1"/>
        <v>Male</v>
      </c>
      <c r="D12" t="str">
        <f ca="1"/>
        <v>Finance</v>
      </c>
      <c r="E12">
        <f ca="1"/>
        <v>27</v>
      </c>
      <c r="F12" s="4">
        <f ca="1"/>
        <v>44236</v>
      </c>
      <c r="G12" s="11">
        <f ca="1"/>
        <v>91650</v>
      </c>
      <c r="H12" t="str">
        <f ca="1"/>
        <v>Above average</v>
      </c>
      <c r="I12" t="str">
        <f ca="1"/>
        <v>Nz</v>
      </c>
      <c r="J12" s="9">
        <f ca="1"/>
        <v>3.0054794520547947</v>
      </c>
    </row>
    <row r="13" spans="2:10" x14ac:dyDescent="0.3">
      <c r="B13" t="str">
        <f ca="1"/>
        <v>Kamalakshi Mukundan</v>
      </c>
      <c r="C13" t="str">
        <f ca="1"/>
        <v>Male</v>
      </c>
      <c r="D13" t="str">
        <f ca="1"/>
        <v>Finance</v>
      </c>
      <c r="E13">
        <f ca="1"/>
        <v>27</v>
      </c>
      <c r="F13" s="4">
        <f ca="1"/>
        <v>44174</v>
      </c>
      <c r="G13" s="11">
        <f ca="1"/>
        <v>91650</v>
      </c>
      <c r="H13" t="str">
        <f ca="1"/>
        <v>Above average</v>
      </c>
      <c r="I13" t="str">
        <f ca="1"/>
        <v>Ind</v>
      </c>
      <c r="J13" s="9">
        <f ca="1"/>
        <v>3.1753424657534248</v>
      </c>
    </row>
    <row r="14" spans="2:10" x14ac:dyDescent="0.3">
      <c r="B14" t="str">
        <f ca="1"/>
        <v>Sibyl Dunkirk</v>
      </c>
      <c r="C14" t="str">
        <f ca="1"/>
        <v>Female</v>
      </c>
      <c r="D14" t="str">
        <f ca="1"/>
        <v>Finance</v>
      </c>
      <c r="E14">
        <f ca="1"/>
        <v>33</v>
      </c>
      <c r="F14" s="4">
        <f ca="1"/>
        <v>44809</v>
      </c>
      <c r="G14" s="11">
        <f ca="1"/>
        <v>86570</v>
      </c>
      <c r="H14" t="str">
        <f ca="1"/>
        <v>Average</v>
      </c>
      <c r="I14" t="str">
        <f ca="1"/>
        <v>Nz</v>
      </c>
      <c r="J14" s="9">
        <f ca="1"/>
        <v>1.4356164383561645</v>
      </c>
    </row>
    <row r="15" spans="2:10" x14ac:dyDescent="0.3">
      <c r="B15" t="str">
        <f ca="1"/>
        <v>Madhumati Gazala Soumitra</v>
      </c>
      <c r="C15" t="str">
        <f ca="1"/>
        <v>Female</v>
      </c>
      <c r="D15" t="str">
        <f ca="1"/>
        <v>Finance</v>
      </c>
      <c r="E15">
        <f ca="1"/>
        <v>33</v>
      </c>
      <c r="F15" s="4">
        <f ca="1"/>
        <v>44747</v>
      </c>
      <c r="G15" s="11">
        <f ca="1"/>
        <v>86570</v>
      </c>
      <c r="H15" t="str">
        <f ca="1"/>
        <v>Average</v>
      </c>
      <c r="I15" t="str">
        <f ca="1"/>
        <v>Ind</v>
      </c>
      <c r="J15" s="9">
        <f ca="1"/>
        <v>1.6054794520547946</v>
      </c>
    </row>
    <row r="16" spans="2:10" x14ac:dyDescent="0.3">
      <c r="B16" t="str">
        <f ca="1"/>
        <v>Karlen McCaffrey</v>
      </c>
      <c r="C16" t="str">
        <f ca="1"/>
        <v>Female</v>
      </c>
      <c r="D16" t="str">
        <f ca="1"/>
        <v>Finance</v>
      </c>
      <c r="E16">
        <f ca="1"/>
        <v>34</v>
      </c>
      <c r="F16" s="4">
        <f ca="1"/>
        <v>44459</v>
      </c>
      <c r="G16" s="11">
        <f ca="1"/>
        <v>85000</v>
      </c>
      <c r="H16" t="str">
        <f ca="1"/>
        <v>Average</v>
      </c>
      <c r="I16" t="str">
        <f ca="1"/>
        <v>Nz</v>
      </c>
      <c r="J16" s="9">
        <f ca="1"/>
        <v>2.3945205479452056</v>
      </c>
    </row>
    <row r="17" spans="2:10" x14ac:dyDescent="0.3">
      <c r="B17" t="str">
        <f ca="1"/>
        <v>Tarala Vishaal</v>
      </c>
      <c r="C17" t="str">
        <f ca="1"/>
        <v>Female</v>
      </c>
      <c r="D17" t="str">
        <f ca="1"/>
        <v>Finance</v>
      </c>
      <c r="E17">
        <f ca="1"/>
        <v>34</v>
      </c>
      <c r="F17" s="4">
        <f ca="1"/>
        <v>44397</v>
      </c>
      <c r="G17" s="11">
        <f ca="1"/>
        <v>85000</v>
      </c>
      <c r="H17" t="str">
        <f ca="1"/>
        <v>Average</v>
      </c>
      <c r="I17" t="str">
        <f ca="1"/>
        <v>Ind</v>
      </c>
      <c r="J17" s="9">
        <f ca="1"/>
        <v>2.5643835616438357</v>
      </c>
    </row>
    <row r="18" spans="2:10" x14ac:dyDescent="0.3">
      <c r="B18" t="str">
        <f ca="1"/>
        <v>Beverie Moffet</v>
      </c>
      <c r="C18" t="str">
        <f ca="1"/>
        <v>Female</v>
      </c>
      <c r="D18" t="str">
        <f ca="1"/>
        <v>Finance</v>
      </c>
      <c r="E18">
        <f ca="1"/>
        <v>28</v>
      </c>
      <c r="F18" s="4">
        <f ca="1"/>
        <v>44185</v>
      </c>
      <c r="G18" s="11">
        <f ca="1"/>
        <v>75970</v>
      </c>
      <c r="H18" t="str">
        <f ca="1"/>
        <v>Average</v>
      </c>
      <c r="I18" t="str">
        <f ca="1"/>
        <v>Nz</v>
      </c>
      <c r="J18" s="9">
        <f ca="1"/>
        <v>3.1452054794520548</v>
      </c>
    </row>
    <row r="19" spans="2:10" x14ac:dyDescent="0.3">
      <c r="B19" t="str">
        <f ca="1"/>
        <v>Indu Varada Sumedh</v>
      </c>
      <c r="C19" t="str">
        <f ca="1"/>
        <v>Female</v>
      </c>
      <c r="D19" t="str">
        <f ca="1"/>
        <v>Finance</v>
      </c>
      <c r="E19">
        <f ca="1"/>
        <v>28</v>
      </c>
      <c r="F19" s="4">
        <f ca="1"/>
        <v>44124</v>
      </c>
      <c r="G19" s="11">
        <f ca="1"/>
        <v>75970</v>
      </c>
      <c r="H19" t="str">
        <f ca="1"/>
        <v>Average</v>
      </c>
      <c r="I19" t="str">
        <f ca="1"/>
        <v>Ind</v>
      </c>
      <c r="J19" s="9">
        <f ca="1"/>
        <v>3.3123287671232875</v>
      </c>
    </row>
    <row r="20" spans="2:10" x14ac:dyDescent="0.3">
      <c r="B20" t="str">
        <f ca="1"/>
        <v>Bennie Pepis</v>
      </c>
      <c r="C20" t="str">
        <f ca="1"/>
        <v>Male</v>
      </c>
      <c r="D20" t="str">
        <f ca="1"/>
        <v>Finance</v>
      </c>
      <c r="E20">
        <f ca="1"/>
        <v>36</v>
      </c>
      <c r="F20" s="4">
        <f ca="1"/>
        <v>44333</v>
      </c>
      <c r="G20" s="11">
        <f ca="1"/>
        <v>71380</v>
      </c>
      <c r="H20" t="str">
        <f ca="1"/>
        <v>Average</v>
      </c>
      <c r="I20" t="str">
        <f ca="1"/>
        <v>Nz</v>
      </c>
      <c r="J20" s="9">
        <f ca="1"/>
        <v>2.7397260273972601</v>
      </c>
    </row>
    <row r="21" spans="2:10" x14ac:dyDescent="0.3">
      <c r="B21" t="str">
        <f ca="1"/>
        <v>Kulbhushan Moorthy</v>
      </c>
      <c r="C21" t="str">
        <f ca="1"/>
        <v>Male</v>
      </c>
      <c r="D21" t="str">
        <f ca="1"/>
        <v>Finance</v>
      </c>
      <c r="E21">
        <f ca="1"/>
        <v>36</v>
      </c>
      <c r="F21" s="4">
        <f ca="1"/>
        <v>44272</v>
      </c>
      <c r="G21" s="11">
        <f ca="1"/>
        <v>71380</v>
      </c>
      <c r="H21" t="str">
        <f ca="1"/>
        <v>Average</v>
      </c>
      <c r="I21" t="str">
        <f ca="1"/>
        <v>Ind</v>
      </c>
      <c r="J21" s="9">
        <f ca="1"/>
        <v>2.9068493150684933</v>
      </c>
    </row>
    <row r="22" spans="2:10" x14ac:dyDescent="0.3">
      <c r="B22" t="str">
        <f ca="1"/>
        <v>Shayne Stegel</v>
      </c>
      <c r="C22" t="str">
        <f ca="1"/>
        <v>Male</v>
      </c>
      <c r="D22" t="str">
        <f ca="1"/>
        <v>Finance</v>
      </c>
      <c r="E22">
        <f ca="1"/>
        <v>42</v>
      </c>
      <c r="F22" s="4">
        <f ca="1"/>
        <v>44731</v>
      </c>
      <c r="G22" s="11">
        <f ca="1"/>
        <v>70270</v>
      </c>
      <c r="H22" t="str">
        <f ca="1"/>
        <v>Poor</v>
      </c>
      <c r="I22" t="str">
        <f ca="1"/>
        <v>Nz</v>
      </c>
      <c r="J22" s="9">
        <f ca="1"/>
        <v>1.6493150684931508</v>
      </c>
    </row>
    <row r="23" spans="2:10" x14ac:dyDescent="0.3">
      <c r="B23" t="str">
        <f ca="1"/>
        <v>Chandana Sannidhi Surnilla</v>
      </c>
      <c r="C23" t="str">
        <f ca="1"/>
        <v>Male</v>
      </c>
      <c r="D23" t="str">
        <f ca="1"/>
        <v>Finance</v>
      </c>
      <c r="E23">
        <f ca="1"/>
        <v>42</v>
      </c>
      <c r="F23" s="4">
        <f ca="1"/>
        <v>44670</v>
      </c>
      <c r="G23" s="11">
        <f ca="1"/>
        <v>70270</v>
      </c>
      <c r="H23" t="str">
        <f ca="1"/>
        <v>Poor</v>
      </c>
      <c r="I23" t="str">
        <f ca="1"/>
        <v>Ind</v>
      </c>
      <c r="J23" s="9">
        <f ca="1"/>
        <v>1.8164383561643835</v>
      </c>
    </row>
    <row r="24" spans="2:10" x14ac:dyDescent="0.3">
      <c r="B24" t="str">
        <f ca="1"/>
        <v>Husein Augar</v>
      </c>
      <c r="C24" t="str">
        <f ca="1"/>
        <v>Female</v>
      </c>
      <c r="D24" t="str">
        <f ca="1"/>
        <v>Finance</v>
      </c>
      <c r="E24">
        <f ca="1"/>
        <v>30</v>
      </c>
      <c r="F24" s="4">
        <f ca="1"/>
        <v>44389</v>
      </c>
      <c r="G24" s="11">
        <f ca="1"/>
        <v>67910</v>
      </c>
      <c r="H24" t="str">
        <f ca="1"/>
        <v>Poor</v>
      </c>
      <c r="I24" t="str">
        <f ca="1"/>
        <v>Nz</v>
      </c>
      <c r="J24" s="9">
        <f ca="1"/>
        <v>2.5863013698630137</v>
      </c>
    </row>
    <row r="25" spans="2:10" x14ac:dyDescent="0.3">
      <c r="B25" t="str">
        <f ca="1"/>
        <v>Kantimoy Pritish</v>
      </c>
      <c r="C25" t="str">
        <f ca="1"/>
        <v>Female</v>
      </c>
      <c r="D25" t="str">
        <f ca="1"/>
        <v>Finance</v>
      </c>
      <c r="E25">
        <f ca="1"/>
        <v>30</v>
      </c>
      <c r="F25" s="4">
        <f ca="1"/>
        <v>44328</v>
      </c>
      <c r="G25" s="11">
        <f ca="1"/>
        <v>67910</v>
      </c>
      <c r="H25" t="str">
        <f ca="1"/>
        <v>Poor</v>
      </c>
      <c r="I25" t="str">
        <f ca="1"/>
        <v>Ind</v>
      </c>
      <c r="J25" s="9">
        <f ca="1"/>
        <v>2.7534246575342465</v>
      </c>
    </row>
    <row r="26" spans="2:10" x14ac:dyDescent="0.3">
      <c r="B26" t="str">
        <f ca="1"/>
        <v>Marney O'Breen</v>
      </c>
      <c r="C26" t="str">
        <f ca="1"/>
        <v>Female</v>
      </c>
      <c r="D26" t="str">
        <f ca="1"/>
        <v>Finance</v>
      </c>
      <c r="E26">
        <f ca="1"/>
        <v>21</v>
      </c>
      <c r="F26" s="4">
        <f ca="1"/>
        <v>44317</v>
      </c>
      <c r="G26" s="11">
        <f ca="1"/>
        <v>65920</v>
      </c>
      <c r="H26" t="str">
        <f ca="1"/>
        <v>Average</v>
      </c>
      <c r="I26" t="str">
        <f ca="1"/>
        <v>Nz</v>
      </c>
      <c r="J26" s="9">
        <f ca="1"/>
        <v>2.7835616438356166</v>
      </c>
    </row>
    <row r="27" spans="2:10" x14ac:dyDescent="0.3">
      <c r="B27" t="str">
        <f ca="1"/>
        <v>Agrata Rajarama</v>
      </c>
      <c r="C27" t="str">
        <f ca="1"/>
        <v>Female</v>
      </c>
      <c r="D27" t="str">
        <f ca="1"/>
        <v>Finance</v>
      </c>
      <c r="E27">
        <f ca="1"/>
        <v>21</v>
      </c>
      <c r="F27" s="4">
        <f ca="1"/>
        <v>44256</v>
      </c>
      <c r="G27" s="11">
        <f ca="1"/>
        <v>65920</v>
      </c>
      <c r="H27" t="str">
        <f ca="1"/>
        <v>Average</v>
      </c>
      <c r="I27" t="str">
        <f ca="1"/>
        <v>Ind</v>
      </c>
      <c r="J27" s="9">
        <f ca="1"/>
        <v>2.9506849315068493</v>
      </c>
    </row>
    <row r="28" spans="2:10" x14ac:dyDescent="0.3">
      <c r="B28" t="str">
        <f ca="1"/>
        <v>Teressa Udden</v>
      </c>
      <c r="C28" t="str">
        <f ca="1"/>
        <v>Female</v>
      </c>
      <c r="D28" t="str">
        <f ca="1"/>
        <v>Finance</v>
      </c>
      <c r="E28">
        <f ca="1"/>
        <v>33</v>
      </c>
      <c r="F28" s="4">
        <f ca="1"/>
        <v>44067</v>
      </c>
      <c r="G28" s="11">
        <f ca="1"/>
        <v>65360</v>
      </c>
      <c r="H28" t="str">
        <f ca="1"/>
        <v>Average</v>
      </c>
      <c r="I28" t="str">
        <f ca="1"/>
        <v>Nz</v>
      </c>
      <c r="J28" s="9">
        <f ca="1"/>
        <v>3.4684931506849317</v>
      </c>
    </row>
    <row r="29" spans="2:10" x14ac:dyDescent="0.3">
      <c r="B29" t="str">
        <f ca="1"/>
        <v>Kevalkumar Solanki</v>
      </c>
      <c r="C29" t="str">
        <f ca="1"/>
        <v>Female</v>
      </c>
      <c r="D29" t="str">
        <f ca="1"/>
        <v>Finance</v>
      </c>
      <c r="E29">
        <f ca="1"/>
        <v>33</v>
      </c>
      <c r="F29" s="4">
        <f ca="1"/>
        <v>44006</v>
      </c>
      <c r="G29" s="11">
        <f ca="1"/>
        <v>65360</v>
      </c>
      <c r="H29" t="str">
        <f ca="1"/>
        <v>Average</v>
      </c>
      <c r="I29" t="str">
        <f ca="1"/>
        <v>Ind</v>
      </c>
      <c r="J29" s="9">
        <f ca="1"/>
        <v>3.6356164383561644</v>
      </c>
    </row>
    <row r="30" spans="2:10" x14ac:dyDescent="0.3">
      <c r="B30" t="str">
        <f ca="1"/>
        <v>Curtice Advani</v>
      </c>
      <c r="C30" t="str">
        <f ca="1"/>
        <v>others</v>
      </c>
      <c r="D30" t="str">
        <f ca="1"/>
        <v>Finance</v>
      </c>
      <c r="E30">
        <f ca="1"/>
        <v>30</v>
      </c>
      <c r="F30" s="4">
        <f ca="1"/>
        <v>44597</v>
      </c>
      <c r="G30" s="11">
        <f ca="1"/>
        <v>64000</v>
      </c>
      <c r="H30" t="str">
        <f ca="1"/>
        <v>Average</v>
      </c>
      <c r="I30" t="str">
        <f ca="1"/>
        <v>Nz</v>
      </c>
      <c r="J30" s="9">
        <f ca="1"/>
        <v>2.0164383561643837</v>
      </c>
    </row>
    <row r="31" spans="2:10" x14ac:dyDescent="0.3">
      <c r="B31" t="str">
        <f ca="1"/>
        <v>Upendra Swati</v>
      </c>
      <c r="C31" t="str">
        <f ca="1"/>
        <v>others</v>
      </c>
      <c r="D31" t="str">
        <f ca="1"/>
        <v>Finance</v>
      </c>
      <c r="E31">
        <f ca="1"/>
        <v>30</v>
      </c>
      <c r="F31" s="4">
        <f ca="1"/>
        <v>44535</v>
      </c>
      <c r="G31" s="11">
        <f ca="1"/>
        <v>64000</v>
      </c>
      <c r="H31" t="str">
        <f ca="1"/>
        <v>Average</v>
      </c>
      <c r="I31" t="str">
        <f ca="1"/>
        <v>Ind</v>
      </c>
      <c r="J31" s="9">
        <f ca="1"/>
        <v>2.1863013698630138</v>
      </c>
    </row>
    <row r="32" spans="2:10" x14ac:dyDescent="0.3">
      <c r="B32" t="str">
        <f ca="1"/>
        <v>Jehu Rudeforth</v>
      </c>
      <c r="C32" t="str">
        <f ca="1"/>
        <v>Female</v>
      </c>
      <c r="D32" t="str">
        <f ca="1"/>
        <v>Finance</v>
      </c>
      <c r="E32">
        <f ca="1"/>
        <v>34</v>
      </c>
      <c r="F32" s="4">
        <f ca="1"/>
        <v>44612</v>
      </c>
      <c r="G32" s="11">
        <f ca="1"/>
        <v>60130</v>
      </c>
      <c r="H32" t="str">
        <f ca="1"/>
        <v>Average</v>
      </c>
      <c r="I32" t="str">
        <f ca="1"/>
        <v>Nz</v>
      </c>
      <c r="J32" s="9">
        <f ca="1"/>
        <v>1.9753424657534246</v>
      </c>
    </row>
    <row r="33" spans="2:10" x14ac:dyDescent="0.3">
      <c r="B33" t="str">
        <f ca="1"/>
        <v>Lalit Kothari</v>
      </c>
      <c r="C33" t="str">
        <f ca="1"/>
        <v>Female</v>
      </c>
      <c r="D33" t="str">
        <f ca="1"/>
        <v>Finance</v>
      </c>
      <c r="E33">
        <f ca="1"/>
        <v>34</v>
      </c>
      <c r="F33" s="4">
        <f ca="1"/>
        <v>44550</v>
      </c>
      <c r="G33" s="11">
        <f ca="1"/>
        <v>60130</v>
      </c>
      <c r="H33" t="str">
        <f ca="1"/>
        <v>Average</v>
      </c>
      <c r="I33" t="str">
        <f ca="1"/>
        <v>Ind</v>
      </c>
      <c r="J33" s="9">
        <f ca="1"/>
        <v>2.1452054794520548</v>
      </c>
    </row>
    <row r="34" spans="2:10" x14ac:dyDescent="0.3">
      <c r="B34" t="str">
        <f ca="1"/>
        <v>My Hanscome</v>
      </c>
      <c r="C34" t="str">
        <f ca="1"/>
        <v>Male</v>
      </c>
      <c r="D34" t="str">
        <f ca="1"/>
        <v>Finance</v>
      </c>
      <c r="E34">
        <f ca="1"/>
        <v>33</v>
      </c>
      <c r="F34" s="4">
        <f ca="1"/>
        <v>44243</v>
      </c>
      <c r="G34" s="11">
        <f ca="1"/>
        <v>59430</v>
      </c>
      <c r="H34" t="str">
        <f ca="1"/>
        <v>Average</v>
      </c>
      <c r="I34" t="str">
        <f ca="1"/>
        <v>Nz</v>
      </c>
      <c r="J34" s="9">
        <f ca="1"/>
        <v>2.9863013698630136</v>
      </c>
    </row>
    <row r="35" spans="2:10" x14ac:dyDescent="0.3">
      <c r="B35" t="str">
        <f ca="1"/>
        <v>Asija Pothireddy</v>
      </c>
      <c r="C35" t="str">
        <f ca="1"/>
        <v>Male</v>
      </c>
      <c r="D35" t="str">
        <f ca="1"/>
        <v>Finance</v>
      </c>
      <c r="E35">
        <f ca="1"/>
        <v>33</v>
      </c>
      <c r="F35" s="4">
        <f ca="1"/>
        <v>44181</v>
      </c>
      <c r="G35" s="11">
        <f ca="1"/>
        <v>59430</v>
      </c>
      <c r="H35" t="str">
        <f ca="1"/>
        <v>Average</v>
      </c>
      <c r="I35" t="str">
        <f ca="1"/>
        <v>Ind</v>
      </c>
      <c r="J35" s="9">
        <f ca="1"/>
        <v>3.1561643835616437</v>
      </c>
    </row>
    <row r="36" spans="2:10" x14ac:dyDescent="0.3">
      <c r="B36" t="str">
        <f ca="1"/>
        <v>Oby Sorrel</v>
      </c>
      <c r="C36" t="str">
        <f ca="1"/>
        <v>Female</v>
      </c>
      <c r="D36" t="str">
        <f ca="1"/>
        <v>Finance</v>
      </c>
      <c r="E36">
        <f ca="1"/>
        <v>34</v>
      </c>
      <c r="F36" s="4">
        <f ca="1"/>
        <v>44653</v>
      </c>
      <c r="G36" s="11">
        <f ca="1"/>
        <v>58940</v>
      </c>
      <c r="H36" t="str">
        <f ca="1"/>
        <v>Average</v>
      </c>
      <c r="I36" t="str">
        <f ca="1"/>
        <v>Nz</v>
      </c>
      <c r="J36" s="9">
        <f ca="1"/>
        <v>1.8630136986301369</v>
      </c>
    </row>
    <row r="37" spans="2:10" x14ac:dyDescent="0.3">
      <c r="B37" t="str">
        <f ca="1"/>
        <v>Krittika Gaekwad</v>
      </c>
      <c r="C37" t="str">
        <f ca="1"/>
        <v>Female</v>
      </c>
      <c r="D37" t="str">
        <f ca="1"/>
        <v>Finance</v>
      </c>
      <c r="E37">
        <f ca="1"/>
        <v>34</v>
      </c>
      <c r="F37" s="4">
        <f ca="1"/>
        <v>44594</v>
      </c>
      <c r="G37" s="11">
        <f ca="1"/>
        <v>58940</v>
      </c>
      <c r="H37" t="str">
        <f ca="1"/>
        <v>Average</v>
      </c>
      <c r="I37" t="str">
        <f ca="1"/>
        <v>Ind</v>
      </c>
      <c r="J37" s="9">
        <f ca="1"/>
        <v>2.0246575342465754</v>
      </c>
    </row>
    <row r="38" spans="2:10" x14ac:dyDescent="0.3">
      <c r="B38" t="str">
        <f ca="1"/>
        <v>Kaye Crocroft</v>
      </c>
      <c r="C38" t="str">
        <f ca="1"/>
        <v>Male</v>
      </c>
      <c r="D38" t="str">
        <f ca="1"/>
        <v>Finance</v>
      </c>
      <c r="E38">
        <f ca="1"/>
        <v>24</v>
      </c>
      <c r="F38" s="4">
        <f ca="1"/>
        <v>44436</v>
      </c>
      <c r="G38" s="11">
        <f ca="1"/>
        <v>52610</v>
      </c>
      <c r="H38" t="str">
        <f ca="1"/>
        <v>Poor</v>
      </c>
      <c r="I38" t="str">
        <f ca="1"/>
        <v>Nz</v>
      </c>
      <c r="J38" s="9">
        <f ca="1"/>
        <v>2.4575342465753423</v>
      </c>
    </row>
    <row r="39" spans="2:10" x14ac:dyDescent="0.3">
      <c r="B39" t="str">
        <f ca="1"/>
        <v>Gumwant Veera</v>
      </c>
      <c r="C39" t="str">
        <f ca="1"/>
        <v>Male</v>
      </c>
      <c r="D39" t="str">
        <f ca="1"/>
        <v>Finance</v>
      </c>
      <c r="E39">
        <f ca="1"/>
        <v>24</v>
      </c>
      <c r="F39" s="4">
        <f ca="1"/>
        <v>44375</v>
      </c>
      <c r="G39" s="11">
        <f ca="1"/>
        <v>52610</v>
      </c>
      <c r="H39" t="str">
        <f ca="1"/>
        <v>Poor</v>
      </c>
      <c r="I39" t="str">
        <f ca="1"/>
        <v>Ind</v>
      </c>
      <c r="J39" s="9">
        <f ca="1"/>
        <v>2.6246575342465754</v>
      </c>
    </row>
    <row r="40" spans="2:10" x14ac:dyDescent="0.3">
      <c r="B40" t="str">
        <f ca="1"/>
        <v>Esmaria Denecamp</v>
      </c>
      <c r="C40" t="str">
        <f ca="1"/>
        <v>Male</v>
      </c>
      <c r="D40" t="str">
        <f ca="1"/>
        <v>Finance</v>
      </c>
      <c r="E40">
        <f ca="1"/>
        <v>27</v>
      </c>
      <c r="F40" s="4">
        <f ca="1"/>
        <v>44567</v>
      </c>
      <c r="G40" s="11">
        <f ca="1"/>
        <v>48980</v>
      </c>
      <c r="H40" t="str">
        <f ca="1"/>
        <v>Average</v>
      </c>
      <c r="I40" t="str">
        <f ca="1"/>
        <v>Nz</v>
      </c>
      <c r="J40" s="9">
        <f ca="1"/>
        <v>2.0986301369863014</v>
      </c>
    </row>
    <row r="41" spans="2:10" x14ac:dyDescent="0.3">
      <c r="B41" t="str">
        <f ca="1"/>
        <v>Vanmala Shriharsha</v>
      </c>
      <c r="C41" t="str">
        <f ca="1"/>
        <v>Male</v>
      </c>
      <c r="D41" t="str">
        <f ca="1"/>
        <v>Finance</v>
      </c>
      <c r="E41">
        <f ca="1"/>
        <v>27</v>
      </c>
      <c r="F41" s="4">
        <f ca="1"/>
        <v>44506</v>
      </c>
      <c r="G41" s="11">
        <f ca="1"/>
        <v>48980</v>
      </c>
      <c r="H41" t="str">
        <f ca="1"/>
        <v>Average</v>
      </c>
      <c r="I41" t="str">
        <f ca="1"/>
        <v>Ind</v>
      </c>
      <c r="J41" s="9">
        <f ca="1"/>
        <v>2.2657534246575342</v>
      </c>
    </row>
    <row r="42" spans="2:10" x14ac:dyDescent="0.3">
      <c r="B42" t="str">
        <f ca="1"/>
        <v>Jan Morforth</v>
      </c>
      <c r="C42" t="str">
        <f ca="1"/>
        <v>Male</v>
      </c>
      <c r="D42" t="str">
        <f ca="1"/>
        <v>Finance</v>
      </c>
      <c r="E42">
        <f ca="1"/>
        <v>28</v>
      </c>
      <c r="F42" s="4">
        <f ca="1"/>
        <v>44041</v>
      </c>
      <c r="G42" s="11">
        <f ca="1"/>
        <v>48170</v>
      </c>
      <c r="H42" t="str">
        <f ca="1"/>
        <v>Above average</v>
      </c>
      <c r="I42" t="str">
        <f ca="1"/>
        <v>Nz</v>
      </c>
      <c r="J42" s="9">
        <f ca="1"/>
        <v>3.5397260273972604</v>
      </c>
    </row>
    <row r="43" spans="2:10" x14ac:dyDescent="0.3">
      <c r="B43" t="str">
        <f ca="1"/>
        <v>Ardhendu Abhichandra Jayakar</v>
      </c>
      <c r="C43" t="str">
        <f ca="1"/>
        <v>Male</v>
      </c>
      <c r="D43" t="str">
        <f ca="1"/>
        <v>Finance</v>
      </c>
      <c r="E43">
        <f ca="1"/>
        <v>28</v>
      </c>
      <c r="F43" s="4">
        <f ca="1"/>
        <v>43980</v>
      </c>
      <c r="G43" s="11">
        <f ca="1"/>
        <v>48170</v>
      </c>
      <c r="H43" t="str">
        <f ca="1"/>
        <v>Above average</v>
      </c>
      <c r="I43" t="str">
        <f ca="1"/>
        <v>Ind</v>
      </c>
      <c r="J43" s="9">
        <f ca="1"/>
        <v>3.7068493150684931</v>
      </c>
    </row>
  </sheetData>
  <mergeCells count="1">
    <mergeCell ref="B2:C2"/>
  </mergeCells>
  <conditionalFormatting sqref="B6:J43">
    <cfRule type="cellIs" dxfId="13" priority="1" operator="equal">
      <formula>57720.71644</formula>
    </cfRule>
    <cfRule type="cellIs" dxfId="12" priority="2" operator="equal">
      <formula>"nz"</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0A520-A4D6-428E-8C96-93BFA4464884}">
  <sheetPr>
    <tabColor theme="4" tint="-0.249977111117893"/>
  </sheetPr>
  <dimension ref="B2:H10"/>
  <sheetViews>
    <sheetView workbookViewId="0">
      <selection activeCell="F15" sqref="F15"/>
    </sheetView>
  </sheetViews>
  <sheetFormatPr defaultRowHeight="14.4" x14ac:dyDescent="0.3"/>
  <cols>
    <col min="3" max="3" width="16" bestFit="1" customWidth="1"/>
    <col min="4" max="4" width="15.5546875" bestFit="1" customWidth="1"/>
    <col min="5" max="5" width="16" bestFit="1" customWidth="1"/>
    <col min="6" max="6" width="15.5546875" bestFit="1" customWidth="1"/>
    <col min="7" max="8" width="10.44140625" bestFit="1" customWidth="1"/>
    <col min="9" max="9" width="20.5546875" bestFit="1" customWidth="1"/>
    <col min="10" max="10" width="18.6640625" bestFit="1" customWidth="1"/>
  </cols>
  <sheetData>
    <row r="2" spans="2:8" ht="23.4" x14ac:dyDescent="0.45">
      <c r="B2" s="28" t="s">
        <v>221</v>
      </c>
      <c r="C2" s="28"/>
      <c r="D2" s="28"/>
      <c r="E2" s="28"/>
      <c r="F2" s="28"/>
      <c r="G2" s="28"/>
      <c r="H2" s="28"/>
    </row>
    <row r="5" spans="2:8" x14ac:dyDescent="0.3">
      <c r="F5" s="21" t="s">
        <v>222</v>
      </c>
    </row>
    <row r="6" spans="2:8" x14ac:dyDescent="0.3">
      <c r="E6" s="21" t="s">
        <v>225</v>
      </c>
      <c r="F6" t="s">
        <v>8</v>
      </c>
      <c r="G6" t="s">
        <v>15</v>
      </c>
    </row>
    <row r="7" spans="2:8" x14ac:dyDescent="0.3">
      <c r="E7" s="22" t="s">
        <v>223</v>
      </c>
      <c r="F7" s="29">
        <v>43</v>
      </c>
      <c r="G7" s="29">
        <v>44</v>
      </c>
    </row>
    <row r="8" spans="2:8" x14ac:dyDescent="0.3">
      <c r="E8" s="22" t="s">
        <v>224</v>
      </c>
      <c r="F8" s="23">
        <v>78284.186046511633</v>
      </c>
      <c r="G8" s="23">
        <v>74486.363636363632</v>
      </c>
    </row>
    <row r="9" spans="2:8" x14ac:dyDescent="0.3">
      <c r="E9" s="22" t="s">
        <v>226</v>
      </c>
      <c r="F9" s="9">
        <v>31.395348837209301</v>
      </c>
      <c r="G9" s="9">
        <v>29.34090909090909</v>
      </c>
    </row>
    <row r="10" spans="2:8" x14ac:dyDescent="0.3">
      <c r="E10" s="22" t="s">
        <v>227</v>
      </c>
      <c r="F10" s="9">
        <v>2.3820962089837532</v>
      </c>
      <c r="G10" s="9">
        <v>2.3791407222914067</v>
      </c>
    </row>
  </sheetData>
  <mergeCells count="1">
    <mergeCell ref="B2:H2"/>
  </mergeCells>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834217-960C-4E68-BCB6-D919C59189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nz Satff</vt:lpstr>
      <vt:lpstr>India Staff</vt:lpstr>
      <vt:lpstr>All Staff</vt:lpstr>
      <vt:lpstr>Information Finder  v2.0</vt:lpstr>
      <vt:lpstr>Male vs Female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tathagata biswas</cp:lastModifiedBy>
  <dcterms:created xsi:type="dcterms:W3CDTF">2021-03-14T20:21:32Z</dcterms:created>
  <dcterms:modified xsi:type="dcterms:W3CDTF">2024-02-11T16:21:10Z</dcterms:modified>
</cp:coreProperties>
</file>