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8" i="1"/>
  <c r="C8" i="1"/>
  <c r="D8" i="1"/>
  <c r="E8" i="1"/>
  <c r="B7" i="1" l="1"/>
  <c r="D6" i="1"/>
  <c r="D7" i="1" s="1"/>
  <c r="B14" i="1"/>
  <c r="E7" i="1"/>
  <c r="C7" i="1"/>
  <c r="E6" i="1"/>
  <c r="C6" i="1"/>
  <c r="B6" i="1"/>
  <c r="E16" i="1"/>
  <c r="E14" i="1"/>
  <c r="D19" i="1"/>
  <c r="C19" i="1"/>
  <c r="B19" i="1"/>
  <c r="E12" i="1"/>
  <c r="E10" i="1"/>
  <c r="C15" i="1"/>
  <c r="C16" i="1" s="1"/>
  <c r="C17" i="1" s="1"/>
  <c r="D15" i="1"/>
  <c r="D16" i="1" s="1"/>
  <c r="D17" i="1" s="1"/>
  <c r="E17" i="1" s="1"/>
  <c r="E19" i="1" s="1"/>
  <c r="E15" i="1"/>
  <c r="B15" i="1"/>
  <c r="B16" i="1" s="1"/>
  <c r="B17" i="1" s="1"/>
  <c r="C14" i="1"/>
  <c r="D14" i="1"/>
  <c r="F15" i="1"/>
  <c r="F16" i="1"/>
  <c r="F17" i="1"/>
  <c r="C12" i="1"/>
  <c r="C10" i="1" l="1"/>
  <c r="D12" i="1"/>
  <c r="D10" i="1"/>
  <c r="B10" i="1"/>
</calcChain>
</file>

<file path=xl/sharedStrings.xml><?xml version="1.0" encoding="utf-8"?>
<sst xmlns="http://schemas.openxmlformats.org/spreadsheetml/2006/main" count="37" uniqueCount="27">
  <si>
    <t>EE</t>
  </si>
  <si>
    <t>EI</t>
  </si>
  <si>
    <t>IE</t>
  </si>
  <si>
    <t>II</t>
  </si>
  <si>
    <t>E</t>
  </si>
  <si>
    <t>I</t>
  </si>
  <si>
    <t>tau_R</t>
  </si>
  <si>
    <t>rau_D</t>
  </si>
  <si>
    <t>A_peak</t>
  </si>
  <si>
    <t>PSP_AUC</t>
  </si>
  <si>
    <t>p_connect</t>
  </si>
  <si>
    <t>tau_m</t>
  </si>
  <si>
    <t>N</t>
  </si>
  <si>
    <t>J</t>
  </si>
  <si>
    <t>Vthr</t>
  </si>
  <si>
    <t>Vrest</t>
  </si>
  <si>
    <t>J_eff</t>
  </si>
  <si>
    <t>Allen, SynapticPhysiology Database</t>
  </si>
  <si>
    <t>Allen, CellTypes Database</t>
  </si>
  <si>
    <t>Chariker et al</t>
  </si>
  <si>
    <t xml:space="preserve">        matches the order of magnitude of BBP database</t>
  </si>
  <si>
    <t>mV</t>
  </si>
  <si>
    <t>s</t>
  </si>
  <si>
    <t>mVs</t>
  </si>
  <si>
    <t>J normalized</t>
  </si>
  <si>
    <t>Apeak/A</t>
  </si>
  <si>
    <t>Assuming PSP to be a difference of exponentials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</si>
</sst>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vertical="center"/>
    </xf>
    <xf numFmtId="11" fontId="0" fillId="3" borderId="0" xfId="0" applyNumberFormat="1" applyFill="1"/>
    <xf numFmtId="0" fontId="2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B12" sqref="B12"/>
    </sheetView>
  </sheetViews>
  <sheetFormatPr defaultRowHeight="15" x14ac:dyDescent="0.25"/>
  <cols>
    <col min="1" max="1" width="11.28515625" bestFit="1" customWidth="1"/>
    <col min="2" max="2" width="12" bestFit="1" customWidth="1"/>
    <col min="12" max="12" width="47.28515625" customWidth="1"/>
  </cols>
  <sheetData>
    <row r="1" spans="1:12" ht="15.75" x14ac:dyDescent="0.25">
      <c r="B1" s="7" t="s">
        <v>0</v>
      </c>
      <c r="C1" s="7" t="s">
        <v>1</v>
      </c>
      <c r="D1" s="7" t="s">
        <v>2</v>
      </c>
      <c r="E1" s="7" t="s">
        <v>3</v>
      </c>
      <c r="F1" s="7"/>
      <c r="G1" s="7"/>
      <c r="H1" s="7" t="s">
        <v>4</v>
      </c>
      <c r="I1" s="7" t="s">
        <v>5</v>
      </c>
    </row>
    <row r="2" spans="1:12" ht="15.75" x14ac:dyDescent="0.25">
      <c r="A2" s="7" t="s">
        <v>8</v>
      </c>
      <c r="B2" s="1">
        <v>0.10199999999999999</v>
      </c>
      <c r="C2" s="1">
        <v>-0.36200000000000004</v>
      </c>
      <c r="D2" s="2">
        <v>0.46500000000000002</v>
      </c>
      <c r="E2" s="2">
        <v>-0.53</v>
      </c>
      <c r="F2" t="s">
        <v>21</v>
      </c>
      <c r="G2" t="s">
        <v>11</v>
      </c>
      <c r="H2" s="4">
        <v>2.00664148055105E-2</v>
      </c>
      <c r="I2" s="4">
        <v>1.13223395371126E-2</v>
      </c>
      <c r="J2" t="s">
        <v>22</v>
      </c>
      <c r="L2" s="2" t="s">
        <v>17</v>
      </c>
    </row>
    <row r="3" spans="1:12" ht="15.75" x14ac:dyDescent="0.25">
      <c r="A3" s="7" t="s">
        <v>6</v>
      </c>
      <c r="B3" s="2">
        <v>3.8110000000000002E-3</v>
      </c>
      <c r="C3" s="2">
        <v>6.6389999999999999E-3</v>
      </c>
      <c r="D3" s="2">
        <v>3.4459999999999998E-3</v>
      </c>
      <c r="E3" s="1">
        <v>5.7670000000000004E-3</v>
      </c>
      <c r="F3" t="s">
        <v>22</v>
      </c>
      <c r="G3" t="s">
        <v>14</v>
      </c>
      <c r="H3" s="5">
        <v>-36.385418241222702</v>
      </c>
      <c r="I3" s="5">
        <v>-35.202135670012296</v>
      </c>
      <c r="J3" t="s">
        <v>21</v>
      </c>
      <c r="L3" s="4" t="s">
        <v>18</v>
      </c>
    </row>
    <row r="4" spans="1:12" ht="15.75" x14ac:dyDescent="0.25">
      <c r="A4" s="7" t="s">
        <v>7</v>
      </c>
      <c r="B4" s="2">
        <v>2.5831E-2</v>
      </c>
      <c r="C4" s="2">
        <v>0.14515500000000001</v>
      </c>
      <c r="D4" s="2">
        <v>2.4594000000000001E-2</v>
      </c>
      <c r="E4" s="2">
        <v>8.7515999999999997E-2</v>
      </c>
      <c r="F4" t="s">
        <v>22</v>
      </c>
      <c r="G4" t="s">
        <v>15</v>
      </c>
      <c r="H4" s="5">
        <v>-75.695645765824693</v>
      </c>
      <c r="I4" s="5">
        <v>-72.865807147736206</v>
      </c>
      <c r="J4" t="s">
        <v>21</v>
      </c>
      <c r="L4" s="3" t="s">
        <v>19</v>
      </c>
    </row>
    <row r="5" spans="1:12" ht="15.75" x14ac:dyDescent="0.25">
      <c r="A5" s="7"/>
      <c r="L5" s="3" t="s">
        <v>20</v>
      </c>
    </row>
    <row r="6" spans="1:12" ht="15.75" x14ac:dyDescent="0.25">
      <c r="A6" s="7" t="s">
        <v>9</v>
      </c>
      <c r="B6">
        <f>B2*(0.5*B3+B4)</f>
        <v>2.8291229999999998E-3</v>
      </c>
      <c r="C6">
        <f>C2*(0.5*C3+C4)</f>
        <v>-5.3747769000000008E-2</v>
      </c>
      <c r="D6">
        <f>D2*(0.5*D3+D4)</f>
        <v>1.2237405000000002E-2</v>
      </c>
      <c r="E6">
        <f>E2*(0.5*E3+E4)</f>
        <v>-4.7911734999999997E-2</v>
      </c>
      <c r="F6" t="s">
        <v>23</v>
      </c>
    </row>
    <row r="7" spans="1:12" ht="15.75" x14ac:dyDescent="0.25">
      <c r="A7" s="7" t="s">
        <v>13</v>
      </c>
      <c r="B7">
        <f>B6/H2</f>
        <v>0.14098796558431981</v>
      </c>
      <c r="C7">
        <f>C6/H2</f>
        <v>-2.6784938675363259</v>
      </c>
      <c r="D7">
        <f>D6/I2</f>
        <v>1.0808194684400676</v>
      </c>
      <c r="E7">
        <f>E6/I2</f>
        <v>-4.2316108647823105</v>
      </c>
      <c r="F7" t="s">
        <v>21</v>
      </c>
      <c r="G7" t="s">
        <v>12</v>
      </c>
      <c r="H7" s="6">
        <v>3000</v>
      </c>
      <c r="I7" s="6">
        <v>1000</v>
      </c>
    </row>
    <row r="8" spans="1:12" ht="15.75" x14ac:dyDescent="0.25">
      <c r="A8" s="7" t="s">
        <v>24</v>
      </c>
      <c r="B8">
        <f>B7/(H3-H4)</f>
        <v>3.5865466689574263E-3</v>
      </c>
      <c r="C8">
        <f>C7/(H3-H4)</f>
        <v>-6.8137328023858731E-2</v>
      </c>
      <c r="D8">
        <f>D7/(I3-I4)</f>
        <v>2.8696604075874967E-2</v>
      </c>
      <c r="E8">
        <f>E7/(I3-I4)</f>
        <v>-0.11235258536292955</v>
      </c>
      <c r="F8" t="s">
        <v>21</v>
      </c>
    </row>
    <row r="9" spans="1:12" ht="15.75" x14ac:dyDescent="0.25">
      <c r="A9" s="7"/>
    </row>
    <row r="10" spans="1:12" ht="15.75" x14ac:dyDescent="0.25">
      <c r="A10" s="7" t="s">
        <v>10</v>
      </c>
      <c r="B10" s="2">
        <f>5/80</f>
        <v>6.25E-2</v>
      </c>
      <c r="C10" s="2">
        <f>29/150</f>
        <v>0.19333333333333333</v>
      </c>
      <c r="D10" s="2">
        <f>44/160</f>
        <v>0.27500000000000002</v>
      </c>
      <c r="E10" s="2">
        <f>64/607</f>
        <v>0.10543657331136738</v>
      </c>
    </row>
    <row r="11" spans="1:12" ht="16.5" thickBot="1" x14ac:dyDescent="0.3">
      <c r="A11" s="7"/>
    </row>
    <row r="12" spans="1:12" ht="16.5" thickBot="1" x14ac:dyDescent="0.3">
      <c r="A12" s="7" t="s">
        <v>16</v>
      </c>
      <c r="B12" s="8">
        <f>B10*B8*H7</f>
        <v>0.67247750042951737</v>
      </c>
      <c r="C12" s="9">
        <f>C10*C8*I7</f>
        <v>-13.173216751279355</v>
      </c>
      <c r="D12" s="9">
        <f>D10*D8*H7</f>
        <v>23.67469836259685</v>
      </c>
      <c r="E12" s="10">
        <f>E10*E8*I7</f>
        <v>-11.846071603340183</v>
      </c>
    </row>
    <row r="14" spans="1:12" ht="15.75" x14ac:dyDescent="0.25">
      <c r="A14" s="7" t="s">
        <v>25</v>
      </c>
      <c r="B14">
        <f>POWER(B4/B3,B3/(B3-B4))-POWER(B4/B3,B4/(B3-B4))</f>
        <v>0.61212099860224822</v>
      </c>
      <c r="C14">
        <f>POWER(C4/C3,C3/(C3-C4))-POWER(C4/C3,C4/(C3-C4))</f>
        <v>0.82310532243183521</v>
      </c>
      <c r="D14">
        <f>POWER(D4/D3,D3/(D3-D4))-POWER(D4/D3,D4/(D3-D4))</f>
        <v>0.62425600923151814</v>
      </c>
      <c r="E14">
        <f>POWER(E4/E3,E3/(E3-E4))-POWER(E4/E3,E4/(E3-E4))</f>
        <v>0.77103022139205823</v>
      </c>
      <c r="G14" t="s">
        <v>26</v>
      </c>
    </row>
    <row r="15" spans="1:12" ht="15.75" x14ac:dyDescent="0.25">
      <c r="A15" s="7" t="s">
        <v>9</v>
      </c>
      <c r="B15">
        <f>B2*(B4-B3)/B14</f>
        <v>3.669274547236142E-3</v>
      </c>
      <c r="C15">
        <f>C2*(C4-C3)/C14</f>
        <v>-6.0919047214826556E-2</v>
      </c>
      <c r="D15">
        <f>D2*(D4-D3)/D14</f>
        <v>1.5752863976601188E-2</v>
      </c>
      <c r="E15">
        <f>E2*(E4-E3)/E14</f>
        <v>-5.6193607977875669E-2</v>
      </c>
      <c r="F15" t="str">
        <f>F6</f>
        <v>mVs</v>
      </c>
    </row>
    <row r="16" spans="1:12" ht="15.75" x14ac:dyDescent="0.25">
      <c r="A16" s="7" t="s">
        <v>13</v>
      </c>
      <c r="B16">
        <f>B15/H2</f>
        <v>0.18285650838975537</v>
      </c>
      <c r="C16">
        <f>C15/H2</f>
        <v>-3.0358710215687053</v>
      </c>
      <c r="D16">
        <f>D15/I2</f>
        <v>1.3913082119615052</v>
      </c>
      <c r="E16">
        <f>E15/I2</f>
        <v>-4.9630739118609801</v>
      </c>
      <c r="F16" t="str">
        <f>F7</f>
        <v>mV</v>
      </c>
    </row>
    <row r="17" spans="1:6" ht="15.75" x14ac:dyDescent="0.25">
      <c r="A17" s="7" t="s">
        <v>24</v>
      </c>
      <c r="B17">
        <f>B16/(H3-H4)</f>
        <v>4.6516268132845602E-3</v>
      </c>
      <c r="C17">
        <f>C16/(H3-H4)</f>
        <v>-7.7228528368825378E-2</v>
      </c>
      <c r="D17">
        <f>D16/(I3-I4)</f>
        <v>3.6940323589652997E-2</v>
      </c>
      <c r="E17">
        <f>E16/(I3-I4)</f>
        <v>-0.13177350261236159</v>
      </c>
      <c r="F17" t="str">
        <f>F8</f>
        <v>mV</v>
      </c>
    </row>
    <row r="18" spans="1:6" ht="15.75" thickBot="1" x14ac:dyDescent="0.3"/>
    <row r="19" spans="1:6" ht="16.5" thickBot="1" x14ac:dyDescent="0.3">
      <c r="A19" s="7" t="s">
        <v>16</v>
      </c>
      <c r="B19" s="8">
        <f>B17*B10*H7</f>
        <v>0.87218002749085499</v>
      </c>
      <c r="C19" s="9">
        <f>C17*C10*I7</f>
        <v>-14.930848817972906</v>
      </c>
      <c r="D19" s="9">
        <f>D17*D10*H7</f>
        <v>30.475766961463723</v>
      </c>
      <c r="E19" s="10">
        <f>E17*E10*I7</f>
        <v>-13.893746568683925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Ekelmans</dc:creator>
  <cp:lastModifiedBy>Pierre Ekelmans</cp:lastModifiedBy>
  <dcterms:created xsi:type="dcterms:W3CDTF">2020-05-18T15:56:21Z</dcterms:created>
  <dcterms:modified xsi:type="dcterms:W3CDTF">2020-06-12T09:48:32Z</dcterms:modified>
</cp:coreProperties>
</file>