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porabnik\Documents\fmf\racunalniski-praktikum\Excel vaja\"/>
    </mc:Choice>
  </mc:AlternateContent>
  <xr:revisionPtr revIDLastSave="0" documentId="8_{A531E469-B46D-4536-B3E2-3F40EBEEBDF3}" xr6:coauthVersionLast="47" xr6:coauthVersionMax="47" xr10:uidLastSave="{00000000-0000-0000-0000-000000000000}"/>
  <bookViews>
    <workbookView xWindow="-110" yWindow="-110" windowWidth="19420" windowHeight="10420" xr2:uid="{A36CCFC5-39A6-4351-99DA-7136202BA196}"/>
  </bookViews>
  <sheets>
    <sheet name="kolokviji" sheetId="2" r:id="rId1"/>
    <sheet name="List1" sheetId="1" r:id="rId2"/>
  </sheets>
  <definedNames>
    <definedName name="ExternalData_1" localSheetId="0" hidden="1">kolokviji!$A$1:$I$31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32" i="2" s="1"/>
  <c r="D32" i="2"/>
  <c r="E32" i="2"/>
  <c r="F32" i="2"/>
  <c r="G32" i="2"/>
  <c r="H32" i="2"/>
  <c r="C32" i="2"/>
  <c r="I2" i="2"/>
  <c r="I3" i="2"/>
  <c r="I4" i="2"/>
  <c r="I5" i="2"/>
  <c r="I6" i="2"/>
  <c r="I7" i="2"/>
  <c r="I8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A7E155-51A6-49CF-BD2A-FFE6EB957301}" keepAlive="1" name="Poizvedba – kolokviji" description="Povezava s poizvedbo »kolokviji« v delovnem zvezku." type="5" refreshedVersion="8" background="1" saveData="1">
    <dbPr connection="Provider=Microsoft.Mashup.OleDb.1;Data Source=$Workbook$;Location=kolokviji;Extended Properties=&quot;&quot;" command="SELECT * FROM [kolokviji]"/>
  </connection>
</connections>
</file>

<file path=xl/sharedStrings.xml><?xml version="1.0" encoding="utf-8"?>
<sst xmlns="http://schemas.openxmlformats.org/spreadsheetml/2006/main" count="70" uniqueCount="68">
  <si>
    <t>Priimek</t>
  </si>
  <si>
    <t>Ime</t>
  </si>
  <si>
    <t>K1</t>
  </si>
  <si>
    <t>K2</t>
  </si>
  <si>
    <t>K3</t>
  </si>
  <si>
    <t>DN</t>
  </si>
  <si>
    <t>udeležba</t>
  </si>
  <si>
    <t>skupaj</t>
  </si>
  <si>
    <t>ocena</t>
  </si>
  <si>
    <t>Furlan</t>
  </si>
  <si>
    <t>Luka</t>
  </si>
  <si>
    <t>Karakaš</t>
  </si>
  <si>
    <t>Alenka</t>
  </si>
  <si>
    <t>Kočar</t>
  </si>
  <si>
    <t>Petra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</si>
  <si>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</si>
  <si>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</si>
  <si>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</si>
  <si>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</si>
  <si>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</si>
  <si>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</si>
  <si>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</si>
  <si>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</si>
  <si>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</si>
  <si>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</si>
  <si>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</si>
  <si>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</si>
  <si>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</si>
  <si>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</si>
  <si>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</si>
  <si>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</si>
  <si>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 xml:space="preserve">Žveglič 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</si>
  <si>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</si>
  <si>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</si>
  <si>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</si>
  <si>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</si>
  <si>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</si>
  <si>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</si>
  <si>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</si>
  <si>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</si>
  <si>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</si>
  <si>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</si>
  <si>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</si>
  <si>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</si>
  <si>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</si>
  <si>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</si>
  <si>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</si>
  <si>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</si>
  <si>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</si>
  <si>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</si>
  <si>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</si>
  <si>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</si>
  <si>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</si>
  <si>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</si>
  <si>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</si>
  <si>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</si>
  <si>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</si>
  <si>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</si>
  <si>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</si>
  <si>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</si>
  <si>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</si>
  <si>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</si>
  <si>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</si>
  <si>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Povprečje</t>
  </si>
  <si>
    <t>Avsec</t>
  </si>
  <si>
    <t>Tone</t>
  </si>
  <si>
    <t>Drčar</t>
  </si>
  <si>
    <t>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</si>
</sst>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avadno" xfId="0" builtinId="0"/>
  </cellStyles>
  <dxfs count="7">
    <dxf>
      <font>
        <b/>
        <i val="0"/>
      </font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2C8787-857F-4AE4-8104-E2CE028860D4}" autoFormatId="16" applyNumberFormats="0" applyBorderFormats="0" applyFontFormats="0" applyPatternFormats="0" applyAlignmentFormats="0" applyWidthHeightFormats="0">
  <queryTableRefresh nextId="11">
    <queryTableFields count="9">
      <queryTableField id="2" name="Ime" tableColumnId="2"/>
      <queryTableField id="1" name="Priimek" tableColumnId="1"/>
      <queryTableField id="3" name="K1" tableColumnId="3"/>
      <queryTableField id="4" name="K2" tableColumnId="4"/>
      <queryTableField id="5" name="K3" tableColumnId="5"/>
      <queryTableField id="6" name="DN" tableColumnId="6"/>
      <queryTableField id="7" name="udeležba" tableColumnId="7"/>
      <queryTableField id="8" name="skupaj" tableColumnId="8"/>
      <queryTableField id="9" name="ocena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B39957-B0DC-4E9B-8AEB-6A25BA78AEB5}" name="kolokviji" displayName="kolokviji" ref="A1:I32" tableType="queryTable" totalsRowCount="1">
  <autoFilter ref="A1:I31" xr:uid="{6BB39957-B0DC-4E9B-8AEB-6A25BA78AEB5}"/>
  <sortState xmlns:xlrd2="http://schemas.microsoft.com/office/spreadsheetml/2017/richdata2" ref="B2:I31">
    <sortCondition ref="B4:B31"/>
  </sortState>
  <tableColumns count="9">
    <tableColumn id="2" xr3:uid="{49C380E9-952B-465B-A40E-AA64D5C5EAE4}" uniqueName="2" name="Ime" queryTableFieldId="2" dataDxfId="3"/>
    <tableColumn id="1" xr3:uid="{81DC633A-7904-414B-8D71-D40AC15BB54D}" uniqueName="1" name="Priimek" totalsRowLabel="Povprečje" queryTableFieldId="1" dataDxfId="6"/>
    <tableColumn id="3" xr3:uid="{F709D100-2B59-4629-902C-6A2404C1A751}" uniqueName="3" name="K1" totalsRowFunction="custom" queryTableFieldId="3">
      <totalsRowFormula>ROUND(AVERAGE(kolokviji[K1]), 2)</totalsRowFormula>
    </tableColumn>
    <tableColumn id="4" xr3:uid="{688FBACE-7758-4C4D-B198-9D7587E7F07D}" uniqueName="4" name="K2" totalsRowFunction="custom" queryTableFieldId="4">
      <totalsRowFormula>ROUND(AVERAGE(kolokviji[K2]), 2)</totalsRowFormula>
    </tableColumn>
    <tableColumn id="5" xr3:uid="{1CA2C747-3F44-4BB6-8820-6A1FDD00EF05}" uniqueName="5" name="K3" totalsRowFunction="custom" queryTableFieldId="5">
      <totalsRowFormula>ROUND(AVERAGE(kolokviji[K3]), 2)</totalsRowFormula>
    </tableColumn>
    <tableColumn id="6" xr3:uid="{ACFC38A2-ACB9-4F2A-A3D4-D4D8AB80C511}" uniqueName="6" name="DN" totalsRowFunction="custom" queryTableFieldId="6">
      <totalsRowFormula>ROUND(AVERAGE(kolokviji[DN]), 2)</totalsRowFormula>
    </tableColumn>
    <tableColumn id="7" xr3:uid="{C51F5029-7DEB-41B1-AE30-63A7EB944AFE}" uniqueName="7" name="udeležba" totalsRowFunction="custom" queryTableFieldId="7">
      <totalsRowFormula>ROUND(AVERAGE(kolokviji[udeležba]), 2)</totalsRowFormula>
    </tableColumn>
    <tableColumn id="8" xr3:uid="{82DF9951-A40F-492F-B088-9D6DF591D939}" uniqueName="8" name="skupaj" totalsRowFunction="custom" queryTableFieldId="8" dataDxfId="5">
      <totalsRowFormula>ROUND(AVERAGE(kolokviji[skupaj]), 2)</totalsRowFormula>
    </tableColumn>
    <tableColumn id="9" xr3:uid="{276404D2-3108-4F35-9AA0-ED29A2D99601}" uniqueName="9" name="ocena" totalsRowFunction="custom" queryTableFieldId="9" dataDxfId="4">
      <totalsRowFormula>ROUND(AVERAGE(kolokviji[ocena]), 2)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3EC5-687F-4BCF-B4BF-3D591084E1B3}">
  <dimension ref="A1:I32"/>
  <sheetViews>
    <sheetView tabSelected="1" workbookViewId="0">
      <selection activeCell="I2" sqref="I2:I31"/>
    </sheetView>
  </sheetViews>
  <sheetFormatPr defaultRowHeight="14.5" x14ac:dyDescent="0.35"/>
  <cols>
    <col min="1" max="1" width="9.81640625" bestFit="1" customWidth="1"/>
    <col min="2" max="2" width="10.1796875" bestFit="1" customWidth="1"/>
    <col min="4" max="6" width="5.1796875" bestFit="1" customWidth="1"/>
    <col min="7" max="7" width="5.6328125" bestFit="1" customWidth="1"/>
    <col min="8" max="8" width="10.7265625" bestFit="1" customWidth="1"/>
    <col min="10" max="10" width="8.1796875" bestFit="1" customWidth="1"/>
  </cols>
  <sheetData>
    <row r="1" spans="1:9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 t="s">
        <v>65</v>
      </c>
      <c r="B2" s="1" t="s">
        <v>64</v>
      </c>
      <c r="C2">
        <v>35</v>
      </c>
      <c r="D2">
        <v>23</v>
      </c>
      <c r="E2">
        <v>57</v>
      </c>
      <c r="F2">
        <v>50</v>
      </c>
      <c r="G2">
        <v>50</v>
      </c>
      <c r="H2" s="1">
        <f>SUM((SUM(kolokviji[[#This Row],[K2]], kolokviji[[#This Row],[K1]],kolokviji[[#This Row],[K3]])*0.25), kolokviji[[#This Row],[DN]]*0.15, kolokviji[[#This Row],[udeležba]]*0.1)</f>
        <v>41.25</v>
      </c>
      <c r="I2" s="1">
        <f>ROUND(kolokviji[[#This Row],[skupaj]]/10+1, 0)</f>
        <v>5</v>
      </c>
    </row>
    <row r="3" spans="1:9" x14ac:dyDescent="0.35">
      <c r="A3" s="1" t="s">
        <v>67</v>
      </c>
      <c r="B3" s="1" t="s">
        <v>66</v>
      </c>
      <c r="C3">
        <v>58</v>
      </c>
      <c r="D3">
        <v>77</v>
      </c>
      <c r="E3">
        <v>93</v>
      </c>
      <c r="F3">
        <v>90</v>
      </c>
      <c r="G3">
        <v>95</v>
      </c>
      <c r="H3" s="1">
        <f>SUM((SUM(kolokviji[[#This Row],[K2]], kolokviji[[#This Row],[K1]],kolokviji[[#This Row],[K3]])*0.25), kolokviji[[#This Row],[DN]]*0.15, kolokviji[[#This Row],[udeležba]]*0.1)</f>
        <v>80</v>
      </c>
      <c r="I3" s="1">
        <f>ROUND(kolokviji[[#This Row],[skupaj]]/10+1, 0)</f>
        <v>9</v>
      </c>
    </row>
    <row r="4" spans="1:9" x14ac:dyDescent="0.35">
      <c r="A4" s="1" t="s">
        <v>62</v>
      </c>
      <c r="B4" s="1" t="s">
        <v>61</v>
      </c>
      <c r="C4">
        <v>38</v>
      </c>
      <c r="D4">
        <v>71</v>
      </c>
      <c r="E4">
        <v>54</v>
      </c>
      <c r="F4">
        <v>74</v>
      </c>
      <c r="G4">
        <v>100</v>
      </c>
      <c r="H4" s="1">
        <f>SUM((SUM(kolokviji[[#This Row],[K2]], kolokviji[[#This Row],[K1]],kolokviji[[#This Row],[K3]])*0.25), kolokviji[[#This Row],[DN]]*0.15, kolokviji[[#This Row],[udeležba]]*0.1)</f>
        <v>61.85</v>
      </c>
      <c r="I4" s="1">
        <f>ROUND(kolokviji[[#This Row],[skupaj]]/10+1, 0)</f>
        <v>7</v>
      </c>
    </row>
    <row r="5" spans="1:9" x14ac:dyDescent="0.35">
      <c r="A5" s="1" t="s">
        <v>34</v>
      </c>
      <c r="B5" s="1" t="s">
        <v>33</v>
      </c>
      <c r="C5">
        <v>39</v>
      </c>
      <c r="D5">
        <v>68</v>
      </c>
      <c r="E5">
        <v>90</v>
      </c>
      <c r="F5">
        <v>56</v>
      </c>
      <c r="G5">
        <v>99</v>
      </c>
      <c r="H5" s="1">
        <f>SUM((SUM(kolokviji[[#This Row],[K2]], kolokviji[[#This Row],[K1]],kolokviji[[#This Row],[K3]])*0.25), kolokviji[[#This Row],[DN]]*0.15, kolokviji[[#This Row],[udeležba]]*0.1)</f>
        <v>67.55</v>
      </c>
      <c r="I5" s="1">
        <f>ROUND(kolokviji[[#This Row],[skupaj]]/10+1, 0)</f>
        <v>8</v>
      </c>
    </row>
    <row r="6" spans="1:9" x14ac:dyDescent="0.35">
      <c r="A6" s="1" t="s">
        <v>35</v>
      </c>
      <c r="B6" s="1" t="s">
        <v>9</v>
      </c>
      <c r="C6">
        <v>36</v>
      </c>
      <c r="D6">
        <v>78</v>
      </c>
      <c r="E6">
        <v>31</v>
      </c>
      <c r="F6">
        <v>72</v>
      </c>
      <c r="G6">
        <v>56</v>
      </c>
      <c r="H6" s="1">
        <f>SUM((SUM(kolokviji[[#This Row],[K2]], kolokviji[[#This Row],[K1]],kolokviji[[#This Row],[K3]])*0.25), kolokviji[[#This Row],[DN]]*0.15, kolokviji[[#This Row],[udeležba]]*0.1)</f>
        <v>52.65</v>
      </c>
      <c r="I6" s="1">
        <f>ROUND(kolokviji[[#This Row],[skupaj]]/10+1, 0)</f>
        <v>6</v>
      </c>
    </row>
    <row r="7" spans="1:9" x14ac:dyDescent="0.35">
      <c r="A7" s="1" t="s">
        <v>10</v>
      </c>
      <c r="B7" s="1" t="s">
        <v>9</v>
      </c>
      <c r="C7">
        <v>93</v>
      </c>
      <c r="D7">
        <v>39</v>
      </c>
      <c r="E7">
        <v>38</v>
      </c>
      <c r="F7">
        <v>93</v>
      </c>
      <c r="G7">
        <v>79</v>
      </c>
      <c r="H7" s="1">
        <f>SUM((SUM(kolokviji[[#This Row],[K2]], kolokviji[[#This Row],[K1]],kolokviji[[#This Row],[K3]])*0.25), kolokviji[[#This Row],[DN]]*0.15, kolokviji[[#This Row],[udeležba]]*0.1)</f>
        <v>64.350000000000009</v>
      </c>
      <c r="I7" s="1">
        <f>ROUND(kolokviji[[#This Row],[skupaj]]/10+1, 0)</f>
        <v>7</v>
      </c>
    </row>
    <row r="8" spans="1:9" x14ac:dyDescent="0.35">
      <c r="A8" s="1" t="s">
        <v>37</v>
      </c>
      <c r="B8" s="1" t="s">
        <v>36</v>
      </c>
      <c r="C8">
        <v>77</v>
      </c>
      <c r="D8">
        <v>47</v>
      </c>
      <c r="E8">
        <v>85</v>
      </c>
      <c r="F8">
        <v>89</v>
      </c>
      <c r="G8">
        <v>100</v>
      </c>
      <c r="H8" s="1">
        <f>SUM((SUM(kolokviji[[#This Row],[K2]], kolokviji[[#This Row],[K1]],kolokviji[[#This Row],[K3]])*0.25), kolokviji[[#This Row],[DN]]*0.15, kolokviji[[#This Row],[udeležba]]*0.1)</f>
        <v>75.599999999999994</v>
      </c>
      <c r="I8" s="1">
        <f>ROUND(kolokviji[[#This Row],[skupaj]]/10+1, 0)</f>
        <v>9</v>
      </c>
    </row>
    <row r="9" spans="1:9" x14ac:dyDescent="0.35">
      <c r="A9" s="1" t="s">
        <v>39</v>
      </c>
      <c r="B9" s="1" t="s">
        <v>38</v>
      </c>
      <c r="C9">
        <v>100</v>
      </c>
      <c r="D9">
        <v>100</v>
      </c>
      <c r="E9">
        <v>100</v>
      </c>
      <c r="F9">
        <v>100</v>
      </c>
      <c r="G9">
        <v>100</v>
      </c>
      <c r="H9" s="1">
        <f>SUM((SUM(kolokviji[[#This Row],[K2]], kolokviji[[#This Row],[K1]],kolokviji[[#This Row],[K3]])*0.25), kolokviji[[#This Row],[DN]]*0.15, kolokviji[[#This Row],[udeležba]]*0.1)</f>
        <v>100</v>
      </c>
      <c r="I9" s="1">
        <f>ROUND(kolokviji[[#This Row],[skupaj]]/10+1, 0)-1</f>
        <v>10</v>
      </c>
    </row>
    <row r="10" spans="1:9" x14ac:dyDescent="0.35">
      <c r="A10" s="1" t="s">
        <v>12</v>
      </c>
      <c r="B10" s="1" t="s">
        <v>11</v>
      </c>
      <c r="C10">
        <v>94</v>
      </c>
      <c r="D10">
        <v>53</v>
      </c>
      <c r="E10">
        <v>51</v>
      </c>
      <c r="F10">
        <v>59</v>
      </c>
      <c r="G10">
        <v>90</v>
      </c>
      <c r="H10" s="1">
        <f>SUM((SUM(kolokviji[[#This Row],[K2]], kolokviji[[#This Row],[K1]],kolokviji[[#This Row],[K3]])*0.25), kolokviji[[#This Row],[DN]]*0.15, kolokviji[[#This Row],[udeležba]]*0.1)</f>
        <v>67.349999999999994</v>
      </c>
      <c r="I10" s="1">
        <f>ROUND(kolokviji[[#This Row],[skupaj]]/10+1, 0)</f>
        <v>8</v>
      </c>
    </row>
    <row r="11" spans="1:9" x14ac:dyDescent="0.35">
      <c r="A11" s="1" t="s">
        <v>41</v>
      </c>
      <c r="B11" s="1" t="s">
        <v>40</v>
      </c>
      <c r="C11">
        <v>58</v>
      </c>
      <c r="D11">
        <v>33</v>
      </c>
      <c r="E11">
        <v>54</v>
      </c>
      <c r="F11">
        <v>54</v>
      </c>
      <c r="G11">
        <v>99</v>
      </c>
      <c r="H11" s="1">
        <f>SUM((SUM(kolokviji[[#This Row],[K2]], kolokviji[[#This Row],[K1]],kolokviji[[#This Row],[K3]])*0.25), kolokviji[[#This Row],[DN]]*0.15, kolokviji[[#This Row],[udeležba]]*0.1)</f>
        <v>54.25</v>
      </c>
      <c r="I11" s="1">
        <f>ROUND(kolokviji[[#This Row],[skupaj]]/10+1, 0)</f>
        <v>6</v>
      </c>
    </row>
    <row r="12" spans="1:9" x14ac:dyDescent="0.35">
      <c r="A12" s="1" t="s">
        <v>14</v>
      </c>
      <c r="B12" s="1" t="s">
        <v>13</v>
      </c>
      <c r="C12">
        <v>44</v>
      </c>
      <c r="D12">
        <v>44</v>
      </c>
      <c r="E12">
        <v>61</v>
      </c>
      <c r="F12">
        <v>96</v>
      </c>
      <c r="G12">
        <v>62</v>
      </c>
      <c r="H12" s="1">
        <f>SUM((SUM(kolokviji[[#This Row],[K2]], kolokviji[[#This Row],[K1]],kolokviji[[#This Row],[K3]])*0.25), kolokviji[[#This Row],[DN]]*0.15, kolokviji[[#This Row],[udeležba]]*0.1)</f>
        <v>57.85</v>
      </c>
      <c r="I12" s="1">
        <f>ROUND(kolokviji[[#This Row],[skupaj]]/10+1, 0)</f>
        <v>7</v>
      </c>
    </row>
    <row r="13" spans="1:9" x14ac:dyDescent="0.35">
      <c r="A13" s="1" t="s">
        <v>16</v>
      </c>
      <c r="B13" s="1" t="s">
        <v>15</v>
      </c>
      <c r="C13">
        <v>34</v>
      </c>
      <c r="D13">
        <v>77</v>
      </c>
      <c r="E13">
        <v>66</v>
      </c>
      <c r="F13">
        <v>68</v>
      </c>
      <c r="G13">
        <v>92</v>
      </c>
      <c r="H13" s="1">
        <f>SUM((SUM(kolokviji[[#This Row],[K2]], kolokviji[[#This Row],[K1]],kolokviji[[#This Row],[K3]])*0.25), kolokviji[[#This Row],[DN]]*0.15, kolokviji[[#This Row],[udeležba]]*0.1)</f>
        <v>63.650000000000006</v>
      </c>
      <c r="I13" s="1">
        <f>ROUND(kolokviji[[#This Row],[skupaj]]/10+1, 0)</f>
        <v>7</v>
      </c>
    </row>
    <row r="14" spans="1:9" x14ac:dyDescent="0.35">
      <c r="A14" s="1" t="s">
        <v>43</v>
      </c>
      <c r="B14" s="1" t="s">
        <v>42</v>
      </c>
      <c r="C14">
        <v>86</v>
      </c>
      <c r="D14">
        <v>39</v>
      </c>
      <c r="E14">
        <v>97</v>
      </c>
      <c r="F14">
        <v>100</v>
      </c>
      <c r="G14">
        <v>100</v>
      </c>
      <c r="H14" s="1">
        <f>SUM((SUM(kolokviji[[#This Row],[K2]], kolokviji[[#This Row],[K1]],kolokviji[[#This Row],[K3]])*0.25), kolokviji[[#This Row],[DN]]*0.15, kolokviji[[#This Row],[udeležba]]*0.1)</f>
        <v>80.5</v>
      </c>
      <c r="I14" s="1">
        <f>ROUND(kolokviji[[#This Row],[skupaj]]/10+1, 0)</f>
        <v>9</v>
      </c>
    </row>
    <row r="15" spans="1:9" x14ac:dyDescent="0.35">
      <c r="A15" s="1" t="s">
        <v>45</v>
      </c>
      <c r="B15" s="1" t="s">
        <v>44</v>
      </c>
      <c r="C15">
        <v>90</v>
      </c>
      <c r="D15">
        <v>86</v>
      </c>
      <c r="E15">
        <v>95</v>
      </c>
      <c r="F15">
        <v>88</v>
      </c>
      <c r="G15">
        <v>95</v>
      </c>
      <c r="H15" s="1">
        <f>SUM((SUM(kolokviji[[#This Row],[K2]], kolokviji[[#This Row],[K1]],kolokviji[[#This Row],[K3]])*0.25), kolokviji[[#This Row],[DN]]*0.15, kolokviji[[#This Row],[udeležba]]*0.1)</f>
        <v>90.45</v>
      </c>
      <c r="I15" s="1">
        <f>ROUND(kolokviji[[#This Row],[skupaj]]/10+1, 0)</f>
        <v>10</v>
      </c>
    </row>
    <row r="16" spans="1:9" x14ac:dyDescent="0.35">
      <c r="A16" s="1" t="s">
        <v>18</v>
      </c>
      <c r="B16" s="1" t="s">
        <v>17</v>
      </c>
      <c r="C16">
        <v>57</v>
      </c>
      <c r="D16">
        <v>84</v>
      </c>
      <c r="E16">
        <v>92</v>
      </c>
      <c r="F16">
        <v>77</v>
      </c>
      <c r="G16">
        <v>85</v>
      </c>
      <c r="H16" s="1">
        <f>SUM((SUM(kolokviji[[#This Row],[K2]], kolokviji[[#This Row],[K1]],kolokviji[[#This Row],[K3]])*0.25), kolokviji[[#This Row],[DN]]*0.15, kolokviji[[#This Row],[udeležba]]*0.1)</f>
        <v>78.3</v>
      </c>
      <c r="I16" s="1">
        <f>ROUND(kolokviji[[#This Row],[skupaj]]/10+1, 0)</f>
        <v>9</v>
      </c>
    </row>
    <row r="17" spans="1:9" x14ac:dyDescent="0.35">
      <c r="A17" s="1" t="s">
        <v>20</v>
      </c>
      <c r="B17" s="1" t="s">
        <v>19</v>
      </c>
      <c r="C17">
        <v>42</v>
      </c>
      <c r="D17">
        <v>80</v>
      </c>
      <c r="E17">
        <v>78</v>
      </c>
      <c r="F17">
        <v>88</v>
      </c>
      <c r="G17">
        <v>98</v>
      </c>
      <c r="H17" s="1">
        <f>SUM((SUM(kolokviji[[#This Row],[K2]], kolokviji[[#This Row],[K1]],kolokviji[[#This Row],[K3]])*0.25), kolokviji[[#This Row],[DN]]*0.15, kolokviji[[#This Row],[udeležba]]*0.1)</f>
        <v>73</v>
      </c>
      <c r="I17" s="1">
        <f>ROUND(kolokviji[[#This Row],[skupaj]]/10+1, 0)</f>
        <v>8</v>
      </c>
    </row>
    <row r="18" spans="1:9" x14ac:dyDescent="0.35">
      <c r="A18" s="1" t="s">
        <v>47</v>
      </c>
      <c r="B18" s="1" t="s">
        <v>46</v>
      </c>
      <c r="C18">
        <v>44</v>
      </c>
      <c r="D18">
        <v>49</v>
      </c>
      <c r="E18">
        <v>81</v>
      </c>
      <c r="F18">
        <v>91</v>
      </c>
      <c r="G18">
        <v>68</v>
      </c>
      <c r="H18" s="1">
        <f>SUM((SUM(kolokviji[[#This Row],[K2]], kolokviji[[#This Row],[K1]],kolokviji[[#This Row],[K3]])*0.25), kolokviji[[#This Row],[DN]]*0.15, kolokviji[[#This Row],[udeležba]]*0.1)</f>
        <v>63.95</v>
      </c>
      <c r="I18" s="1">
        <f>ROUND(kolokviji[[#This Row],[skupaj]]/10+1, 0)</f>
        <v>7</v>
      </c>
    </row>
    <row r="19" spans="1:9" x14ac:dyDescent="0.35">
      <c r="A19" s="1" t="s">
        <v>22</v>
      </c>
      <c r="B19" s="1" t="s">
        <v>21</v>
      </c>
      <c r="C19">
        <v>64</v>
      </c>
      <c r="D19">
        <v>94</v>
      </c>
      <c r="E19">
        <v>64</v>
      </c>
      <c r="F19">
        <v>52</v>
      </c>
      <c r="G19">
        <v>80</v>
      </c>
      <c r="H19" s="1">
        <f>SUM((SUM(kolokviji[[#This Row],[K2]], kolokviji[[#This Row],[K1]],kolokviji[[#This Row],[K3]])*0.25), kolokviji[[#This Row],[DN]]*0.15, kolokviji[[#This Row],[udeležba]]*0.1)</f>
        <v>71.3</v>
      </c>
      <c r="I19" s="1">
        <f>ROUND(kolokviji[[#This Row],[skupaj]]/10+1, 0)</f>
        <v>8</v>
      </c>
    </row>
    <row r="20" spans="1:9" x14ac:dyDescent="0.35">
      <c r="A20" s="1" t="s">
        <v>24</v>
      </c>
      <c r="B20" s="1" t="s">
        <v>23</v>
      </c>
      <c r="C20">
        <v>30</v>
      </c>
      <c r="D20">
        <v>31</v>
      </c>
      <c r="E20">
        <v>45</v>
      </c>
      <c r="F20">
        <v>50</v>
      </c>
      <c r="G20">
        <v>70</v>
      </c>
      <c r="H20" s="1">
        <f>SUM((SUM(kolokviji[[#This Row],[K2]], kolokviji[[#This Row],[K1]],kolokviji[[#This Row],[K3]])*0.25), kolokviji[[#This Row],[DN]]*0.15, kolokviji[[#This Row],[udeležba]]*0.1)</f>
        <v>41</v>
      </c>
      <c r="I20" s="1">
        <f>ROUND(kolokviji[[#This Row],[skupaj]]/10+1, 0)</f>
        <v>5</v>
      </c>
    </row>
    <row r="21" spans="1:9" x14ac:dyDescent="0.35">
      <c r="A21" s="1" t="s">
        <v>28</v>
      </c>
      <c r="B21" s="1" t="s">
        <v>48</v>
      </c>
      <c r="C21">
        <v>57</v>
      </c>
      <c r="D21">
        <v>49</v>
      </c>
      <c r="E21">
        <v>58</v>
      </c>
      <c r="F21">
        <v>79</v>
      </c>
      <c r="G21">
        <v>53</v>
      </c>
      <c r="H21" s="1">
        <f>SUM((SUM(kolokviji[[#This Row],[K2]], kolokviji[[#This Row],[K1]],kolokviji[[#This Row],[K3]])*0.25), kolokviji[[#This Row],[DN]]*0.15, kolokviji[[#This Row],[udeležba]]*0.1)</f>
        <v>58.150000000000006</v>
      </c>
      <c r="I21" s="1">
        <f>ROUND(kolokviji[[#This Row],[skupaj]]/10+1, 0)</f>
        <v>7</v>
      </c>
    </row>
    <row r="22" spans="1:9" x14ac:dyDescent="0.35">
      <c r="A22" s="1" t="s">
        <v>50</v>
      </c>
      <c r="B22" s="1" t="s">
        <v>49</v>
      </c>
      <c r="C22">
        <v>43</v>
      </c>
      <c r="D22">
        <v>51</v>
      </c>
      <c r="E22">
        <v>72</v>
      </c>
      <c r="F22">
        <v>72</v>
      </c>
      <c r="G22">
        <v>65</v>
      </c>
      <c r="H22" s="1">
        <f>SUM((SUM(kolokviji[[#This Row],[K2]], kolokviji[[#This Row],[K1]],kolokviji[[#This Row],[K3]])*0.25), kolokviji[[#This Row],[DN]]*0.15, kolokviji[[#This Row],[udeležba]]*0.1)</f>
        <v>58.8</v>
      </c>
      <c r="I22" s="1">
        <f>ROUND(kolokviji[[#This Row],[skupaj]]/10+1, 0)</f>
        <v>7</v>
      </c>
    </row>
    <row r="23" spans="1:9" x14ac:dyDescent="0.35">
      <c r="A23" s="1" t="s">
        <v>60</v>
      </c>
      <c r="B23" s="1" t="s">
        <v>59</v>
      </c>
      <c r="C23">
        <v>38</v>
      </c>
      <c r="D23">
        <v>32</v>
      </c>
      <c r="E23">
        <v>60</v>
      </c>
      <c r="F23">
        <v>61</v>
      </c>
      <c r="G23">
        <v>96</v>
      </c>
      <c r="H23" s="1">
        <f>SUM((SUM(kolokviji[[#This Row],[K2]], kolokviji[[#This Row],[K1]],kolokviji[[#This Row],[K3]])*0.25), kolokviji[[#This Row],[DN]]*0.15, kolokviji[[#This Row],[udeležba]]*0.1)</f>
        <v>51.25</v>
      </c>
      <c r="I23" s="1">
        <f>ROUND(kolokviji[[#This Row],[skupaj]]/10+1, 0)</f>
        <v>6</v>
      </c>
    </row>
    <row r="24" spans="1:9" x14ac:dyDescent="0.35">
      <c r="A24" s="1" t="s">
        <v>52</v>
      </c>
      <c r="B24" s="1" t="s">
        <v>51</v>
      </c>
      <c r="C24">
        <v>85</v>
      </c>
      <c r="D24">
        <v>80</v>
      </c>
      <c r="E24">
        <v>71</v>
      </c>
      <c r="F24">
        <v>95</v>
      </c>
      <c r="G24">
        <v>91</v>
      </c>
      <c r="H24" s="1">
        <f>SUM((SUM(kolokviji[[#This Row],[K2]], kolokviji[[#This Row],[K1]],kolokviji[[#This Row],[K3]])*0.25), kolokviji[[#This Row],[DN]]*0.15, kolokviji[[#This Row],[udeležba]]*0.1)</f>
        <v>82.35</v>
      </c>
      <c r="I24" s="1">
        <f>ROUND(kolokviji[[#This Row],[skupaj]]/10+1, 0)</f>
        <v>9</v>
      </c>
    </row>
    <row r="25" spans="1:9" x14ac:dyDescent="0.35">
      <c r="A25" s="1" t="s">
        <v>54</v>
      </c>
      <c r="B25" s="1" t="s">
        <v>53</v>
      </c>
      <c r="C25">
        <v>76</v>
      </c>
      <c r="D25">
        <v>84</v>
      </c>
      <c r="E25">
        <v>78</v>
      </c>
      <c r="F25">
        <v>97</v>
      </c>
      <c r="G25">
        <v>100</v>
      </c>
      <c r="H25" s="1">
        <f>SUM((SUM(kolokviji[[#This Row],[K2]], kolokviji[[#This Row],[K1]],kolokviji[[#This Row],[K3]])*0.25), kolokviji[[#This Row],[DN]]*0.15, kolokviji[[#This Row],[udeležba]]*0.1)</f>
        <v>84.05</v>
      </c>
      <c r="I25" s="1">
        <f>ROUND(kolokviji[[#This Row],[skupaj]]/10+1, 0)</f>
        <v>9</v>
      </c>
    </row>
    <row r="26" spans="1:9" x14ac:dyDescent="0.35">
      <c r="A26" s="1" t="s">
        <v>56</v>
      </c>
      <c r="B26" s="1" t="s">
        <v>55</v>
      </c>
      <c r="C26">
        <v>34</v>
      </c>
      <c r="D26">
        <v>64</v>
      </c>
      <c r="E26">
        <v>68</v>
      </c>
      <c r="F26">
        <v>84</v>
      </c>
      <c r="G26">
        <v>67</v>
      </c>
      <c r="H26" s="1">
        <f>SUM((SUM(kolokviji[[#This Row],[K2]], kolokviji[[#This Row],[K1]],kolokviji[[#This Row],[K3]])*0.25), kolokviji[[#This Row],[DN]]*0.15, kolokviji[[#This Row],[udeležba]]*0.1)</f>
        <v>60.800000000000004</v>
      </c>
      <c r="I26" s="1">
        <f>ROUND(kolokviji[[#This Row],[skupaj]]/10+1, 0)</f>
        <v>7</v>
      </c>
    </row>
    <row r="27" spans="1:9" x14ac:dyDescent="0.35">
      <c r="A27" s="1" t="s">
        <v>58</v>
      </c>
      <c r="B27" s="1" t="s">
        <v>57</v>
      </c>
      <c r="C27">
        <v>79</v>
      </c>
      <c r="D27">
        <v>33</v>
      </c>
      <c r="E27">
        <v>39</v>
      </c>
      <c r="F27">
        <v>95</v>
      </c>
      <c r="G27">
        <v>87</v>
      </c>
      <c r="H27" s="1">
        <f>SUM((SUM(kolokviji[[#This Row],[K2]], kolokviji[[#This Row],[K1]],kolokviji[[#This Row],[K3]])*0.25), kolokviji[[#This Row],[DN]]*0.15, kolokviji[[#This Row],[udeležba]]*0.1)</f>
        <v>60.7</v>
      </c>
      <c r="I27" s="1">
        <f>ROUND(kolokviji[[#This Row],[skupaj]]/10+1, 0)</f>
        <v>7</v>
      </c>
    </row>
    <row r="28" spans="1:9" x14ac:dyDescent="0.35">
      <c r="A28" s="1" t="s">
        <v>26</v>
      </c>
      <c r="B28" s="1" t="s">
        <v>25</v>
      </c>
      <c r="C28">
        <v>70</v>
      </c>
      <c r="D28">
        <v>52</v>
      </c>
      <c r="E28">
        <v>62</v>
      </c>
      <c r="F28">
        <v>69</v>
      </c>
      <c r="G28">
        <v>100</v>
      </c>
      <c r="H28" s="1">
        <f>SUM((SUM(kolokviji[[#This Row],[K2]], kolokviji[[#This Row],[K1]],kolokviji[[#This Row],[K3]])*0.25), kolokviji[[#This Row],[DN]]*0.15, kolokviji[[#This Row],[udeležba]]*0.1)</f>
        <v>66.349999999999994</v>
      </c>
      <c r="I28" s="1">
        <f>ROUND(kolokviji[[#This Row],[skupaj]]/10+1, 0)</f>
        <v>8</v>
      </c>
    </row>
    <row r="29" spans="1:9" x14ac:dyDescent="0.35">
      <c r="A29" s="1" t="s">
        <v>30</v>
      </c>
      <c r="B29" s="1" t="s">
        <v>29</v>
      </c>
      <c r="C29">
        <v>66</v>
      </c>
      <c r="D29">
        <v>86</v>
      </c>
      <c r="E29">
        <v>67</v>
      </c>
      <c r="F29">
        <v>99</v>
      </c>
      <c r="G29">
        <v>100</v>
      </c>
      <c r="H29" s="1">
        <f>SUM((SUM(kolokviji[[#This Row],[K2]], kolokviji[[#This Row],[K1]],kolokviji[[#This Row],[K3]])*0.25), kolokviji[[#This Row],[DN]]*0.15, kolokviji[[#This Row],[udeležba]]*0.1)</f>
        <v>79.599999999999994</v>
      </c>
      <c r="I29" s="1">
        <f>ROUND(kolokviji[[#This Row],[skupaj]]/10+1, 0)</f>
        <v>9</v>
      </c>
    </row>
    <row r="30" spans="1:9" x14ac:dyDescent="0.35">
      <c r="A30" s="1" t="s">
        <v>28</v>
      </c>
      <c r="B30" s="1" t="s">
        <v>27</v>
      </c>
      <c r="C30">
        <v>98</v>
      </c>
      <c r="D30">
        <v>75</v>
      </c>
      <c r="E30">
        <v>42</v>
      </c>
      <c r="F30">
        <v>83</v>
      </c>
      <c r="G30">
        <v>57</v>
      </c>
      <c r="H30" s="1">
        <f>SUM((SUM(kolokviji[[#This Row],[K2]], kolokviji[[#This Row],[K1]],kolokviji[[#This Row],[K3]])*0.25), kolokviji[[#This Row],[DN]]*0.15, kolokviji[[#This Row],[udeležba]]*0.1)</f>
        <v>71.900000000000006</v>
      </c>
      <c r="I30" s="1">
        <f>ROUND(kolokviji[[#This Row],[skupaj]]/10+1, 0)</f>
        <v>8</v>
      </c>
    </row>
    <row r="31" spans="1:9" x14ac:dyDescent="0.35">
      <c r="A31" s="1" t="s">
        <v>32</v>
      </c>
      <c r="B31" s="1" t="s">
        <v>31</v>
      </c>
      <c r="C31">
        <v>46</v>
      </c>
      <c r="D31">
        <v>56</v>
      </c>
      <c r="E31">
        <v>78</v>
      </c>
      <c r="F31">
        <v>94</v>
      </c>
      <c r="G31">
        <v>99</v>
      </c>
      <c r="H31" s="1">
        <f>SUM((SUM(kolokviji[[#This Row],[K2]], kolokviji[[#This Row],[K1]],kolokviji[[#This Row],[K3]])*0.25), kolokviji[[#This Row],[DN]]*0.15, kolokviji[[#This Row],[udeležba]]*0.1)</f>
        <v>69</v>
      </c>
      <c r="I31" s="1">
        <f>ROUND(kolokviji[[#This Row],[skupaj]]/10+1, 0)</f>
        <v>8</v>
      </c>
    </row>
    <row r="32" spans="1:9" x14ac:dyDescent="0.35">
      <c r="B32" t="s">
        <v>63</v>
      </c>
      <c r="C32">
        <f>ROUND(AVERAGE(kolokviji[K1]), 2)</f>
        <v>60.37</v>
      </c>
      <c r="D32">
        <f>ROUND(AVERAGE(kolokviji[K2]), 2)</f>
        <v>61.17</v>
      </c>
      <c r="E32">
        <f>ROUND(AVERAGE(kolokviji[K3]), 2)</f>
        <v>67.569999999999993</v>
      </c>
      <c r="F32">
        <f>ROUND(AVERAGE(kolokviji[DN]), 2)</f>
        <v>79.17</v>
      </c>
      <c r="G32">
        <f>ROUND(AVERAGE(kolokviji[udeležba]), 2)</f>
        <v>84.43</v>
      </c>
      <c r="H32">
        <f>ROUND(AVERAGE(kolokviji[skupaj]), 2)</f>
        <v>67.59</v>
      </c>
      <c r="I32">
        <f>ROUND(AVERAGE(kolokviji[ocena]), 2)</f>
        <v>7.67</v>
      </c>
    </row>
  </sheetData>
  <conditionalFormatting sqref="I2:I31">
    <cfRule type="cellIs" dxfId="2" priority="2" operator="greaterThanOrEqual">
      <formula>6</formula>
    </cfRule>
    <cfRule type="cellIs" dxfId="1" priority="1" operator="equal">
      <formula>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9E09-56E6-47FB-BFE0-B80A792FC6F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I Y Y 3 W u y y R I C m A A A A 9 g A A A B I A H A B D b 2 5 m a W c v U G F j a 2 F n Z S 5 4 b W w g o h g A K K A U A A A A A A A A A A A A A A A A A A A A A A A A A A A A h Y 9 L D o I w G I S v Q r q n D 0 h 8 k J + y c G U i i Q m J c d v U C o 1 Q D C 2 W u 7 n w S F 5 B j K L u X M 4 3 3 2 L m f r 1 B N j R 1 c F G d 1 a 1 J E c M U B c r I 9 q B N m a L e H c M F y j h s h T y J U g W j b G w y 2 E O K K u f O C S H e e + x j 3 H Y l i S h l Z J 9 v C l m p R q C P r P / L o T b W C S M V 4 r B 7 j e E R Z v E S s / k M U y A T h F y b r x C N e 5 / t D 4 R V X 7 u + U 9 z W Y b E G M k U g 7 w / 8 A V B L A w Q U A A I A C A A h h j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Y Y 3 W v e M / b F Y A Q A A V w I A A B M A H A B G b 3 J t d W x h c y 9 T Z W N 0 a W 9 u M S 5 t I K I Y A C i g F A A A A A A A A A A A A A A A A A A A A A A A A A A A A H W Q 3 0 r D M B T G 7 w d 7 h x B v O o h l 9 c 9 A R y + k V R z C m H T z Z v U i a 4 8 z a 5 p T k r R O x h 7 G F / F u 7 2 V k 4 p R q b p L z y 8 l 3 v i 8 G M i t Q k W S / B 8 N u p 9 s x z 1 x D T g q U W D R i J U h I J N h u h 7 j 1 I L Q r I 9 P 4 M W Z 1 C c p 6 N 0 K C H 6 G y r j A e j S 7 T m Q F t 0 l m F m i + U K N I Y X 5 R E n p s U 1 h n I 4 7 r B X A H x g l 7 6 P c T P T E N 7 b B 6 D F K W w o E P K K C M R y r p U J r x g 5 F p l m A u 1 D A f n / X 7 A y H 2 N F h L 7 K i E 8 H P 0 x K n j s s b 3 b I z r B R u z e u J u 2 l L w B 6 s x P + c L 1 T T S W 7 t E t 8 N y Z 9 V w u R u Z f 8 E r K J O O S a x N a X f + U S y o N L v Q K F C e N N p Y f B K e a K / O E u t x b n r 5 W Y L y 2 A b b Z 0 I k W o o T C x b O u i 1 h Y 2 y 0 j G z o q o c X u A o d G y g 7 O / E / J P T v 5 g 5 2 2 W T x u s z o H C b v 3 B W 9 f m a K u + K r l A D O X 9 h f d 9 r o d o f 7 / k + E H U E s B A i 0 A F A A C A A g A I Y Y 3 W u y y R I C m A A A A 9 g A A A B I A A A A A A A A A A A A A A A A A A A A A A E N v b m Z p Z y 9 Q Y W N r Y W d l L n h t b F B L A Q I t A B Q A A g A I A C G G N 1 o P y u m r p A A A A O k A A A A T A A A A A A A A A A A A A A A A A P I A A A B b Q 2 9 u d G V u d F 9 U e X B l c 1 0 u e G 1 s U E s B A i 0 A F A A C A A g A I Y Y 3 W v e M / b F Y A Q A A V w I A A B M A A A A A A A A A A A A A A A A A 4 w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w A A A A A A A D I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G 9 r d m l q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i Z T Z h Z j F j L T E x M D c t N D N l N S 1 i Z m Q 3 L T k 5 N m J m O G Y 4 Z D Y 5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b 2 x v a 3 Z p a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N U M T U 6 N D k 6 M D M u N D g z N T I x N F o i I C 8 + P E V u d H J 5 I F R 5 c G U 9 I k Z p b G x D b 2 x 1 b W 5 U e X B l c y I g V m F s d W U 9 I n N C Z 1 l E Q X d N R E F 3 W U c i I C 8 + P E V u d H J 5 I F R 5 c G U 9 I k Z p b G x D b 2 x 1 b W 5 O Y W 1 l c y I g V m F s d W U 9 I n N b J n F 1 b 3 Q 7 U H J p a W 1 l a y Z x d W 9 0 O y w m c X V v d D t J b W U m c X V v d D s s J n F 1 b 3 Q 7 S z E m c X V v d D s s J n F 1 b 3 Q 7 S z I m c X V v d D s s J n F 1 b 3 Q 7 S z M m c X V v d D s s J n F 1 b 3 Q 7 R E 4 m c X V v d D s s J n F 1 b 3 Q 7 d W R l b G X F v m J h J n F 1 b 3 Q 7 L C Z x d W 9 0 O 3 N r d X B h a i Z x d W 9 0 O y w m c X V v d D t v Y 2 V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v b G 9 r d m l q a S 9 B d X R v U m V t b 3 Z l Z E N v b H V t b n M x L n t Q c m l p b W V r L D B 9 J n F 1 b 3 Q 7 L C Z x d W 9 0 O 1 N l Y 3 R p b 2 4 x L 2 t v b G 9 r d m l q a S 9 B d X R v U m V t b 3 Z l Z E N v b H V t b n M x L n t J b W U s M X 0 m c X V v d D s s J n F 1 b 3 Q 7 U 2 V j d G l v b j E v a 2 9 s b 2 t 2 a W p p L 0 F 1 d G 9 S Z W 1 v d m V k Q 2 9 s d W 1 u c z E u e 0 s x L D J 9 J n F 1 b 3 Q 7 L C Z x d W 9 0 O 1 N l Y 3 R p b 2 4 x L 2 t v b G 9 r d m l q a S 9 B d X R v U m V t b 3 Z l Z E N v b H V t b n M x L n t L M i w z f S Z x d W 9 0 O y w m c X V v d D t T Z W N 0 a W 9 u M S 9 r b 2 x v a 3 Z p a m k v Q X V 0 b 1 J l b W 9 2 Z W R D b 2 x 1 b W 5 z M S 5 7 S z M s N H 0 m c X V v d D s s J n F 1 b 3 Q 7 U 2 V j d G l v b j E v a 2 9 s b 2 t 2 a W p p L 0 F 1 d G 9 S Z W 1 v d m V k Q 2 9 s d W 1 u c z E u e 0 R O L D V 9 J n F 1 b 3 Q 7 L C Z x d W 9 0 O 1 N l Y 3 R p b 2 4 x L 2 t v b G 9 r d m l q a S 9 B d X R v U m V t b 3 Z l Z E N v b H V t b n M x L n t 1 Z G V s Z c W + Y m E s N n 0 m c X V v d D s s J n F 1 b 3 Q 7 U 2 V j d G l v b j E v a 2 9 s b 2 t 2 a W p p L 0 F 1 d G 9 S Z W 1 v d m V k Q 2 9 s d W 1 u c z E u e 3 N r d X B h a i w 3 f S Z x d W 9 0 O y w m c X V v d D t T Z W N 0 a W 9 u M S 9 r b 2 x v a 3 Z p a m k v Q X V 0 b 1 J l b W 9 2 Z W R D b 2 x 1 b W 5 z M S 5 7 b 2 N l b m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a 2 9 s b 2 t 2 a W p p L 0 F 1 d G 9 S Z W 1 v d m V k Q 2 9 s d W 1 u c z E u e 1 B y a W l t Z W s s M H 0 m c X V v d D s s J n F 1 b 3 Q 7 U 2 V j d G l v b j E v a 2 9 s b 2 t 2 a W p p L 0 F 1 d G 9 S Z W 1 v d m V k Q 2 9 s d W 1 u c z E u e 0 l t Z S w x f S Z x d W 9 0 O y w m c X V v d D t T Z W N 0 a W 9 u M S 9 r b 2 x v a 3 Z p a m k v Q X V 0 b 1 J l b W 9 2 Z W R D b 2 x 1 b W 5 z M S 5 7 S z E s M n 0 m c X V v d D s s J n F 1 b 3 Q 7 U 2 V j d G l v b j E v a 2 9 s b 2 t 2 a W p p L 0 F 1 d G 9 S Z W 1 v d m V k Q 2 9 s d W 1 u c z E u e 0 s y L D N 9 J n F 1 b 3 Q 7 L C Z x d W 9 0 O 1 N l Y 3 R p b 2 4 x L 2 t v b G 9 r d m l q a S 9 B d X R v U m V t b 3 Z l Z E N v b H V t b n M x L n t L M y w 0 f S Z x d W 9 0 O y w m c X V v d D t T Z W N 0 a W 9 u M S 9 r b 2 x v a 3 Z p a m k v Q X V 0 b 1 J l b W 9 2 Z W R D b 2 x 1 b W 5 z M S 5 7 R E 4 s N X 0 m c X V v d D s s J n F 1 b 3 Q 7 U 2 V j d G l v b j E v a 2 9 s b 2 t 2 a W p p L 0 F 1 d G 9 S Z W 1 v d m V k Q 2 9 s d W 1 u c z E u e 3 V k Z W x l x b 5 i Y S w 2 f S Z x d W 9 0 O y w m c X V v d D t T Z W N 0 a W 9 u M S 9 r b 2 x v a 3 Z p a m k v Q X V 0 b 1 J l b W 9 2 Z W R D b 2 x 1 b W 5 z M S 5 7 c 2 t 1 c G F q L D d 9 J n F 1 b 3 Q 7 L C Z x d W 9 0 O 1 N l Y 3 R p b 2 4 x L 2 t v b G 9 r d m l q a S 9 B d X R v U m V t b 3 Z l Z E N v b H V t b n M x L n t v Y 2 V u Y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9 s b 2 t 2 a W p p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G 9 r d m l q a S 9 Q b 3 Z p J U M 1 J U E x Y W 5 l J T I w Z 2 x h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2 x v a 3 Z p a m k v U 3 B y Z W 1 l b m p l b m E l M j B 2 c n N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3 b P N 0 z F S T a 3 v M d n E + P M c A A A A A A I A A A A A A B B m A A A A A Q A A I A A A A G T p e U h 1 T 3 w i r 8 T l b R x Y n F R F s Z e / / e t 7 6 u 3 J 4 i Y h r 1 A c A A A A A A 6 A A A A A A g A A I A A A A H N k G H 4 r j Q W E w z j a K e M A y C A s i x n z e L n e P z 2 N J 3 q 9 1 4 1 P U A A A A L g q F 0 C d k c B b N E Q P I u c 6 7 R 1 Q P o i X 4 w k C y 8 6 w f x B 4 e v 6 H H I S L I f 1 O i o Z 9 S R I P Q + J 9 K n y + q L y Z D 3 2 I z p a b / d 7 0 8 U k u Q u g R l x A x f 8 w 4 k o t X u D S X Q A A A A G G R r w t V w b H Z 1 n o o f w m w l G x E Q 4 h f s n / m Y s J p R M k H S v a G A V k 6 1 h B L Y W 5 W 1 V D q m Q S + g h S S h X O T 2 H W P 7 / n b r r M R g u Q = < / D a t a M a s h u p > 
</file>

<file path=customXml/itemProps1.xml><?xml version="1.0" encoding="utf-8"?>
<ds:datastoreItem xmlns:ds="http://schemas.openxmlformats.org/officeDocument/2006/customXml" ds:itemID="{364DE4B8-E3EF-49F9-B170-0891B86F4F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kolokviji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Kobe, Zdravko</dc:creator>
  <cp:lastModifiedBy>Kobe, Zdravko</cp:lastModifiedBy>
  <dcterms:created xsi:type="dcterms:W3CDTF">2025-01-23T15:48:16Z</dcterms:created>
  <dcterms:modified xsi:type="dcterms:W3CDTF">2025-01-23T16:47:16Z</dcterms:modified>
</cp:coreProperties>
</file>