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8\waseda_class\acalite_ds_ml\assignment\"/>
    </mc:Choice>
  </mc:AlternateContent>
  <xr:revisionPtr revIDLastSave="0" documentId="13_ncr:1_{D473B2A6-1637-43DB-A2E5-9C267AB8FA02}" xr6:coauthVersionLast="47" xr6:coauthVersionMax="47" xr10:uidLastSave="{00000000-0000-0000-0000-000000000000}"/>
  <bookViews>
    <workbookView xWindow="320" yWindow="70" windowWidth="12550" windowHeight="11820" xr2:uid="{00000000-000D-0000-FFFF-FFFF00000000}"/>
  </bookViews>
  <sheets>
    <sheet name="covid19_tokyo_daily_last_modifi" sheetId="1" r:id="rId1"/>
  </sheets>
  <calcPr calcId="191029"/>
</workbook>
</file>

<file path=xl/calcChain.xml><?xml version="1.0" encoding="utf-8"?>
<calcChain xmlns="http://schemas.openxmlformats.org/spreadsheetml/2006/main">
  <c r="CU4" i="1" l="1"/>
  <c r="CU5" i="1" s="1"/>
  <c r="CU6" i="1" s="1"/>
  <c r="CU7" i="1" s="1"/>
  <c r="CU8" i="1" s="1"/>
  <c r="CU3" i="1"/>
  <c r="CU2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U426" i="1"/>
  <c r="CU427" i="1"/>
  <c r="CU428" i="1"/>
  <c r="CU429" i="1"/>
  <c r="CU430" i="1"/>
  <c r="CU431" i="1"/>
  <c r="CU432" i="1"/>
  <c r="CU433" i="1"/>
  <c r="CU434" i="1"/>
  <c r="CU435" i="1"/>
  <c r="CU436" i="1"/>
  <c r="CU437" i="1"/>
  <c r="CU438" i="1"/>
  <c r="CU439" i="1"/>
  <c r="CU440" i="1"/>
  <c r="CU441" i="1"/>
  <c r="CU442" i="1"/>
  <c r="CU443" i="1"/>
  <c r="CU444" i="1"/>
  <c r="CU445" i="1"/>
  <c r="CU446" i="1"/>
  <c r="CU447" i="1"/>
  <c r="CU448" i="1"/>
  <c r="CU449" i="1"/>
  <c r="CU450" i="1"/>
  <c r="CU451" i="1"/>
  <c r="CU452" i="1"/>
  <c r="CU453" i="1"/>
  <c r="CU454" i="1"/>
  <c r="CU455" i="1"/>
  <c r="CU456" i="1"/>
  <c r="CU457" i="1"/>
  <c r="CU458" i="1"/>
  <c r="CU459" i="1"/>
  <c r="CU460" i="1"/>
  <c r="CU461" i="1"/>
  <c r="CU462" i="1"/>
  <c r="CU463" i="1"/>
  <c r="CU464" i="1"/>
  <c r="CU465" i="1"/>
  <c r="CU466" i="1"/>
  <c r="CU467" i="1"/>
  <c r="CU468" i="1"/>
  <c r="CU469" i="1"/>
  <c r="CU470" i="1"/>
  <c r="CU471" i="1"/>
  <c r="CU472" i="1"/>
  <c r="CU473" i="1"/>
  <c r="CU474" i="1"/>
  <c r="CU475" i="1"/>
  <c r="CU476" i="1"/>
  <c r="CU477" i="1"/>
  <c r="CU478" i="1"/>
  <c r="CU479" i="1"/>
  <c r="CU480" i="1"/>
  <c r="CU481" i="1"/>
  <c r="CU482" i="1"/>
  <c r="CU483" i="1"/>
  <c r="CU484" i="1"/>
  <c r="CU485" i="1"/>
  <c r="CU486" i="1"/>
  <c r="CU487" i="1"/>
  <c r="CU488" i="1"/>
  <c r="CU489" i="1"/>
  <c r="CU490" i="1"/>
  <c r="CU491" i="1"/>
  <c r="CU492" i="1"/>
  <c r="CU493" i="1"/>
  <c r="CU494" i="1"/>
  <c r="CU495" i="1"/>
  <c r="CU496" i="1"/>
  <c r="CU497" i="1"/>
  <c r="CU498" i="1"/>
  <c r="CU499" i="1"/>
  <c r="CU500" i="1"/>
  <c r="CU501" i="1"/>
  <c r="CU502" i="1"/>
  <c r="CU503" i="1"/>
  <c r="CU504" i="1"/>
  <c r="CU505" i="1"/>
  <c r="CU506" i="1"/>
  <c r="CU507" i="1"/>
  <c r="CU508" i="1"/>
  <c r="CU509" i="1"/>
  <c r="CU510" i="1"/>
  <c r="CU511" i="1"/>
  <c r="CU512" i="1"/>
  <c r="CU513" i="1"/>
  <c r="CU514" i="1"/>
  <c r="CU515" i="1"/>
  <c r="CU516" i="1"/>
  <c r="CU517" i="1"/>
  <c r="CU518" i="1"/>
  <c r="CU519" i="1"/>
  <c r="CU520" i="1"/>
  <c r="CU521" i="1"/>
  <c r="CU522" i="1"/>
  <c r="CU523" i="1"/>
  <c r="CU524" i="1"/>
  <c r="CU525" i="1"/>
  <c r="CU526" i="1"/>
  <c r="CU527" i="1"/>
  <c r="CU528" i="1"/>
  <c r="CU529" i="1"/>
  <c r="CU530" i="1"/>
  <c r="CU9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425" i="1"/>
  <c r="CR426" i="1"/>
  <c r="CR427" i="1"/>
  <c r="CR428" i="1"/>
  <c r="CR429" i="1"/>
  <c r="CR430" i="1"/>
  <c r="CR431" i="1"/>
  <c r="CR432" i="1"/>
  <c r="CR433" i="1"/>
  <c r="CR434" i="1"/>
  <c r="CR435" i="1"/>
  <c r="CR436" i="1"/>
  <c r="CR437" i="1"/>
  <c r="CR438" i="1"/>
  <c r="CR439" i="1"/>
  <c r="CR440" i="1"/>
  <c r="CR441" i="1"/>
  <c r="CR442" i="1"/>
  <c r="CR443" i="1"/>
  <c r="CR444" i="1"/>
  <c r="CR445" i="1"/>
  <c r="CR446" i="1"/>
  <c r="CR447" i="1"/>
  <c r="CR448" i="1"/>
  <c r="CR449" i="1"/>
  <c r="CR450" i="1"/>
  <c r="CR451" i="1"/>
  <c r="CR452" i="1"/>
  <c r="CR453" i="1"/>
  <c r="CR454" i="1"/>
  <c r="CR455" i="1"/>
  <c r="CR456" i="1"/>
  <c r="CR457" i="1"/>
  <c r="CR458" i="1"/>
  <c r="CR459" i="1"/>
  <c r="CR460" i="1"/>
  <c r="CR461" i="1"/>
  <c r="CR462" i="1"/>
  <c r="CR463" i="1"/>
  <c r="CR464" i="1"/>
  <c r="CR465" i="1"/>
  <c r="CR466" i="1"/>
  <c r="CR467" i="1"/>
  <c r="CR468" i="1"/>
  <c r="CR469" i="1"/>
  <c r="CR470" i="1"/>
  <c r="CR471" i="1"/>
  <c r="CR472" i="1"/>
  <c r="CR473" i="1"/>
  <c r="CR474" i="1"/>
  <c r="CR475" i="1"/>
  <c r="CR476" i="1"/>
  <c r="CR477" i="1"/>
  <c r="CR478" i="1"/>
  <c r="CR479" i="1"/>
  <c r="CR480" i="1"/>
  <c r="CR481" i="1"/>
  <c r="CR482" i="1"/>
  <c r="CR483" i="1"/>
  <c r="CR484" i="1"/>
  <c r="CR485" i="1"/>
  <c r="CR486" i="1"/>
  <c r="CR487" i="1"/>
  <c r="CR488" i="1"/>
  <c r="CR489" i="1"/>
  <c r="CR490" i="1"/>
  <c r="CR491" i="1"/>
  <c r="CR492" i="1"/>
  <c r="CR493" i="1"/>
  <c r="CR494" i="1"/>
  <c r="CR495" i="1"/>
  <c r="CR496" i="1"/>
  <c r="CR497" i="1"/>
  <c r="CR498" i="1"/>
  <c r="CR499" i="1"/>
  <c r="CR500" i="1"/>
  <c r="CR501" i="1"/>
  <c r="CR502" i="1"/>
  <c r="CR503" i="1"/>
  <c r="CR504" i="1"/>
  <c r="CR505" i="1"/>
  <c r="CR506" i="1"/>
  <c r="CR507" i="1"/>
  <c r="CR508" i="1"/>
  <c r="CR509" i="1"/>
  <c r="CR510" i="1"/>
  <c r="CR511" i="1"/>
  <c r="CR512" i="1"/>
  <c r="CR513" i="1"/>
  <c r="CR514" i="1"/>
  <c r="CR515" i="1"/>
  <c r="CR516" i="1"/>
  <c r="CR517" i="1"/>
  <c r="CR518" i="1"/>
  <c r="CR519" i="1"/>
  <c r="CR520" i="1"/>
  <c r="CR521" i="1"/>
  <c r="CR522" i="1"/>
  <c r="CR523" i="1"/>
  <c r="CR524" i="1"/>
  <c r="CR525" i="1"/>
  <c r="CR526" i="1"/>
  <c r="CR527" i="1"/>
  <c r="CR528" i="1"/>
  <c r="CR529" i="1"/>
  <c r="CR530" i="1"/>
  <c r="CR2" i="1"/>
  <c r="CO4" i="1"/>
  <c r="CP4" i="1"/>
  <c r="CQ4" i="1"/>
  <c r="CO5" i="1"/>
  <c r="CP5" i="1"/>
  <c r="CQ5" i="1"/>
  <c r="CO6" i="1"/>
  <c r="CP6" i="1"/>
  <c r="CQ6" i="1"/>
  <c r="CO7" i="1"/>
  <c r="CP7" i="1"/>
  <c r="CQ7" i="1"/>
  <c r="CO8" i="1"/>
  <c r="CP8" i="1"/>
  <c r="CQ8" i="1"/>
  <c r="CO9" i="1"/>
  <c r="CP9" i="1"/>
  <c r="CQ9" i="1"/>
  <c r="CO10" i="1"/>
  <c r="CP10" i="1"/>
  <c r="CQ10" i="1"/>
  <c r="CO11" i="1"/>
  <c r="CP11" i="1"/>
  <c r="CQ11" i="1"/>
  <c r="CO12" i="1"/>
  <c r="CP12" i="1"/>
  <c r="CQ12" i="1"/>
  <c r="CO13" i="1"/>
  <c r="CP13" i="1"/>
  <c r="CQ13" i="1"/>
  <c r="CO14" i="1"/>
  <c r="CP14" i="1"/>
  <c r="CQ14" i="1"/>
  <c r="CO15" i="1"/>
  <c r="CP15" i="1"/>
  <c r="CQ15" i="1"/>
  <c r="CO16" i="1"/>
  <c r="CP16" i="1"/>
  <c r="CQ16" i="1"/>
  <c r="CO17" i="1"/>
  <c r="CP17" i="1"/>
  <c r="CQ17" i="1"/>
  <c r="CO18" i="1"/>
  <c r="CP18" i="1"/>
  <c r="CQ18" i="1"/>
  <c r="CO19" i="1"/>
  <c r="CP19" i="1"/>
  <c r="CQ19" i="1"/>
  <c r="CO20" i="1"/>
  <c r="CP20" i="1"/>
  <c r="CQ20" i="1"/>
  <c r="CO21" i="1"/>
  <c r="CP21" i="1"/>
  <c r="CQ21" i="1"/>
  <c r="CO22" i="1"/>
  <c r="CP22" i="1"/>
  <c r="CQ22" i="1"/>
  <c r="CO23" i="1"/>
  <c r="CP23" i="1"/>
  <c r="CQ23" i="1"/>
  <c r="CO24" i="1"/>
  <c r="CP24" i="1"/>
  <c r="CQ24" i="1"/>
  <c r="CO25" i="1"/>
  <c r="CP25" i="1"/>
  <c r="CQ25" i="1"/>
  <c r="CO26" i="1"/>
  <c r="CP26" i="1"/>
  <c r="CQ26" i="1"/>
  <c r="CO27" i="1"/>
  <c r="CP27" i="1"/>
  <c r="CQ27" i="1"/>
  <c r="CO28" i="1"/>
  <c r="CP28" i="1"/>
  <c r="CQ28" i="1"/>
  <c r="CO29" i="1"/>
  <c r="CP29" i="1"/>
  <c r="CQ29" i="1"/>
  <c r="CO30" i="1"/>
  <c r="CP30" i="1"/>
  <c r="CQ30" i="1"/>
  <c r="CO31" i="1"/>
  <c r="CP31" i="1"/>
  <c r="CQ31" i="1"/>
  <c r="CO32" i="1"/>
  <c r="CP32" i="1"/>
  <c r="CQ32" i="1"/>
  <c r="CO33" i="1"/>
  <c r="CP33" i="1"/>
  <c r="CQ33" i="1"/>
  <c r="CO34" i="1"/>
  <c r="CP34" i="1"/>
  <c r="CQ34" i="1"/>
  <c r="CO35" i="1"/>
  <c r="CP35" i="1"/>
  <c r="CQ35" i="1"/>
  <c r="CO36" i="1"/>
  <c r="CP36" i="1"/>
  <c r="CQ36" i="1"/>
  <c r="CO37" i="1"/>
  <c r="CP37" i="1"/>
  <c r="CQ37" i="1"/>
  <c r="CO38" i="1"/>
  <c r="CP38" i="1"/>
  <c r="CQ38" i="1"/>
  <c r="CO39" i="1"/>
  <c r="CP39" i="1"/>
  <c r="CQ39" i="1"/>
  <c r="CO40" i="1"/>
  <c r="CP40" i="1"/>
  <c r="CQ40" i="1"/>
  <c r="CO41" i="1"/>
  <c r="CP41" i="1"/>
  <c r="CQ41" i="1"/>
  <c r="CO42" i="1"/>
  <c r="CP42" i="1"/>
  <c r="CQ42" i="1"/>
  <c r="CO43" i="1"/>
  <c r="CP43" i="1"/>
  <c r="CQ43" i="1"/>
  <c r="CO44" i="1"/>
  <c r="CP44" i="1"/>
  <c r="CQ44" i="1"/>
  <c r="CO45" i="1"/>
  <c r="CP45" i="1"/>
  <c r="CQ45" i="1"/>
  <c r="CO46" i="1"/>
  <c r="CP46" i="1"/>
  <c r="CQ46" i="1"/>
  <c r="CO47" i="1"/>
  <c r="CP47" i="1"/>
  <c r="CQ47" i="1"/>
  <c r="CO48" i="1"/>
  <c r="CP48" i="1"/>
  <c r="CQ48" i="1"/>
  <c r="CO49" i="1"/>
  <c r="CP49" i="1"/>
  <c r="CQ49" i="1"/>
  <c r="CO50" i="1"/>
  <c r="CP50" i="1"/>
  <c r="CQ50" i="1"/>
  <c r="CO51" i="1"/>
  <c r="CP51" i="1"/>
  <c r="CQ51" i="1"/>
  <c r="CO52" i="1"/>
  <c r="CP52" i="1"/>
  <c r="CQ52" i="1"/>
  <c r="CO53" i="1"/>
  <c r="CP53" i="1"/>
  <c r="CQ53" i="1"/>
  <c r="CO54" i="1"/>
  <c r="CP54" i="1"/>
  <c r="CQ54" i="1"/>
  <c r="CO55" i="1"/>
  <c r="CP55" i="1"/>
  <c r="CQ55" i="1"/>
  <c r="CO56" i="1"/>
  <c r="CP56" i="1"/>
  <c r="CQ56" i="1"/>
  <c r="CO57" i="1"/>
  <c r="CP57" i="1"/>
  <c r="CQ57" i="1"/>
  <c r="CO58" i="1"/>
  <c r="CP58" i="1"/>
  <c r="CQ58" i="1"/>
  <c r="CO59" i="1"/>
  <c r="CP59" i="1"/>
  <c r="CQ59" i="1"/>
  <c r="CO60" i="1"/>
  <c r="CP60" i="1"/>
  <c r="CQ60" i="1"/>
  <c r="CO61" i="1"/>
  <c r="CP61" i="1"/>
  <c r="CQ61" i="1"/>
  <c r="CO62" i="1"/>
  <c r="CP62" i="1"/>
  <c r="CQ62" i="1"/>
  <c r="CO63" i="1"/>
  <c r="CP63" i="1"/>
  <c r="CQ63" i="1"/>
  <c r="CO64" i="1"/>
  <c r="CP64" i="1"/>
  <c r="CQ64" i="1"/>
  <c r="CO65" i="1"/>
  <c r="CP65" i="1"/>
  <c r="CQ65" i="1"/>
  <c r="CO66" i="1"/>
  <c r="CP66" i="1"/>
  <c r="CQ66" i="1"/>
  <c r="CO67" i="1"/>
  <c r="CP67" i="1"/>
  <c r="CQ67" i="1"/>
  <c r="CO68" i="1"/>
  <c r="CP68" i="1"/>
  <c r="CQ68" i="1"/>
  <c r="CO69" i="1"/>
  <c r="CP69" i="1"/>
  <c r="CQ69" i="1"/>
  <c r="CO70" i="1"/>
  <c r="CP70" i="1"/>
  <c r="CQ70" i="1"/>
  <c r="CO71" i="1"/>
  <c r="CP71" i="1"/>
  <c r="CQ71" i="1"/>
  <c r="CO72" i="1"/>
  <c r="CP72" i="1"/>
  <c r="CQ72" i="1"/>
  <c r="CO73" i="1"/>
  <c r="CP73" i="1"/>
  <c r="CQ73" i="1"/>
  <c r="CO74" i="1"/>
  <c r="CP74" i="1"/>
  <c r="CQ74" i="1"/>
  <c r="CO75" i="1"/>
  <c r="CP75" i="1"/>
  <c r="CQ75" i="1"/>
  <c r="CO76" i="1"/>
  <c r="CP76" i="1"/>
  <c r="CQ76" i="1"/>
  <c r="CO77" i="1"/>
  <c r="CP77" i="1"/>
  <c r="CQ77" i="1"/>
  <c r="CO78" i="1"/>
  <c r="CP78" i="1"/>
  <c r="CQ78" i="1"/>
  <c r="CO79" i="1"/>
  <c r="CP79" i="1"/>
  <c r="CQ79" i="1"/>
  <c r="CO80" i="1"/>
  <c r="CP80" i="1"/>
  <c r="CQ80" i="1"/>
  <c r="CO81" i="1"/>
  <c r="CP81" i="1"/>
  <c r="CQ81" i="1"/>
  <c r="CO82" i="1"/>
  <c r="CP82" i="1"/>
  <c r="CQ82" i="1"/>
  <c r="CO83" i="1"/>
  <c r="CP83" i="1"/>
  <c r="CQ83" i="1"/>
  <c r="CO84" i="1"/>
  <c r="CP84" i="1"/>
  <c r="CQ84" i="1"/>
  <c r="CO85" i="1"/>
  <c r="CP85" i="1"/>
  <c r="CQ85" i="1"/>
  <c r="CO86" i="1"/>
  <c r="CP86" i="1"/>
  <c r="CQ86" i="1"/>
  <c r="CO87" i="1"/>
  <c r="CP87" i="1"/>
  <c r="CQ87" i="1"/>
  <c r="CO88" i="1"/>
  <c r="CP88" i="1"/>
  <c r="CQ88" i="1"/>
  <c r="CO89" i="1"/>
  <c r="CP89" i="1"/>
  <c r="CQ89" i="1"/>
  <c r="CO90" i="1"/>
  <c r="CP90" i="1"/>
  <c r="CQ90" i="1"/>
  <c r="CO91" i="1"/>
  <c r="CP91" i="1"/>
  <c r="CQ91" i="1"/>
  <c r="CO92" i="1"/>
  <c r="CP92" i="1"/>
  <c r="CQ92" i="1"/>
  <c r="CO93" i="1"/>
  <c r="CP93" i="1"/>
  <c r="CQ93" i="1"/>
  <c r="CO94" i="1"/>
  <c r="CP94" i="1"/>
  <c r="CQ94" i="1"/>
  <c r="CO95" i="1"/>
  <c r="CP95" i="1"/>
  <c r="CQ95" i="1"/>
  <c r="CO96" i="1"/>
  <c r="CP96" i="1"/>
  <c r="CQ96" i="1"/>
  <c r="CO97" i="1"/>
  <c r="CP97" i="1"/>
  <c r="CQ97" i="1"/>
  <c r="CO98" i="1"/>
  <c r="CP98" i="1"/>
  <c r="CQ98" i="1"/>
  <c r="CO99" i="1"/>
  <c r="CP99" i="1"/>
  <c r="CQ99" i="1"/>
  <c r="CO100" i="1"/>
  <c r="CP100" i="1"/>
  <c r="CQ100" i="1"/>
  <c r="CO101" i="1"/>
  <c r="CP101" i="1"/>
  <c r="CQ101" i="1"/>
  <c r="CO102" i="1"/>
  <c r="CP102" i="1"/>
  <c r="CQ102" i="1"/>
  <c r="CO103" i="1"/>
  <c r="CP103" i="1"/>
  <c r="CQ103" i="1"/>
  <c r="CO104" i="1"/>
  <c r="CP104" i="1"/>
  <c r="CQ104" i="1"/>
  <c r="CO105" i="1"/>
  <c r="CP105" i="1"/>
  <c r="CQ105" i="1"/>
  <c r="CO106" i="1"/>
  <c r="CP106" i="1"/>
  <c r="CQ106" i="1"/>
  <c r="CO107" i="1"/>
  <c r="CP107" i="1"/>
  <c r="CQ107" i="1"/>
  <c r="CO108" i="1"/>
  <c r="CP108" i="1"/>
  <c r="CQ108" i="1"/>
  <c r="CO109" i="1"/>
  <c r="CP109" i="1"/>
  <c r="CQ109" i="1"/>
  <c r="CO110" i="1"/>
  <c r="CP110" i="1"/>
  <c r="CQ110" i="1"/>
  <c r="CO111" i="1"/>
  <c r="CP111" i="1"/>
  <c r="CQ111" i="1"/>
  <c r="CO112" i="1"/>
  <c r="CP112" i="1"/>
  <c r="CQ112" i="1"/>
  <c r="CO113" i="1"/>
  <c r="CP113" i="1"/>
  <c r="CQ113" i="1"/>
  <c r="CO114" i="1"/>
  <c r="CP114" i="1"/>
  <c r="CQ114" i="1"/>
  <c r="CO115" i="1"/>
  <c r="CP115" i="1"/>
  <c r="CQ115" i="1"/>
  <c r="CO116" i="1"/>
  <c r="CP116" i="1"/>
  <c r="CQ116" i="1"/>
  <c r="CO117" i="1"/>
  <c r="CP117" i="1"/>
  <c r="CQ117" i="1"/>
  <c r="CO118" i="1"/>
  <c r="CP118" i="1"/>
  <c r="CQ118" i="1"/>
  <c r="CO119" i="1"/>
  <c r="CP119" i="1"/>
  <c r="CQ119" i="1"/>
  <c r="CO120" i="1"/>
  <c r="CP120" i="1"/>
  <c r="CQ120" i="1"/>
  <c r="CO121" i="1"/>
  <c r="CP121" i="1"/>
  <c r="CQ121" i="1"/>
  <c r="CO122" i="1"/>
  <c r="CP122" i="1"/>
  <c r="CQ122" i="1"/>
  <c r="CO123" i="1"/>
  <c r="CP123" i="1"/>
  <c r="CQ123" i="1"/>
  <c r="CO124" i="1"/>
  <c r="CP124" i="1"/>
  <c r="CQ124" i="1"/>
  <c r="CO125" i="1"/>
  <c r="CP125" i="1"/>
  <c r="CQ125" i="1"/>
  <c r="CO126" i="1"/>
  <c r="CP126" i="1"/>
  <c r="CQ126" i="1"/>
  <c r="CO127" i="1"/>
  <c r="CP127" i="1"/>
  <c r="CQ127" i="1"/>
  <c r="CO128" i="1"/>
  <c r="CP128" i="1"/>
  <c r="CQ128" i="1"/>
  <c r="CO129" i="1"/>
  <c r="CP129" i="1"/>
  <c r="CQ129" i="1"/>
  <c r="CO130" i="1"/>
  <c r="CP130" i="1"/>
  <c r="CQ130" i="1"/>
  <c r="CO131" i="1"/>
  <c r="CP131" i="1"/>
  <c r="CQ131" i="1"/>
  <c r="CO132" i="1"/>
  <c r="CP132" i="1"/>
  <c r="CQ132" i="1"/>
  <c r="CO133" i="1"/>
  <c r="CP133" i="1"/>
  <c r="CQ133" i="1"/>
  <c r="CO134" i="1"/>
  <c r="CP134" i="1"/>
  <c r="CQ134" i="1"/>
  <c r="CO135" i="1"/>
  <c r="CP135" i="1"/>
  <c r="CQ135" i="1"/>
  <c r="CO136" i="1"/>
  <c r="CP136" i="1"/>
  <c r="CQ136" i="1"/>
  <c r="CO137" i="1"/>
  <c r="CP137" i="1"/>
  <c r="CQ137" i="1"/>
  <c r="CO138" i="1"/>
  <c r="CP138" i="1"/>
  <c r="CQ138" i="1"/>
  <c r="CO139" i="1"/>
  <c r="CP139" i="1"/>
  <c r="CQ139" i="1"/>
  <c r="CO140" i="1"/>
  <c r="CP140" i="1"/>
  <c r="CQ140" i="1"/>
  <c r="CO141" i="1"/>
  <c r="CP141" i="1"/>
  <c r="CQ141" i="1"/>
  <c r="CO142" i="1"/>
  <c r="CP142" i="1"/>
  <c r="CQ142" i="1"/>
  <c r="CO143" i="1"/>
  <c r="CP143" i="1"/>
  <c r="CQ143" i="1"/>
  <c r="CO144" i="1"/>
  <c r="CP144" i="1"/>
  <c r="CQ144" i="1"/>
  <c r="CO145" i="1"/>
  <c r="CP145" i="1"/>
  <c r="CQ145" i="1"/>
  <c r="CO146" i="1"/>
  <c r="CP146" i="1"/>
  <c r="CQ146" i="1"/>
  <c r="CO147" i="1"/>
  <c r="CP147" i="1"/>
  <c r="CQ147" i="1"/>
  <c r="CO148" i="1"/>
  <c r="CP148" i="1"/>
  <c r="CQ148" i="1"/>
  <c r="CO149" i="1"/>
  <c r="CP149" i="1"/>
  <c r="CQ149" i="1"/>
  <c r="CO150" i="1"/>
  <c r="CP150" i="1"/>
  <c r="CQ150" i="1"/>
  <c r="CO151" i="1"/>
  <c r="CP151" i="1"/>
  <c r="CQ151" i="1"/>
  <c r="CO152" i="1"/>
  <c r="CP152" i="1"/>
  <c r="CQ152" i="1"/>
  <c r="CO153" i="1"/>
  <c r="CP153" i="1"/>
  <c r="CQ153" i="1"/>
  <c r="CO154" i="1"/>
  <c r="CP154" i="1"/>
  <c r="CQ154" i="1"/>
  <c r="CO155" i="1"/>
  <c r="CP155" i="1"/>
  <c r="CQ155" i="1"/>
  <c r="CO156" i="1"/>
  <c r="CP156" i="1"/>
  <c r="CQ156" i="1"/>
  <c r="CO157" i="1"/>
  <c r="CP157" i="1"/>
  <c r="CQ157" i="1"/>
  <c r="CO158" i="1"/>
  <c r="CP158" i="1"/>
  <c r="CQ158" i="1"/>
  <c r="CO159" i="1"/>
  <c r="CP159" i="1"/>
  <c r="CQ159" i="1"/>
  <c r="CO160" i="1"/>
  <c r="CP160" i="1"/>
  <c r="CQ160" i="1"/>
  <c r="CO161" i="1"/>
  <c r="CP161" i="1"/>
  <c r="CQ161" i="1"/>
  <c r="CO162" i="1"/>
  <c r="CP162" i="1"/>
  <c r="CQ162" i="1"/>
  <c r="CO163" i="1"/>
  <c r="CP163" i="1"/>
  <c r="CQ163" i="1"/>
  <c r="CO164" i="1"/>
  <c r="CP164" i="1"/>
  <c r="CQ164" i="1"/>
  <c r="CO165" i="1"/>
  <c r="CP165" i="1"/>
  <c r="CQ165" i="1"/>
  <c r="CO166" i="1"/>
  <c r="CP166" i="1"/>
  <c r="CQ166" i="1"/>
  <c r="CO167" i="1"/>
  <c r="CP167" i="1"/>
  <c r="CQ167" i="1"/>
  <c r="CO168" i="1"/>
  <c r="CP168" i="1"/>
  <c r="CQ168" i="1"/>
  <c r="CO169" i="1"/>
  <c r="CP169" i="1"/>
  <c r="CQ169" i="1"/>
  <c r="CO170" i="1"/>
  <c r="CP170" i="1"/>
  <c r="CQ170" i="1"/>
  <c r="CO171" i="1"/>
  <c r="CP171" i="1"/>
  <c r="CQ171" i="1"/>
  <c r="CO172" i="1"/>
  <c r="CP172" i="1"/>
  <c r="CQ172" i="1"/>
  <c r="CO173" i="1"/>
  <c r="CP173" i="1"/>
  <c r="CQ173" i="1"/>
  <c r="CO174" i="1"/>
  <c r="CP174" i="1"/>
  <c r="CQ174" i="1"/>
  <c r="CO175" i="1"/>
  <c r="CP175" i="1"/>
  <c r="CQ175" i="1"/>
  <c r="CO176" i="1"/>
  <c r="CP176" i="1"/>
  <c r="CQ176" i="1"/>
  <c r="CO177" i="1"/>
  <c r="CP177" i="1"/>
  <c r="CQ177" i="1"/>
  <c r="CO178" i="1"/>
  <c r="CP178" i="1"/>
  <c r="CQ178" i="1"/>
  <c r="CO179" i="1"/>
  <c r="CP179" i="1"/>
  <c r="CQ179" i="1"/>
  <c r="CO180" i="1"/>
  <c r="CP180" i="1"/>
  <c r="CQ180" i="1"/>
  <c r="CO181" i="1"/>
  <c r="CP181" i="1"/>
  <c r="CQ181" i="1"/>
  <c r="CO182" i="1"/>
  <c r="CP182" i="1"/>
  <c r="CQ182" i="1"/>
  <c r="CO183" i="1"/>
  <c r="CP183" i="1"/>
  <c r="CQ183" i="1"/>
  <c r="CO184" i="1"/>
  <c r="CP184" i="1"/>
  <c r="CQ184" i="1"/>
  <c r="CO185" i="1"/>
  <c r="CP185" i="1"/>
  <c r="CQ185" i="1"/>
  <c r="CO186" i="1"/>
  <c r="CP186" i="1"/>
  <c r="CQ186" i="1"/>
  <c r="CO187" i="1"/>
  <c r="CP187" i="1"/>
  <c r="CQ187" i="1"/>
  <c r="CO188" i="1"/>
  <c r="CP188" i="1"/>
  <c r="CQ188" i="1"/>
  <c r="CO189" i="1"/>
  <c r="CP189" i="1"/>
  <c r="CQ189" i="1"/>
  <c r="CO190" i="1"/>
  <c r="CP190" i="1"/>
  <c r="CQ190" i="1"/>
  <c r="CO191" i="1"/>
  <c r="CP191" i="1"/>
  <c r="CQ191" i="1"/>
  <c r="CO192" i="1"/>
  <c r="CP192" i="1"/>
  <c r="CQ192" i="1"/>
  <c r="CO193" i="1"/>
  <c r="CP193" i="1"/>
  <c r="CQ193" i="1"/>
  <c r="CO194" i="1"/>
  <c r="CP194" i="1"/>
  <c r="CQ194" i="1"/>
  <c r="CO195" i="1"/>
  <c r="CP195" i="1"/>
  <c r="CQ195" i="1"/>
  <c r="CO196" i="1"/>
  <c r="CP196" i="1"/>
  <c r="CQ196" i="1"/>
  <c r="CO197" i="1"/>
  <c r="CP197" i="1"/>
  <c r="CQ197" i="1"/>
  <c r="CO198" i="1"/>
  <c r="CP198" i="1"/>
  <c r="CQ198" i="1"/>
  <c r="CO199" i="1"/>
  <c r="CP199" i="1"/>
  <c r="CQ199" i="1"/>
  <c r="CO200" i="1"/>
  <c r="CP200" i="1"/>
  <c r="CQ200" i="1"/>
  <c r="CO201" i="1"/>
  <c r="CP201" i="1"/>
  <c r="CQ201" i="1"/>
  <c r="CO202" i="1"/>
  <c r="CP202" i="1"/>
  <c r="CQ202" i="1"/>
  <c r="CO203" i="1"/>
  <c r="CP203" i="1"/>
  <c r="CQ203" i="1"/>
  <c r="CO204" i="1"/>
  <c r="CP204" i="1"/>
  <c r="CQ204" i="1"/>
  <c r="CO205" i="1"/>
  <c r="CP205" i="1"/>
  <c r="CQ205" i="1"/>
  <c r="CO206" i="1"/>
  <c r="CP206" i="1"/>
  <c r="CQ206" i="1"/>
  <c r="CO207" i="1"/>
  <c r="CP207" i="1"/>
  <c r="CQ207" i="1"/>
  <c r="CO208" i="1"/>
  <c r="CP208" i="1"/>
  <c r="CQ208" i="1"/>
  <c r="CO209" i="1"/>
  <c r="CP209" i="1"/>
  <c r="CQ209" i="1"/>
  <c r="CO210" i="1"/>
  <c r="CP210" i="1"/>
  <c r="CQ210" i="1"/>
  <c r="CO211" i="1"/>
  <c r="CP211" i="1"/>
  <c r="CQ211" i="1"/>
  <c r="CO212" i="1"/>
  <c r="CP212" i="1"/>
  <c r="CQ212" i="1"/>
  <c r="CO213" i="1"/>
  <c r="CP213" i="1"/>
  <c r="CQ213" i="1"/>
  <c r="CO214" i="1"/>
  <c r="CP214" i="1"/>
  <c r="CQ214" i="1"/>
  <c r="CO215" i="1"/>
  <c r="CP215" i="1"/>
  <c r="CQ215" i="1"/>
  <c r="CO216" i="1"/>
  <c r="CP216" i="1"/>
  <c r="CQ216" i="1"/>
  <c r="CO217" i="1"/>
  <c r="CP217" i="1"/>
  <c r="CQ217" i="1"/>
  <c r="CO218" i="1"/>
  <c r="CP218" i="1"/>
  <c r="CQ218" i="1"/>
  <c r="CO219" i="1"/>
  <c r="CP219" i="1"/>
  <c r="CQ219" i="1"/>
  <c r="CO220" i="1"/>
  <c r="CP220" i="1"/>
  <c r="CQ220" i="1"/>
  <c r="CO221" i="1"/>
  <c r="CP221" i="1"/>
  <c r="CQ221" i="1"/>
  <c r="CO222" i="1"/>
  <c r="CP222" i="1"/>
  <c r="CQ222" i="1"/>
  <c r="CO223" i="1"/>
  <c r="CP223" i="1"/>
  <c r="CQ223" i="1"/>
  <c r="CO224" i="1"/>
  <c r="CP224" i="1"/>
  <c r="CQ224" i="1"/>
  <c r="CO225" i="1"/>
  <c r="CP225" i="1"/>
  <c r="CQ225" i="1"/>
  <c r="CO226" i="1"/>
  <c r="CP226" i="1"/>
  <c r="CQ226" i="1"/>
  <c r="CO227" i="1"/>
  <c r="CP227" i="1"/>
  <c r="CQ227" i="1"/>
  <c r="CO228" i="1"/>
  <c r="CP228" i="1"/>
  <c r="CQ228" i="1"/>
  <c r="CO229" i="1"/>
  <c r="CP229" i="1"/>
  <c r="CQ229" i="1"/>
  <c r="CO230" i="1"/>
  <c r="CP230" i="1"/>
  <c r="CQ230" i="1"/>
  <c r="CO231" i="1"/>
  <c r="CP231" i="1"/>
  <c r="CQ231" i="1"/>
  <c r="CO232" i="1"/>
  <c r="CP232" i="1"/>
  <c r="CQ232" i="1"/>
  <c r="CO233" i="1"/>
  <c r="CP233" i="1"/>
  <c r="CQ233" i="1"/>
  <c r="CO234" i="1"/>
  <c r="CP234" i="1"/>
  <c r="CQ234" i="1"/>
  <c r="CO235" i="1"/>
  <c r="CP235" i="1"/>
  <c r="CQ235" i="1"/>
  <c r="CO236" i="1"/>
  <c r="CP236" i="1"/>
  <c r="CQ236" i="1"/>
  <c r="CO237" i="1"/>
  <c r="CP237" i="1"/>
  <c r="CQ237" i="1"/>
  <c r="CO238" i="1"/>
  <c r="CP238" i="1"/>
  <c r="CQ238" i="1"/>
  <c r="CO239" i="1"/>
  <c r="CP239" i="1"/>
  <c r="CQ239" i="1"/>
  <c r="CO240" i="1"/>
  <c r="CP240" i="1"/>
  <c r="CQ240" i="1"/>
  <c r="CO241" i="1"/>
  <c r="CP241" i="1"/>
  <c r="CQ241" i="1"/>
  <c r="CO242" i="1"/>
  <c r="CP242" i="1"/>
  <c r="CQ242" i="1"/>
  <c r="CO243" i="1"/>
  <c r="CP243" i="1"/>
  <c r="CQ243" i="1"/>
  <c r="CO244" i="1"/>
  <c r="CP244" i="1"/>
  <c r="CQ244" i="1"/>
  <c r="CO245" i="1"/>
  <c r="CP245" i="1"/>
  <c r="CQ245" i="1"/>
  <c r="CO246" i="1"/>
  <c r="CP246" i="1"/>
  <c r="CQ246" i="1"/>
  <c r="CO247" i="1"/>
  <c r="CP247" i="1"/>
  <c r="CQ247" i="1"/>
  <c r="CO248" i="1"/>
  <c r="CP248" i="1"/>
  <c r="CQ248" i="1"/>
  <c r="CO249" i="1"/>
  <c r="CP249" i="1"/>
  <c r="CQ249" i="1"/>
  <c r="CO250" i="1"/>
  <c r="CP250" i="1"/>
  <c r="CQ250" i="1"/>
  <c r="CO251" i="1"/>
  <c r="CP251" i="1"/>
  <c r="CQ251" i="1"/>
  <c r="CO252" i="1"/>
  <c r="CP252" i="1"/>
  <c r="CQ252" i="1"/>
  <c r="CO253" i="1"/>
  <c r="CP253" i="1"/>
  <c r="CQ253" i="1"/>
  <c r="CO254" i="1"/>
  <c r="CP254" i="1"/>
  <c r="CQ254" i="1"/>
  <c r="CO255" i="1"/>
  <c r="CP255" i="1"/>
  <c r="CQ255" i="1"/>
  <c r="CO256" i="1"/>
  <c r="CP256" i="1"/>
  <c r="CQ256" i="1"/>
  <c r="CO257" i="1"/>
  <c r="CP257" i="1"/>
  <c r="CQ257" i="1"/>
  <c r="CO258" i="1"/>
  <c r="CP258" i="1"/>
  <c r="CQ258" i="1"/>
  <c r="CO259" i="1"/>
  <c r="CP259" i="1"/>
  <c r="CQ259" i="1"/>
  <c r="CO260" i="1"/>
  <c r="CP260" i="1"/>
  <c r="CQ260" i="1"/>
  <c r="CO261" i="1"/>
  <c r="CP261" i="1"/>
  <c r="CQ261" i="1"/>
  <c r="CO262" i="1"/>
  <c r="CP262" i="1"/>
  <c r="CQ262" i="1"/>
  <c r="CO263" i="1"/>
  <c r="CP263" i="1"/>
  <c r="CQ263" i="1"/>
  <c r="CO264" i="1"/>
  <c r="CP264" i="1"/>
  <c r="CQ264" i="1"/>
  <c r="CO265" i="1"/>
  <c r="CP265" i="1"/>
  <c r="CQ265" i="1"/>
  <c r="CO266" i="1"/>
  <c r="CP266" i="1"/>
  <c r="CQ266" i="1"/>
  <c r="CO267" i="1"/>
  <c r="CP267" i="1"/>
  <c r="CQ267" i="1"/>
  <c r="CO268" i="1"/>
  <c r="CP268" i="1"/>
  <c r="CQ268" i="1"/>
  <c r="CO269" i="1"/>
  <c r="CP269" i="1"/>
  <c r="CQ269" i="1"/>
  <c r="CO270" i="1"/>
  <c r="CP270" i="1"/>
  <c r="CQ270" i="1"/>
  <c r="CO271" i="1"/>
  <c r="CP271" i="1"/>
  <c r="CQ271" i="1"/>
  <c r="CO272" i="1"/>
  <c r="CP272" i="1"/>
  <c r="CQ272" i="1"/>
  <c r="CO273" i="1"/>
  <c r="CP273" i="1"/>
  <c r="CQ273" i="1"/>
  <c r="CO274" i="1"/>
  <c r="CP274" i="1"/>
  <c r="CQ274" i="1"/>
  <c r="CO275" i="1"/>
  <c r="CP275" i="1"/>
  <c r="CQ275" i="1"/>
  <c r="CO276" i="1"/>
  <c r="CP276" i="1"/>
  <c r="CQ276" i="1"/>
  <c r="CO277" i="1"/>
  <c r="CP277" i="1"/>
  <c r="CQ277" i="1"/>
  <c r="CO278" i="1"/>
  <c r="CP278" i="1"/>
  <c r="CQ278" i="1"/>
  <c r="CO279" i="1"/>
  <c r="CP279" i="1"/>
  <c r="CQ279" i="1"/>
  <c r="CO280" i="1"/>
  <c r="CP280" i="1"/>
  <c r="CQ280" i="1"/>
  <c r="CO281" i="1"/>
  <c r="CP281" i="1"/>
  <c r="CQ281" i="1"/>
  <c r="CO282" i="1"/>
  <c r="CP282" i="1"/>
  <c r="CQ282" i="1"/>
  <c r="CO283" i="1"/>
  <c r="CP283" i="1"/>
  <c r="CQ283" i="1"/>
  <c r="CO284" i="1"/>
  <c r="CP284" i="1"/>
  <c r="CQ284" i="1"/>
  <c r="CO285" i="1"/>
  <c r="CP285" i="1"/>
  <c r="CQ285" i="1"/>
  <c r="CO286" i="1"/>
  <c r="CP286" i="1"/>
  <c r="CQ286" i="1"/>
  <c r="CO287" i="1"/>
  <c r="CP287" i="1"/>
  <c r="CQ287" i="1"/>
  <c r="CO288" i="1"/>
  <c r="CP288" i="1"/>
  <c r="CQ288" i="1"/>
  <c r="CO289" i="1"/>
  <c r="CP289" i="1"/>
  <c r="CQ289" i="1"/>
  <c r="CO290" i="1"/>
  <c r="CP290" i="1"/>
  <c r="CQ290" i="1"/>
  <c r="CO291" i="1"/>
  <c r="CP291" i="1"/>
  <c r="CQ291" i="1"/>
  <c r="CO292" i="1"/>
  <c r="CP292" i="1"/>
  <c r="CQ292" i="1"/>
  <c r="CO293" i="1"/>
  <c r="CP293" i="1"/>
  <c r="CQ293" i="1"/>
  <c r="CO294" i="1"/>
  <c r="CP294" i="1"/>
  <c r="CQ294" i="1"/>
  <c r="CO295" i="1"/>
  <c r="CP295" i="1"/>
  <c r="CQ295" i="1"/>
  <c r="CO296" i="1"/>
  <c r="CP296" i="1"/>
  <c r="CQ296" i="1"/>
  <c r="CO297" i="1"/>
  <c r="CP297" i="1"/>
  <c r="CQ297" i="1"/>
  <c r="CO298" i="1"/>
  <c r="CP298" i="1"/>
  <c r="CQ298" i="1"/>
  <c r="CO299" i="1"/>
  <c r="CP299" i="1"/>
  <c r="CQ299" i="1"/>
  <c r="CO300" i="1"/>
  <c r="CP300" i="1"/>
  <c r="CQ300" i="1"/>
  <c r="CO301" i="1"/>
  <c r="CP301" i="1"/>
  <c r="CQ301" i="1"/>
  <c r="CO302" i="1"/>
  <c r="CP302" i="1"/>
  <c r="CQ302" i="1"/>
  <c r="CO303" i="1"/>
  <c r="CP303" i="1"/>
  <c r="CQ303" i="1"/>
  <c r="CO304" i="1"/>
  <c r="CP304" i="1"/>
  <c r="CQ304" i="1"/>
  <c r="CO305" i="1"/>
  <c r="CP305" i="1"/>
  <c r="CQ305" i="1"/>
  <c r="CO306" i="1"/>
  <c r="CP306" i="1"/>
  <c r="CQ306" i="1"/>
  <c r="CO307" i="1"/>
  <c r="CP307" i="1"/>
  <c r="CQ307" i="1"/>
  <c r="CO308" i="1"/>
  <c r="CP308" i="1"/>
  <c r="CQ308" i="1"/>
  <c r="CO309" i="1"/>
  <c r="CP309" i="1"/>
  <c r="CQ309" i="1"/>
  <c r="CO310" i="1"/>
  <c r="CP310" i="1"/>
  <c r="CQ310" i="1"/>
  <c r="CO311" i="1"/>
  <c r="CP311" i="1"/>
  <c r="CQ311" i="1"/>
  <c r="CO312" i="1"/>
  <c r="CP312" i="1"/>
  <c r="CQ312" i="1"/>
  <c r="CO313" i="1"/>
  <c r="CP313" i="1"/>
  <c r="CQ313" i="1"/>
  <c r="CO314" i="1"/>
  <c r="CP314" i="1"/>
  <c r="CQ314" i="1"/>
  <c r="CO315" i="1"/>
  <c r="CP315" i="1"/>
  <c r="CQ315" i="1"/>
  <c r="CO316" i="1"/>
  <c r="CP316" i="1"/>
  <c r="CQ316" i="1"/>
  <c r="CO317" i="1"/>
  <c r="CP317" i="1"/>
  <c r="CQ317" i="1"/>
  <c r="CO318" i="1"/>
  <c r="CP318" i="1"/>
  <c r="CQ318" i="1"/>
  <c r="CO319" i="1"/>
  <c r="CP319" i="1"/>
  <c r="CQ319" i="1"/>
  <c r="CO320" i="1"/>
  <c r="CP320" i="1"/>
  <c r="CQ320" i="1"/>
  <c r="CO321" i="1"/>
  <c r="CP321" i="1"/>
  <c r="CQ321" i="1"/>
  <c r="CO322" i="1"/>
  <c r="CP322" i="1"/>
  <c r="CQ322" i="1"/>
  <c r="CO323" i="1"/>
  <c r="CP323" i="1"/>
  <c r="CQ323" i="1"/>
  <c r="CO324" i="1"/>
  <c r="CP324" i="1"/>
  <c r="CQ324" i="1"/>
  <c r="CO325" i="1"/>
  <c r="CP325" i="1"/>
  <c r="CQ325" i="1"/>
  <c r="CO326" i="1"/>
  <c r="CP326" i="1"/>
  <c r="CQ326" i="1"/>
  <c r="CO327" i="1"/>
  <c r="CP327" i="1"/>
  <c r="CQ327" i="1"/>
  <c r="CO328" i="1"/>
  <c r="CP328" i="1"/>
  <c r="CQ328" i="1"/>
  <c r="CO329" i="1"/>
  <c r="CP329" i="1"/>
  <c r="CQ329" i="1"/>
  <c r="CO330" i="1"/>
  <c r="CP330" i="1"/>
  <c r="CQ330" i="1"/>
  <c r="CO331" i="1"/>
  <c r="CP331" i="1"/>
  <c r="CQ331" i="1"/>
  <c r="CO332" i="1"/>
  <c r="CP332" i="1"/>
  <c r="CQ332" i="1"/>
  <c r="CO333" i="1"/>
  <c r="CP333" i="1"/>
  <c r="CQ333" i="1"/>
  <c r="CO334" i="1"/>
  <c r="CP334" i="1"/>
  <c r="CQ334" i="1"/>
  <c r="CO335" i="1"/>
  <c r="CP335" i="1"/>
  <c r="CQ335" i="1"/>
  <c r="CO336" i="1"/>
  <c r="CP336" i="1"/>
  <c r="CQ336" i="1"/>
  <c r="CO337" i="1"/>
  <c r="CP337" i="1"/>
  <c r="CQ337" i="1"/>
  <c r="CO338" i="1"/>
  <c r="CP338" i="1"/>
  <c r="CQ338" i="1"/>
  <c r="CO339" i="1"/>
  <c r="CP339" i="1"/>
  <c r="CQ339" i="1"/>
  <c r="CO340" i="1"/>
  <c r="CP340" i="1"/>
  <c r="CQ340" i="1"/>
  <c r="CO341" i="1"/>
  <c r="CP341" i="1"/>
  <c r="CQ341" i="1"/>
  <c r="CO342" i="1"/>
  <c r="CP342" i="1"/>
  <c r="CQ342" i="1"/>
  <c r="CO343" i="1"/>
  <c r="CP343" i="1"/>
  <c r="CQ343" i="1"/>
  <c r="CO344" i="1"/>
  <c r="CP344" i="1"/>
  <c r="CQ344" i="1"/>
  <c r="CO345" i="1"/>
  <c r="CP345" i="1"/>
  <c r="CQ345" i="1"/>
  <c r="CO346" i="1"/>
  <c r="CP346" i="1"/>
  <c r="CQ346" i="1"/>
  <c r="CO347" i="1"/>
  <c r="CP347" i="1"/>
  <c r="CQ347" i="1"/>
  <c r="CO348" i="1"/>
  <c r="CP348" i="1"/>
  <c r="CQ348" i="1"/>
  <c r="CO349" i="1"/>
  <c r="CP349" i="1"/>
  <c r="CQ349" i="1"/>
  <c r="CO350" i="1"/>
  <c r="CP350" i="1"/>
  <c r="CQ350" i="1"/>
  <c r="CO351" i="1"/>
  <c r="CP351" i="1"/>
  <c r="CQ351" i="1"/>
  <c r="CO352" i="1"/>
  <c r="CP352" i="1"/>
  <c r="CQ352" i="1"/>
  <c r="CO353" i="1"/>
  <c r="CP353" i="1"/>
  <c r="CQ353" i="1"/>
  <c r="CO354" i="1"/>
  <c r="CP354" i="1"/>
  <c r="CQ354" i="1"/>
  <c r="CO355" i="1"/>
  <c r="CP355" i="1"/>
  <c r="CQ355" i="1"/>
  <c r="CO356" i="1"/>
  <c r="CP356" i="1"/>
  <c r="CQ356" i="1"/>
  <c r="CO357" i="1"/>
  <c r="CP357" i="1"/>
  <c r="CQ357" i="1"/>
  <c r="CO358" i="1"/>
  <c r="CP358" i="1"/>
  <c r="CQ358" i="1"/>
  <c r="CO359" i="1"/>
  <c r="CP359" i="1"/>
  <c r="CQ359" i="1"/>
  <c r="CO360" i="1"/>
  <c r="CP360" i="1"/>
  <c r="CQ360" i="1"/>
  <c r="CO361" i="1"/>
  <c r="CP361" i="1"/>
  <c r="CQ361" i="1"/>
  <c r="CO362" i="1"/>
  <c r="CP362" i="1"/>
  <c r="CQ362" i="1"/>
  <c r="CO363" i="1"/>
  <c r="CP363" i="1"/>
  <c r="CQ363" i="1"/>
  <c r="CO364" i="1"/>
  <c r="CP364" i="1"/>
  <c r="CQ364" i="1"/>
  <c r="CO365" i="1"/>
  <c r="CP365" i="1"/>
  <c r="CQ365" i="1"/>
  <c r="CO366" i="1"/>
  <c r="CP366" i="1"/>
  <c r="CQ366" i="1"/>
  <c r="CO367" i="1"/>
  <c r="CP367" i="1"/>
  <c r="CQ367" i="1"/>
  <c r="CO368" i="1"/>
  <c r="CP368" i="1"/>
  <c r="CQ368" i="1"/>
  <c r="CO369" i="1"/>
  <c r="CP369" i="1"/>
  <c r="CQ369" i="1"/>
  <c r="CO370" i="1"/>
  <c r="CP370" i="1"/>
  <c r="CQ370" i="1"/>
  <c r="CO371" i="1"/>
  <c r="CP371" i="1"/>
  <c r="CQ371" i="1"/>
  <c r="CO372" i="1"/>
  <c r="CP372" i="1"/>
  <c r="CQ372" i="1"/>
  <c r="CO373" i="1"/>
  <c r="CP373" i="1"/>
  <c r="CQ373" i="1"/>
  <c r="CO374" i="1"/>
  <c r="CP374" i="1"/>
  <c r="CQ374" i="1"/>
  <c r="CO375" i="1"/>
  <c r="CP375" i="1"/>
  <c r="CQ375" i="1"/>
  <c r="CO376" i="1"/>
  <c r="CP376" i="1"/>
  <c r="CQ376" i="1"/>
  <c r="CO377" i="1"/>
  <c r="CP377" i="1"/>
  <c r="CQ377" i="1"/>
  <c r="CO378" i="1"/>
  <c r="CP378" i="1"/>
  <c r="CQ378" i="1"/>
  <c r="CO379" i="1"/>
  <c r="CP379" i="1"/>
  <c r="CQ379" i="1"/>
  <c r="CO380" i="1"/>
  <c r="CP380" i="1"/>
  <c r="CQ380" i="1"/>
  <c r="CO381" i="1"/>
  <c r="CP381" i="1"/>
  <c r="CQ381" i="1"/>
  <c r="CO382" i="1"/>
  <c r="CP382" i="1"/>
  <c r="CQ382" i="1"/>
  <c r="CO383" i="1"/>
  <c r="CP383" i="1"/>
  <c r="CQ383" i="1"/>
  <c r="CO384" i="1"/>
  <c r="CP384" i="1"/>
  <c r="CQ384" i="1"/>
  <c r="CO385" i="1"/>
  <c r="CP385" i="1"/>
  <c r="CQ385" i="1"/>
  <c r="CO386" i="1"/>
  <c r="CP386" i="1"/>
  <c r="CQ386" i="1"/>
  <c r="CO387" i="1"/>
  <c r="CP387" i="1"/>
  <c r="CQ387" i="1"/>
  <c r="CO388" i="1"/>
  <c r="CP388" i="1"/>
  <c r="CQ388" i="1"/>
  <c r="CO389" i="1"/>
  <c r="CP389" i="1"/>
  <c r="CQ389" i="1"/>
  <c r="CO390" i="1"/>
  <c r="CP390" i="1"/>
  <c r="CQ390" i="1"/>
  <c r="CO391" i="1"/>
  <c r="CP391" i="1"/>
  <c r="CQ391" i="1"/>
  <c r="CO392" i="1"/>
  <c r="CP392" i="1"/>
  <c r="CQ392" i="1"/>
  <c r="CO393" i="1"/>
  <c r="CP393" i="1"/>
  <c r="CQ393" i="1"/>
  <c r="CO394" i="1"/>
  <c r="CP394" i="1"/>
  <c r="CQ394" i="1"/>
  <c r="CO395" i="1"/>
  <c r="CP395" i="1"/>
  <c r="CQ395" i="1"/>
  <c r="CO396" i="1"/>
  <c r="CP396" i="1"/>
  <c r="CQ396" i="1"/>
  <c r="CO397" i="1"/>
  <c r="CP397" i="1"/>
  <c r="CQ397" i="1"/>
  <c r="CO398" i="1"/>
  <c r="CP398" i="1"/>
  <c r="CQ398" i="1"/>
  <c r="CO399" i="1"/>
  <c r="CP399" i="1"/>
  <c r="CQ399" i="1"/>
  <c r="CO400" i="1"/>
  <c r="CP400" i="1"/>
  <c r="CQ400" i="1"/>
  <c r="CO401" i="1"/>
  <c r="CP401" i="1"/>
  <c r="CQ401" i="1"/>
  <c r="CO402" i="1"/>
  <c r="CP402" i="1"/>
  <c r="CQ402" i="1"/>
  <c r="CO403" i="1"/>
  <c r="CP403" i="1"/>
  <c r="CQ403" i="1"/>
  <c r="CO404" i="1"/>
  <c r="CP404" i="1"/>
  <c r="CQ404" i="1"/>
  <c r="CO405" i="1"/>
  <c r="CP405" i="1"/>
  <c r="CQ405" i="1"/>
  <c r="CO406" i="1"/>
  <c r="CP406" i="1"/>
  <c r="CQ406" i="1"/>
  <c r="CO407" i="1"/>
  <c r="CP407" i="1"/>
  <c r="CQ407" i="1"/>
  <c r="CO408" i="1"/>
  <c r="CP408" i="1"/>
  <c r="CQ408" i="1"/>
  <c r="CO409" i="1"/>
  <c r="CP409" i="1"/>
  <c r="CQ409" i="1"/>
  <c r="CO410" i="1"/>
  <c r="CP410" i="1"/>
  <c r="CQ410" i="1"/>
  <c r="CO411" i="1"/>
  <c r="CP411" i="1"/>
  <c r="CQ411" i="1"/>
  <c r="CO412" i="1"/>
  <c r="CP412" i="1"/>
  <c r="CQ412" i="1"/>
  <c r="CO413" i="1"/>
  <c r="CP413" i="1"/>
  <c r="CQ413" i="1"/>
  <c r="CO414" i="1"/>
  <c r="CP414" i="1"/>
  <c r="CQ414" i="1"/>
  <c r="CO415" i="1"/>
  <c r="CP415" i="1"/>
  <c r="CQ415" i="1"/>
  <c r="CO416" i="1"/>
  <c r="CP416" i="1"/>
  <c r="CQ416" i="1"/>
  <c r="CO417" i="1"/>
  <c r="CP417" i="1"/>
  <c r="CQ417" i="1"/>
  <c r="CO418" i="1"/>
  <c r="CP418" i="1"/>
  <c r="CQ418" i="1"/>
  <c r="CO419" i="1"/>
  <c r="CP419" i="1"/>
  <c r="CQ419" i="1"/>
  <c r="CO420" i="1"/>
  <c r="CP420" i="1"/>
  <c r="CQ420" i="1"/>
  <c r="CO421" i="1"/>
  <c r="CP421" i="1"/>
  <c r="CQ421" i="1"/>
  <c r="CO422" i="1"/>
  <c r="CP422" i="1"/>
  <c r="CQ422" i="1"/>
  <c r="CO423" i="1"/>
  <c r="CP423" i="1"/>
  <c r="CQ423" i="1"/>
  <c r="CO424" i="1"/>
  <c r="CP424" i="1"/>
  <c r="CQ424" i="1"/>
  <c r="CO425" i="1"/>
  <c r="CP425" i="1"/>
  <c r="CQ425" i="1"/>
  <c r="CO426" i="1"/>
  <c r="CP426" i="1"/>
  <c r="CQ426" i="1"/>
  <c r="CO427" i="1"/>
  <c r="CP427" i="1"/>
  <c r="CQ427" i="1"/>
  <c r="CO428" i="1"/>
  <c r="CP428" i="1"/>
  <c r="CQ428" i="1"/>
  <c r="CO429" i="1"/>
  <c r="CP429" i="1"/>
  <c r="CQ429" i="1"/>
  <c r="CO430" i="1"/>
  <c r="CP430" i="1"/>
  <c r="CQ430" i="1"/>
  <c r="CO431" i="1"/>
  <c r="CP431" i="1"/>
  <c r="CQ431" i="1"/>
  <c r="CO432" i="1"/>
  <c r="CP432" i="1"/>
  <c r="CQ432" i="1"/>
  <c r="CO433" i="1"/>
  <c r="CP433" i="1"/>
  <c r="CQ433" i="1"/>
  <c r="CO434" i="1"/>
  <c r="CP434" i="1"/>
  <c r="CQ434" i="1"/>
  <c r="CO435" i="1"/>
  <c r="CP435" i="1"/>
  <c r="CQ435" i="1"/>
  <c r="CO436" i="1"/>
  <c r="CP436" i="1"/>
  <c r="CQ436" i="1"/>
  <c r="CO437" i="1"/>
  <c r="CP437" i="1"/>
  <c r="CQ437" i="1"/>
  <c r="CO438" i="1"/>
  <c r="CP438" i="1"/>
  <c r="CQ438" i="1"/>
  <c r="CO439" i="1"/>
  <c r="CP439" i="1"/>
  <c r="CQ439" i="1"/>
  <c r="CO440" i="1"/>
  <c r="CP440" i="1"/>
  <c r="CQ440" i="1"/>
  <c r="CO441" i="1"/>
  <c r="CP441" i="1"/>
  <c r="CQ441" i="1"/>
  <c r="CO442" i="1"/>
  <c r="CP442" i="1"/>
  <c r="CQ442" i="1"/>
  <c r="CO443" i="1"/>
  <c r="CP443" i="1"/>
  <c r="CQ443" i="1"/>
  <c r="CO444" i="1"/>
  <c r="CP444" i="1"/>
  <c r="CQ444" i="1"/>
  <c r="CO445" i="1"/>
  <c r="CP445" i="1"/>
  <c r="CQ445" i="1"/>
  <c r="CO446" i="1"/>
  <c r="CP446" i="1"/>
  <c r="CQ446" i="1"/>
  <c r="CO447" i="1"/>
  <c r="CP447" i="1"/>
  <c r="CQ447" i="1"/>
  <c r="CO448" i="1"/>
  <c r="CP448" i="1"/>
  <c r="CQ448" i="1"/>
  <c r="CO449" i="1"/>
  <c r="CP449" i="1"/>
  <c r="CQ449" i="1"/>
  <c r="CO450" i="1"/>
  <c r="CP450" i="1"/>
  <c r="CQ450" i="1"/>
  <c r="CO451" i="1"/>
  <c r="CP451" i="1"/>
  <c r="CQ451" i="1"/>
  <c r="CO452" i="1"/>
  <c r="CP452" i="1"/>
  <c r="CQ452" i="1"/>
  <c r="CO453" i="1"/>
  <c r="CP453" i="1"/>
  <c r="CQ453" i="1"/>
  <c r="CO454" i="1"/>
  <c r="CP454" i="1"/>
  <c r="CQ454" i="1"/>
  <c r="CO455" i="1"/>
  <c r="CP455" i="1"/>
  <c r="CQ455" i="1"/>
  <c r="CO456" i="1"/>
  <c r="CP456" i="1"/>
  <c r="CQ456" i="1"/>
  <c r="CO457" i="1"/>
  <c r="CP457" i="1"/>
  <c r="CQ457" i="1"/>
  <c r="CO458" i="1"/>
  <c r="CP458" i="1"/>
  <c r="CQ458" i="1"/>
  <c r="CO459" i="1"/>
  <c r="CP459" i="1"/>
  <c r="CQ459" i="1"/>
  <c r="CO460" i="1"/>
  <c r="CP460" i="1"/>
  <c r="CQ460" i="1"/>
  <c r="CO461" i="1"/>
  <c r="CP461" i="1"/>
  <c r="CQ461" i="1"/>
  <c r="CO462" i="1"/>
  <c r="CP462" i="1"/>
  <c r="CQ462" i="1"/>
  <c r="CO463" i="1"/>
  <c r="CP463" i="1"/>
  <c r="CQ463" i="1"/>
  <c r="CO464" i="1"/>
  <c r="CP464" i="1"/>
  <c r="CQ464" i="1"/>
  <c r="CO465" i="1"/>
  <c r="CP465" i="1"/>
  <c r="CQ465" i="1"/>
  <c r="CO466" i="1"/>
  <c r="CP466" i="1"/>
  <c r="CQ466" i="1"/>
  <c r="CO467" i="1"/>
  <c r="CP467" i="1"/>
  <c r="CQ467" i="1"/>
  <c r="CO468" i="1"/>
  <c r="CP468" i="1"/>
  <c r="CQ468" i="1"/>
  <c r="CO469" i="1"/>
  <c r="CP469" i="1"/>
  <c r="CQ469" i="1"/>
  <c r="CO470" i="1"/>
  <c r="CP470" i="1"/>
  <c r="CQ470" i="1"/>
  <c r="CO471" i="1"/>
  <c r="CP471" i="1"/>
  <c r="CQ471" i="1"/>
  <c r="CO472" i="1"/>
  <c r="CP472" i="1"/>
  <c r="CQ472" i="1"/>
  <c r="CO473" i="1"/>
  <c r="CP473" i="1"/>
  <c r="CQ473" i="1"/>
  <c r="CO474" i="1"/>
  <c r="CP474" i="1"/>
  <c r="CQ474" i="1"/>
  <c r="CO475" i="1"/>
  <c r="CP475" i="1"/>
  <c r="CQ475" i="1"/>
  <c r="CO476" i="1"/>
  <c r="CP476" i="1"/>
  <c r="CQ476" i="1"/>
  <c r="CO477" i="1"/>
  <c r="CP477" i="1"/>
  <c r="CQ477" i="1"/>
  <c r="CO478" i="1"/>
  <c r="CP478" i="1"/>
  <c r="CQ478" i="1"/>
  <c r="CO479" i="1"/>
  <c r="CP479" i="1"/>
  <c r="CQ479" i="1"/>
  <c r="CO480" i="1"/>
  <c r="CP480" i="1"/>
  <c r="CQ480" i="1"/>
  <c r="CO481" i="1"/>
  <c r="CP481" i="1"/>
  <c r="CQ481" i="1"/>
  <c r="CO482" i="1"/>
  <c r="CP482" i="1"/>
  <c r="CQ482" i="1"/>
  <c r="CO483" i="1"/>
  <c r="CP483" i="1"/>
  <c r="CQ483" i="1"/>
  <c r="CO484" i="1"/>
  <c r="CP484" i="1"/>
  <c r="CQ484" i="1"/>
  <c r="CO485" i="1"/>
  <c r="CP485" i="1"/>
  <c r="CQ485" i="1"/>
  <c r="CO486" i="1"/>
  <c r="CP486" i="1"/>
  <c r="CQ486" i="1"/>
  <c r="CO487" i="1"/>
  <c r="CP487" i="1"/>
  <c r="CQ487" i="1"/>
  <c r="CO488" i="1"/>
  <c r="CP488" i="1"/>
  <c r="CQ488" i="1"/>
  <c r="CO489" i="1"/>
  <c r="CP489" i="1"/>
  <c r="CQ489" i="1"/>
  <c r="CO490" i="1"/>
  <c r="CP490" i="1"/>
  <c r="CQ490" i="1"/>
  <c r="CO491" i="1"/>
  <c r="CP491" i="1"/>
  <c r="CQ491" i="1"/>
  <c r="CO492" i="1"/>
  <c r="CP492" i="1"/>
  <c r="CQ492" i="1"/>
  <c r="CO493" i="1"/>
  <c r="CP493" i="1"/>
  <c r="CQ493" i="1"/>
  <c r="CO494" i="1"/>
  <c r="CP494" i="1"/>
  <c r="CQ494" i="1"/>
  <c r="CO495" i="1"/>
  <c r="CP495" i="1"/>
  <c r="CQ495" i="1"/>
  <c r="CO496" i="1"/>
  <c r="CP496" i="1"/>
  <c r="CQ496" i="1"/>
  <c r="CO497" i="1"/>
  <c r="CP497" i="1"/>
  <c r="CQ497" i="1"/>
  <c r="CO498" i="1"/>
  <c r="CP498" i="1"/>
  <c r="CQ498" i="1"/>
  <c r="CO499" i="1"/>
  <c r="CP499" i="1"/>
  <c r="CQ499" i="1"/>
  <c r="CO500" i="1"/>
  <c r="CP500" i="1"/>
  <c r="CQ500" i="1"/>
  <c r="CO501" i="1"/>
  <c r="CP501" i="1"/>
  <c r="CQ501" i="1"/>
  <c r="CO502" i="1"/>
  <c r="CP502" i="1"/>
  <c r="CQ502" i="1"/>
  <c r="CO503" i="1"/>
  <c r="CP503" i="1"/>
  <c r="CQ503" i="1"/>
  <c r="CO504" i="1"/>
  <c r="CP504" i="1"/>
  <c r="CQ504" i="1"/>
  <c r="CO505" i="1"/>
  <c r="CP505" i="1"/>
  <c r="CQ505" i="1"/>
  <c r="CO506" i="1"/>
  <c r="CP506" i="1"/>
  <c r="CQ506" i="1"/>
  <c r="CO507" i="1"/>
  <c r="CP507" i="1"/>
  <c r="CQ507" i="1"/>
  <c r="CO508" i="1"/>
  <c r="CP508" i="1"/>
  <c r="CQ508" i="1"/>
  <c r="CO509" i="1"/>
  <c r="CP509" i="1"/>
  <c r="CQ509" i="1"/>
  <c r="CO510" i="1"/>
  <c r="CP510" i="1"/>
  <c r="CQ510" i="1"/>
  <c r="CO511" i="1"/>
  <c r="CP511" i="1"/>
  <c r="CQ511" i="1"/>
  <c r="CO512" i="1"/>
  <c r="CP512" i="1"/>
  <c r="CQ512" i="1"/>
  <c r="CO513" i="1"/>
  <c r="CP513" i="1"/>
  <c r="CQ513" i="1"/>
  <c r="CO514" i="1"/>
  <c r="CP514" i="1"/>
  <c r="CQ514" i="1"/>
  <c r="CO515" i="1"/>
  <c r="CP515" i="1"/>
  <c r="CQ515" i="1"/>
  <c r="CO516" i="1"/>
  <c r="CP516" i="1"/>
  <c r="CQ516" i="1"/>
  <c r="CO517" i="1"/>
  <c r="CP517" i="1"/>
  <c r="CQ517" i="1"/>
  <c r="CO518" i="1"/>
  <c r="CP518" i="1"/>
  <c r="CQ518" i="1"/>
  <c r="CO519" i="1"/>
  <c r="CP519" i="1"/>
  <c r="CQ519" i="1"/>
  <c r="CO520" i="1"/>
  <c r="CP520" i="1"/>
  <c r="CQ520" i="1"/>
  <c r="CO521" i="1"/>
  <c r="CP521" i="1"/>
  <c r="CQ521" i="1"/>
  <c r="CO522" i="1"/>
  <c r="CP522" i="1"/>
  <c r="CQ522" i="1"/>
  <c r="CO523" i="1"/>
  <c r="CP523" i="1"/>
  <c r="CQ523" i="1"/>
  <c r="CO524" i="1"/>
  <c r="CP524" i="1"/>
  <c r="CQ524" i="1"/>
  <c r="CO525" i="1"/>
  <c r="CP525" i="1"/>
  <c r="CQ525" i="1"/>
  <c r="CO526" i="1"/>
  <c r="CP526" i="1"/>
  <c r="CQ526" i="1"/>
  <c r="CO527" i="1"/>
  <c r="CP527" i="1"/>
  <c r="CQ527" i="1"/>
  <c r="CO528" i="1"/>
  <c r="CP528" i="1"/>
  <c r="CQ528" i="1"/>
  <c r="CO529" i="1"/>
  <c r="CP529" i="1"/>
  <c r="CQ529" i="1"/>
  <c r="CO530" i="1"/>
  <c r="CP530" i="1"/>
  <c r="CQ530" i="1"/>
  <c r="CP3" i="1"/>
  <c r="CQ3" i="1"/>
  <c r="CO3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CN459" i="1"/>
  <c r="CN460" i="1"/>
  <c r="CN461" i="1"/>
  <c r="CN462" i="1"/>
  <c r="CN463" i="1"/>
  <c r="CN464" i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490" i="1"/>
  <c r="CN491" i="1"/>
  <c r="CN492" i="1"/>
  <c r="CN493" i="1"/>
  <c r="CN494" i="1"/>
  <c r="CN495" i="1"/>
  <c r="CN496" i="1"/>
  <c r="CN497" i="1"/>
  <c r="CN498" i="1"/>
  <c r="CN499" i="1"/>
  <c r="CN500" i="1"/>
  <c r="CN501" i="1"/>
  <c r="CN502" i="1"/>
  <c r="CN503" i="1"/>
  <c r="CN504" i="1"/>
  <c r="CN505" i="1"/>
  <c r="CN506" i="1"/>
  <c r="CN507" i="1"/>
  <c r="CN508" i="1"/>
  <c r="CN509" i="1"/>
  <c r="CN510" i="1"/>
  <c r="CN511" i="1"/>
  <c r="CN512" i="1"/>
  <c r="CN513" i="1"/>
  <c r="CN514" i="1"/>
  <c r="CN515" i="1"/>
  <c r="CN516" i="1"/>
  <c r="CN517" i="1"/>
  <c r="CN518" i="1"/>
  <c r="CN519" i="1"/>
  <c r="CN520" i="1"/>
  <c r="CN521" i="1"/>
  <c r="CN522" i="1"/>
  <c r="CN523" i="1"/>
  <c r="CN524" i="1"/>
  <c r="CN525" i="1"/>
  <c r="CN526" i="1"/>
  <c r="CN527" i="1"/>
  <c r="CN528" i="1"/>
  <c r="CN529" i="1"/>
  <c r="CN530" i="1"/>
  <c r="CN2" i="1"/>
  <c r="CJ10" i="1"/>
  <c r="CK10" i="1"/>
  <c r="CJ11" i="1"/>
  <c r="CK11" i="1"/>
  <c r="CJ12" i="1"/>
  <c r="CK12" i="1"/>
  <c r="CJ13" i="1"/>
  <c r="CK13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J63" i="1"/>
  <c r="CK63" i="1"/>
  <c r="CJ64" i="1"/>
  <c r="CK64" i="1"/>
  <c r="CJ65" i="1"/>
  <c r="CK65" i="1"/>
  <c r="CJ66" i="1"/>
  <c r="CK66" i="1"/>
  <c r="CJ67" i="1"/>
  <c r="CK67" i="1"/>
  <c r="CJ68" i="1"/>
  <c r="CK68" i="1"/>
  <c r="CJ69" i="1"/>
  <c r="CK69" i="1"/>
  <c r="CJ70" i="1"/>
  <c r="CK70" i="1"/>
  <c r="CJ71" i="1"/>
  <c r="CK71" i="1"/>
  <c r="CJ72" i="1"/>
  <c r="CK72" i="1"/>
  <c r="CJ73" i="1"/>
  <c r="CK73" i="1"/>
  <c r="CJ74" i="1"/>
  <c r="CK74" i="1"/>
  <c r="CJ75" i="1"/>
  <c r="CK75" i="1"/>
  <c r="CJ76" i="1"/>
  <c r="CK76" i="1"/>
  <c r="CJ77" i="1"/>
  <c r="CK77" i="1"/>
  <c r="CJ78" i="1"/>
  <c r="CK78" i="1"/>
  <c r="CJ79" i="1"/>
  <c r="CK79" i="1"/>
  <c r="CJ80" i="1"/>
  <c r="CK80" i="1"/>
  <c r="CJ81" i="1"/>
  <c r="CK81" i="1"/>
  <c r="CJ82" i="1"/>
  <c r="CK82" i="1"/>
  <c r="CJ83" i="1"/>
  <c r="CK83" i="1"/>
  <c r="CJ84" i="1"/>
  <c r="CK84" i="1"/>
  <c r="CJ85" i="1"/>
  <c r="CK85" i="1"/>
  <c r="CJ86" i="1"/>
  <c r="CK86" i="1"/>
  <c r="CJ87" i="1"/>
  <c r="CK87" i="1"/>
  <c r="CJ88" i="1"/>
  <c r="CK88" i="1"/>
  <c r="CJ89" i="1"/>
  <c r="CK89" i="1"/>
  <c r="CJ90" i="1"/>
  <c r="CK90" i="1"/>
  <c r="CJ91" i="1"/>
  <c r="CK91" i="1"/>
  <c r="CJ92" i="1"/>
  <c r="CK92" i="1"/>
  <c r="CJ93" i="1"/>
  <c r="CK93" i="1"/>
  <c r="CJ94" i="1"/>
  <c r="CK94" i="1"/>
  <c r="CJ95" i="1"/>
  <c r="CK95" i="1"/>
  <c r="CJ96" i="1"/>
  <c r="CK96" i="1"/>
  <c r="CJ97" i="1"/>
  <c r="CK97" i="1"/>
  <c r="CJ98" i="1"/>
  <c r="CK98" i="1"/>
  <c r="CJ99" i="1"/>
  <c r="CK99" i="1"/>
  <c r="CJ100" i="1"/>
  <c r="CK100" i="1"/>
  <c r="CJ101" i="1"/>
  <c r="CK101" i="1"/>
  <c r="CJ102" i="1"/>
  <c r="CK102" i="1"/>
  <c r="CJ103" i="1"/>
  <c r="CK103" i="1"/>
  <c r="CJ104" i="1"/>
  <c r="CK104" i="1"/>
  <c r="CJ105" i="1"/>
  <c r="CK105" i="1"/>
  <c r="CJ106" i="1"/>
  <c r="CK106" i="1"/>
  <c r="CJ107" i="1"/>
  <c r="CK107" i="1"/>
  <c r="CJ108" i="1"/>
  <c r="CK108" i="1"/>
  <c r="CJ109" i="1"/>
  <c r="CK109" i="1"/>
  <c r="CJ110" i="1"/>
  <c r="CK110" i="1"/>
  <c r="CJ111" i="1"/>
  <c r="CK111" i="1"/>
  <c r="CJ112" i="1"/>
  <c r="CK112" i="1"/>
  <c r="CJ113" i="1"/>
  <c r="CK113" i="1"/>
  <c r="CJ114" i="1"/>
  <c r="CK114" i="1"/>
  <c r="CJ115" i="1"/>
  <c r="CK115" i="1"/>
  <c r="CJ116" i="1"/>
  <c r="CK116" i="1"/>
  <c r="CJ117" i="1"/>
  <c r="CK117" i="1"/>
  <c r="CJ118" i="1"/>
  <c r="CK118" i="1"/>
  <c r="CJ119" i="1"/>
  <c r="CK119" i="1"/>
  <c r="CJ120" i="1"/>
  <c r="CK120" i="1"/>
  <c r="CJ121" i="1"/>
  <c r="CK121" i="1"/>
  <c r="CJ122" i="1"/>
  <c r="CK122" i="1"/>
  <c r="CJ123" i="1"/>
  <c r="CK123" i="1"/>
  <c r="CJ124" i="1"/>
  <c r="CK124" i="1"/>
  <c r="CJ125" i="1"/>
  <c r="CK125" i="1"/>
  <c r="CJ126" i="1"/>
  <c r="CK126" i="1"/>
  <c r="CJ127" i="1"/>
  <c r="CK127" i="1"/>
  <c r="CJ128" i="1"/>
  <c r="CK128" i="1"/>
  <c r="CJ129" i="1"/>
  <c r="CK129" i="1"/>
  <c r="CJ130" i="1"/>
  <c r="CK130" i="1"/>
  <c r="CJ131" i="1"/>
  <c r="CK131" i="1"/>
  <c r="CJ132" i="1"/>
  <c r="CK132" i="1"/>
  <c r="CJ133" i="1"/>
  <c r="CK133" i="1"/>
  <c r="CJ134" i="1"/>
  <c r="CK134" i="1"/>
  <c r="CJ135" i="1"/>
  <c r="CK135" i="1"/>
  <c r="CJ136" i="1"/>
  <c r="CK136" i="1"/>
  <c r="CJ137" i="1"/>
  <c r="CK137" i="1"/>
  <c r="CJ138" i="1"/>
  <c r="CK138" i="1"/>
  <c r="CJ139" i="1"/>
  <c r="CK139" i="1"/>
  <c r="CJ140" i="1"/>
  <c r="CK140" i="1"/>
  <c r="CJ141" i="1"/>
  <c r="CK141" i="1"/>
  <c r="CJ142" i="1"/>
  <c r="CK142" i="1"/>
  <c r="CJ143" i="1"/>
  <c r="CK143" i="1"/>
  <c r="CJ144" i="1"/>
  <c r="CK144" i="1"/>
  <c r="CJ145" i="1"/>
  <c r="CK145" i="1"/>
  <c r="CJ146" i="1"/>
  <c r="CK146" i="1"/>
  <c r="CJ147" i="1"/>
  <c r="CK147" i="1"/>
  <c r="CJ148" i="1"/>
  <c r="CK148" i="1"/>
  <c r="CJ149" i="1"/>
  <c r="CK149" i="1"/>
  <c r="CJ150" i="1"/>
  <c r="CK150" i="1"/>
  <c r="CJ151" i="1"/>
  <c r="CK151" i="1"/>
  <c r="CJ152" i="1"/>
  <c r="CK152" i="1"/>
  <c r="CJ153" i="1"/>
  <c r="CK153" i="1"/>
  <c r="CJ154" i="1"/>
  <c r="CK154" i="1"/>
  <c r="CJ155" i="1"/>
  <c r="CK155" i="1"/>
  <c r="CJ156" i="1"/>
  <c r="CK156" i="1"/>
  <c r="CJ157" i="1"/>
  <c r="CK157" i="1"/>
  <c r="CJ158" i="1"/>
  <c r="CK158" i="1"/>
  <c r="CJ159" i="1"/>
  <c r="CK159" i="1"/>
  <c r="CJ160" i="1"/>
  <c r="CK160" i="1"/>
  <c r="CJ161" i="1"/>
  <c r="CK161" i="1"/>
  <c r="CJ162" i="1"/>
  <c r="CK162" i="1"/>
  <c r="CJ163" i="1"/>
  <c r="CK163" i="1"/>
  <c r="CJ164" i="1"/>
  <c r="CK164" i="1"/>
  <c r="CJ165" i="1"/>
  <c r="CK165" i="1"/>
  <c r="CJ166" i="1"/>
  <c r="CK166" i="1"/>
  <c r="CJ167" i="1"/>
  <c r="CK167" i="1"/>
  <c r="CJ168" i="1"/>
  <c r="CK168" i="1"/>
  <c r="CJ169" i="1"/>
  <c r="CK169" i="1"/>
  <c r="CJ170" i="1"/>
  <c r="CK170" i="1"/>
  <c r="CJ171" i="1"/>
  <c r="CK171" i="1"/>
  <c r="CJ172" i="1"/>
  <c r="CK172" i="1"/>
  <c r="CJ173" i="1"/>
  <c r="CK173" i="1"/>
  <c r="CJ174" i="1"/>
  <c r="CK174" i="1"/>
  <c r="CJ175" i="1"/>
  <c r="CK175" i="1"/>
  <c r="CJ176" i="1"/>
  <c r="CK176" i="1"/>
  <c r="CJ177" i="1"/>
  <c r="CK177" i="1"/>
  <c r="CJ178" i="1"/>
  <c r="CK178" i="1"/>
  <c r="CJ179" i="1"/>
  <c r="CK179" i="1"/>
  <c r="CJ180" i="1"/>
  <c r="CK180" i="1"/>
  <c r="CJ181" i="1"/>
  <c r="CK181" i="1"/>
  <c r="CJ182" i="1"/>
  <c r="CK182" i="1"/>
  <c r="CJ183" i="1"/>
  <c r="CK183" i="1"/>
  <c r="CJ184" i="1"/>
  <c r="CK184" i="1"/>
  <c r="CJ185" i="1"/>
  <c r="CK185" i="1"/>
  <c r="CJ186" i="1"/>
  <c r="CK186" i="1"/>
  <c r="CJ187" i="1"/>
  <c r="CK187" i="1"/>
  <c r="CJ188" i="1"/>
  <c r="CK188" i="1"/>
  <c r="CJ189" i="1"/>
  <c r="CK189" i="1"/>
  <c r="CJ190" i="1"/>
  <c r="CK190" i="1"/>
  <c r="CJ191" i="1"/>
  <c r="CK191" i="1"/>
  <c r="CJ192" i="1"/>
  <c r="CK192" i="1"/>
  <c r="CJ193" i="1"/>
  <c r="CK193" i="1"/>
  <c r="CJ194" i="1"/>
  <c r="CK194" i="1"/>
  <c r="CJ195" i="1"/>
  <c r="CK195" i="1"/>
  <c r="CJ196" i="1"/>
  <c r="CK196" i="1"/>
  <c r="CJ197" i="1"/>
  <c r="CK197" i="1"/>
  <c r="CJ198" i="1"/>
  <c r="CK198" i="1"/>
  <c r="CJ199" i="1"/>
  <c r="CK199" i="1"/>
  <c r="CJ200" i="1"/>
  <c r="CK200" i="1"/>
  <c r="CJ201" i="1"/>
  <c r="CK201" i="1"/>
  <c r="CJ202" i="1"/>
  <c r="CK202" i="1"/>
  <c r="CJ203" i="1"/>
  <c r="CK203" i="1"/>
  <c r="CJ204" i="1"/>
  <c r="CK204" i="1"/>
  <c r="CJ205" i="1"/>
  <c r="CK205" i="1"/>
  <c r="CJ206" i="1"/>
  <c r="CK206" i="1"/>
  <c r="CJ207" i="1"/>
  <c r="CK207" i="1"/>
  <c r="CJ208" i="1"/>
  <c r="CK208" i="1"/>
  <c r="CJ209" i="1"/>
  <c r="CK209" i="1"/>
  <c r="CJ210" i="1"/>
  <c r="CK210" i="1"/>
  <c r="CJ211" i="1"/>
  <c r="CK211" i="1"/>
  <c r="CJ212" i="1"/>
  <c r="CK212" i="1"/>
  <c r="CJ213" i="1"/>
  <c r="CK213" i="1"/>
  <c r="CJ214" i="1"/>
  <c r="CK214" i="1"/>
  <c r="CJ215" i="1"/>
  <c r="CK215" i="1"/>
  <c r="CJ216" i="1"/>
  <c r="CK216" i="1"/>
  <c r="CJ217" i="1"/>
  <c r="CK217" i="1"/>
  <c r="CJ218" i="1"/>
  <c r="CK218" i="1"/>
  <c r="CJ219" i="1"/>
  <c r="CK219" i="1"/>
  <c r="CJ220" i="1"/>
  <c r="CK220" i="1"/>
  <c r="CJ221" i="1"/>
  <c r="CK221" i="1"/>
  <c r="CJ222" i="1"/>
  <c r="CK222" i="1"/>
  <c r="CJ223" i="1"/>
  <c r="CK223" i="1"/>
  <c r="CJ224" i="1"/>
  <c r="CK224" i="1"/>
  <c r="CJ225" i="1"/>
  <c r="CK225" i="1"/>
  <c r="CJ226" i="1"/>
  <c r="CK226" i="1"/>
  <c r="CJ227" i="1"/>
  <c r="CK227" i="1"/>
  <c r="CJ228" i="1"/>
  <c r="CK228" i="1"/>
  <c r="CJ229" i="1"/>
  <c r="CK229" i="1"/>
  <c r="CJ230" i="1"/>
  <c r="CK230" i="1"/>
  <c r="CJ231" i="1"/>
  <c r="CK231" i="1"/>
  <c r="CJ232" i="1"/>
  <c r="CK232" i="1"/>
  <c r="CJ233" i="1"/>
  <c r="CK233" i="1"/>
  <c r="CJ234" i="1"/>
  <c r="CK234" i="1"/>
  <c r="CJ235" i="1"/>
  <c r="CK235" i="1"/>
  <c r="CJ236" i="1"/>
  <c r="CK236" i="1"/>
  <c r="CJ237" i="1"/>
  <c r="CK237" i="1"/>
  <c r="CJ238" i="1"/>
  <c r="CK238" i="1"/>
  <c r="CJ239" i="1"/>
  <c r="CK239" i="1"/>
  <c r="CJ240" i="1"/>
  <c r="CK240" i="1"/>
  <c r="CJ241" i="1"/>
  <c r="CK241" i="1"/>
  <c r="CJ242" i="1"/>
  <c r="CK242" i="1"/>
  <c r="CJ243" i="1"/>
  <c r="CK243" i="1"/>
  <c r="CJ244" i="1"/>
  <c r="CK244" i="1"/>
  <c r="CJ245" i="1"/>
  <c r="CK245" i="1"/>
  <c r="CJ246" i="1"/>
  <c r="CK246" i="1"/>
  <c r="CJ247" i="1"/>
  <c r="CK247" i="1"/>
  <c r="CJ248" i="1"/>
  <c r="CK248" i="1"/>
  <c r="CJ249" i="1"/>
  <c r="CK249" i="1"/>
  <c r="CJ250" i="1"/>
  <c r="CK250" i="1"/>
  <c r="CJ251" i="1"/>
  <c r="CK251" i="1"/>
  <c r="CJ252" i="1"/>
  <c r="CK252" i="1"/>
  <c r="CJ253" i="1"/>
  <c r="CK253" i="1"/>
  <c r="CJ254" i="1"/>
  <c r="CK254" i="1"/>
  <c r="CJ255" i="1"/>
  <c r="CK255" i="1"/>
  <c r="CJ256" i="1"/>
  <c r="CK256" i="1"/>
  <c r="CJ257" i="1"/>
  <c r="CK257" i="1"/>
  <c r="CJ258" i="1"/>
  <c r="CK258" i="1"/>
  <c r="CJ259" i="1"/>
  <c r="CK259" i="1"/>
  <c r="CJ260" i="1"/>
  <c r="CK260" i="1"/>
  <c r="CJ261" i="1"/>
  <c r="CK261" i="1"/>
  <c r="CJ262" i="1"/>
  <c r="CK262" i="1"/>
  <c r="CJ263" i="1"/>
  <c r="CK263" i="1"/>
  <c r="CJ264" i="1"/>
  <c r="CK264" i="1"/>
  <c r="CJ265" i="1"/>
  <c r="CK265" i="1"/>
  <c r="CJ266" i="1"/>
  <c r="CK266" i="1"/>
  <c r="CJ267" i="1"/>
  <c r="CK267" i="1"/>
  <c r="CJ268" i="1"/>
  <c r="CK268" i="1"/>
  <c r="CJ269" i="1"/>
  <c r="CK269" i="1"/>
  <c r="CJ270" i="1"/>
  <c r="CK270" i="1"/>
  <c r="CJ271" i="1"/>
  <c r="CK271" i="1"/>
  <c r="CJ272" i="1"/>
  <c r="CK272" i="1"/>
  <c r="CJ273" i="1"/>
  <c r="CK273" i="1"/>
  <c r="CJ274" i="1"/>
  <c r="CK274" i="1"/>
  <c r="CJ275" i="1"/>
  <c r="CK275" i="1"/>
  <c r="CJ276" i="1"/>
  <c r="CK276" i="1"/>
  <c r="CJ277" i="1"/>
  <c r="CK277" i="1"/>
  <c r="CJ278" i="1"/>
  <c r="CK278" i="1"/>
  <c r="CJ279" i="1"/>
  <c r="CK279" i="1"/>
  <c r="CJ280" i="1"/>
  <c r="CK280" i="1"/>
  <c r="CJ281" i="1"/>
  <c r="CK281" i="1"/>
  <c r="CJ282" i="1"/>
  <c r="CK282" i="1"/>
  <c r="CJ283" i="1"/>
  <c r="CK283" i="1"/>
  <c r="CJ284" i="1"/>
  <c r="CK284" i="1"/>
  <c r="CJ285" i="1"/>
  <c r="CK285" i="1"/>
  <c r="CJ286" i="1"/>
  <c r="CK286" i="1"/>
  <c r="CJ287" i="1"/>
  <c r="CK287" i="1"/>
  <c r="CJ288" i="1"/>
  <c r="CK288" i="1"/>
  <c r="CJ289" i="1"/>
  <c r="CK289" i="1"/>
  <c r="CJ290" i="1"/>
  <c r="CK290" i="1"/>
  <c r="CJ291" i="1"/>
  <c r="CK291" i="1"/>
  <c r="CJ292" i="1"/>
  <c r="CK292" i="1"/>
  <c r="CJ293" i="1"/>
  <c r="CK293" i="1"/>
  <c r="CJ294" i="1"/>
  <c r="CK294" i="1"/>
  <c r="CJ295" i="1"/>
  <c r="CK295" i="1"/>
  <c r="CJ296" i="1"/>
  <c r="CK296" i="1"/>
  <c r="CJ297" i="1"/>
  <c r="CK297" i="1"/>
  <c r="CJ298" i="1"/>
  <c r="CK298" i="1"/>
  <c r="CJ299" i="1"/>
  <c r="CK299" i="1"/>
  <c r="CJ300" i="1"/>
  <c r="CK300" i="1"/>
  <c r="CJ301" i="1"/>
  <c r="CK301" i="1"/>
  <c r="CJ302" i="1"/>
  <c r="CK302" i="1"/>
  <c r="CJ303" i="1"/>
  <c r="CK303" i="1"/>
  <c r="CJ304" i="1"/>
  <c r="CK304" i="1"/>
  <c r="CJ305" i="1"/>
  <c r="CK305" i="1"/>
  <c r="CJ306" i="1"/>
  <c r="CK306" i="1"/>
  <c r="CJ307" i="1"/>
  <c r="CK307" i="1"/>
  <c r="CJ308" i="1"/>
  <c r="CK308" i="1"/>
  <c r="CJ309" i="1"/>
  <c r="CK309" i="1"/>
  <c r="CJ310" i="1"/>
  <c r="CK310" i="1"/>
  <c r="CJ311" i="1"/>
  <c r="CK311" i="1"/>
  <c r="CJ312" i="1"/>
  <c r="CK312" i="1"/>
  <c r="CJ313" i="1"/>
  <c r="CK313" i="1"/>
  <c r="CJ314" i="1"/>
  <c r="CK314" i="1"/>
  <c r="CJ315" i="1"/>
  <c r="CK315" i="1"/>
  <c r="CJ316" i="1"/>
  <c r="CK316" i="1"/>
  <c r="CJ317" i="1"/>
  <c r="CK317" i="1"/>
  <c r="CJ318" i="1"/>
  <c r="CK318" i="1"/>
  <c r="CJ319" i="1"/>
  <c r="CK319" i="1"/>
  <c r="CJ320" i="1"/>
  <c r="CK320" i="1"/>
  <c r="CJ321" i="1"/>
  <c r="CK321" i="1"/>
  <c r="CJ322" i="1"/>
  <c r="CK322" i="1"/>
  <c r="CJ323" i="1"/>
  <c r="CK323" i="1"/>
  <c r="CJ324" i="1"/>
  <c r="CK324" i="1"/>
  <c r="CJ325" i="1"/>
  <c r="CK325" i="1"/>
  <c r="CJ326" i="1"/>
  <c r="CK326" i="1"/>
  <c r="CJ327" i="1"/>
  <c r="CK327" i="1"/>
  <c r="CJ328" i="1"/>
  <c r="CK328" i="1"/>
  <c r="CJ329" i="1"/>
  <c r="CK329" i="1"/>
  <c r="CJ330" i="1"/>
  <c r="CK330" i="1"/>
  <c r="CJ331" i="1"/>
  <c r="CK331" i="1"/>
  <c r="CJ332" i="1"/>
  <c r="CK332" i="1"/>
  <c r="CJ333" i="1"/>
  <c r="CK333" i="1"/>
  <c r="CJ334" i="1"/>
  <c r="CK334" i="1"/>
  <c r="CJ335" i="1"/>
  <c r="CK335" i="1"/>
  <c r="CJ336" i="1"/>
  <c r="CK336" i="1"/>
  <c r="CJ337" i="1"/>
  <c r="CK337" i="1"/>
  <c r="CJ338" i="1"/>
  <c r="CK338" i="1"/>
  <c r="CJ339" i="1"/>
  <c r="CK339" i="1"/>
  <c r="CJ340" i="1"/>
  <c r="CK340" i="1"/>
  <c r="CJ341" i="1"/>
  <c r="CK341" i="1"/>
  <c r="CJ342" i="1"/>
  <c r="CK342" i="1"/>
  <c r="CJ343" i="1"/>
  <c r="CK343" i="1"/>
  <c r="CJ344" i="1"/>
  <c r="CK344" i="1"/>
  <c r="CJ345" i="1"/>
  <c r="CK345" i="1"/>
  <c r="CJ346" i="1"/>
  <c r="CK346" i="1"/>
  <c r="CJ347" i="1"/>
  <c r="CK347" i="1"/>
  <c r="CJ348" i="1"/>
  <c r="CK348" i="1"/>
  <c r="CJ349" i="1"/>
  <c r="CK349" i="1"/>
  <c r="CJ350" i="1"/>
  <c r="CK350" i="1"/>
  <c r="CJ351" i="1"/>
  <c r="CK351" i="1"/>
  <c r="CJ352" i="1"/>
  <c r="CK352" i="1"/>
  <c r="CJ353" i="1"/>
  <c r="CK353" i="1"/>
  <c r="CJ354" i="1"/>
  <c r="CK354" i="1"/>
  <c r="CJ355" i="1"/>
  <c r="CK355" i="1"/>
  <c r="CJ356" i="1"/>
  <c r="CK356" i="1"/>
  <c r="CJ357" i="1"/>
  <c r="CK357" i="1"/>
  <c r="CJ358" i="1"/>
  <c r="CK358" i="1"/>
  <c r="CJ359" i="1"/>
  <c r="CK359" i="1"/>
  <c r="CJ360" i="1"/>
  <c r="CK360" i="1"/>
  <c r="CJ361" i="1"/>
  <c r="CK361" i="1"/>
  <c r="CJ362" i="1"/>
  <c r="CK362" i="1"/>
  <c r="CJ363" i="1"/>
  <c r="CK363" i="1"/>
  <c r="CJ364" i="1"/>
  <c r="CK364" i="1"/>
  <c r="CJ365" i="1"/>
  <c r="CK365" i="1"/>
  <c r="CJ366" i="1"/>
  <c r="CK366" i="1"/>
  <c r="CJ367" i="1"/>
  <c r="CK367" i="1"/>
  <c r="CJ368" i="1"/>
  <c r="CK368" i="1"/>
  <c r="CJ369" i="1"/>
  <c r="CK369" i="1"/>
  <c r="CJ370" i="1"/>
  <c r="CK370" i="1"/>
  <c r="CJ371" i="1"/>
  <c r="CK371" i="1"/>
  <c r="CJ372" i="1"/>
  <c r="CK372" i="1"/>
  <c r="CJ373" i="1"/>
  <c r="CK373" i="1"/>
  <c r="CJ374" i="1"/>
  <c r="CK374" i="1"/>
  <c r="CJ375" i="1"/>
  <c r="CK375" i="1"/>
  <c r="CJ376" i="1"/>
  <c r="CK376" i="1"/>
  <c r="CJ377" i="1"/>
  <c r="CK377" i="1"/>
  <c r="CJ378" i="1"/>
  <c r="CK378" i="1"/>
  <c r="CJ379" i="1"/>
  <c r="CK379" i="1"/>
  <c r="CJ380" i="1"/>
  <c r="CK380" i="1"/>
  <c r="CJ381" i="1"/>
  <c r="CK381" i="1"/>
  <c r="CJ382" i="1"/>
  <c r="CK382" i="1"/>
  <c r="CJ383" i="1"/>
  <c r="CK383" i="1"/>
  <c r="CJ384" i="1"/>
  <c r="CK384" i="1"/>
  <c r="CJ385" i="1"/>
  <c r="CK385" i="1"/>
  <c r="CJ386" i="1"/>
  <c r="CK386" i="1"/>
  <c r="CJ387" i="1"/>
  <c r="CK387" i="1"/>
  <c r="CJ388" i="1"/>
  <c r="CK388" i="1"/>
  <c r="CJ389" i="1"/>
  <c r="CK389" i="1"/>
  <c r="CJ390" i="1"/>
  <c r="CK390" i="1"/>
  <c r="CJ391" i="1"/>
  <c r="CK391" i="1"/>
  <c r="CJ392" i="1"/>
  <c r="CK392" i="1"/>
  <c r="CJ393" i="1"/>
  <c r="CK393" i="1"/>
  <c r="CJ394" i="1"/>
  <c r="CK394" i="1"/>
  <c r="CJ395" i="1"/>
  <c r="CK395" i="1"/>
  <c r="CJ396" i="1"/>
  <c r="CK396" i="1"/>
  <c r="CJ397" i="1"/>
  <c r="CK397" i="1"/>
  <c r="CJ398" i="1"/>
  <c r="CK398" i="1"/>
  <c r="CJ399" i="1"/>
  <c r="CK399" i="1"/>
  <c r="CJ400" i="1"/>
  <c r="CK400" i="1"/>
  <c r="CJ401" i="1"/>
  <c r="CK401" i="1"/>
  <c r="CJ402" i="1"/>
  <c r="CK402" i="1"/>
  <c r="CJ403" i="1"/>
  <c r="CK403" i="1"/>
  <c r="CJ404" i="1"/>
  <c r="CK404" i="1"/>
  <c r="CJ405" i="1"/>
  <c r="CK405" i="1"/>
  <c r="CJ406" i="1"/>
  <c r="CK406" i="1"/>
  <c r="CJ407" i="1"/>
  <c r="CK407" i="1"/>
  <c r="CJ408" i="1"/>
  <c r="CK408" i="1"/>
  <c r="CJ409" i="1"/>
  <c r="CK409" i="1"/>
  <c r="CJ410" i="1"/>
  <c r="CK410" i="1"/>
  <c r="CJ411" i="1"/>
  <c r="CK411" i="1"/>
  <c r="CJ412" i="1"/>
  <c r="CK412" i="1"/>
  <c r="CJ413" i="1"/>
  <c r="CK413" i="1"/>
  <c r="CJ414" i="1"/>
  <c r="CK414" i="1"/>
  <c r="CJ415" i="1"/>
  <c r="CK415" i="1"/>
  <c r="CJ416" i="1"/>
  <c r="CK416" i="1"/>
  <c r="CJ417" i="1"/>
  <c r="CK417" i="1"/>
  <c r="CJ418" i="1"/>
  <c r="CK418" i="1"/>
  <c r="CJ419" i="1"/>
  <c r="CK419" i="1"/>
  <c r="CJ420" i="1"/>
  <c r="CK420" i="1"/>
  <c r="CJ421" i="1"/>
  <c r="CK421" i="1"/>
  <c r="CJ422" i="1"/>
  <c r="CK422" i="1"/>
  <c r="CJ423" i="1"/>
  <c r="CK423" i="1"/>
  <c r="CJ424" i="1"/>
  <c r="CK424" i="1"/>
  <c r="CJ425" i="1"/>
  <c r="CK425" i="1"/>
  <c r="CJ426" i="1"/>
  <c r="CK426" i="1"/>
  <c r="CJ427" i="1"/>
  <c r="CK427" i="1"/>
  <c r="CJ428" i="1"/>
  <c r="CK428" i="1"/>
  <c r="CJ429" i="1"/>
  <c r="CK429" i="1"/>
  <c r="CJ430" i="1"/>
  <c r="CK430" i="1"/>
  <c r="CJ431" i="1"/>
  <c r="CK431" i="1"/>
  <c r="CJ432" i="1"/>
  <c r="CK432" i="1"/>
  <c r="CJ433" i="1"/>
  <c r="CK433" i="1"/>
  <c r="CJ434" i="1"/>
  <c r="CK434" i="1"/>
  <c r="CJ435" i="1"/>
  <c r="CK435" i="1"/>
  <c r="CJ436" i="1"/>
  <c r="CK436" i="1"/>
  <c r="CJ437" i="1"/>
  <c r="CK437" i="1"/>
  <c r="CJ438" i="1"/>
  <c r="CK438" i="1"/>
  <c r="CJ439" i="1"/>
  <c r="CK439" i="1"/>
  <c r="CJ440" i="1"/>
  <c r="CK440" i="1"/>
  <c r="CJ441" i="1"/>
  <c r="CK441" i="1"/>
  <c r="CJ442" i="1"/>
  <c r="CK442" i="1"/>
  <c r="CJ443" i="1"/>
  <c r="CK443" i="1"/>
  <c r="CJ444" i="1"/>
  <c r="CK444" i="1"/>
  <c r="CJ445" i="1"/>
  <c r="CK445" i="1"/>
  <c r="CJ446" i="1"/>
  <c r="CK446" i="1"/>
  <c r="CJ447" i="1"/>
  <c r="CK447" i="1"/>
  <c r="CJ448" i="1"/>
  <c r="CK448" i="1"/>
  <c r="CJ449" i="1"/>
  <c r="CK449" i="1"/>
  <c r="CJ450" i="1"/>
  <c r="CK450" i="1"/>
  <c r="CJ451" i="1"/>
  <c r="CK451" i="1"/>
  <c r="CJ452" i="1"/>
  <c r="CK452" i="1"/>
  <c r="CJ453" i="1"/>
  <c r="CK453" i="1"/>
  <c r="CJ454" i="1"/>
  <c r="CK454" i="1"/>
  <c r="CJ455" i="1"/>
  <c r="CK455" i="1"/>
  <c r="CJ456" i="1"/>
  <c r="CK456" i="1"/>
  <c r="CJ457" i="1"/>
  <c r="CK457" i="1"/>
  <c r="CJ458" i="1"/>
  <c r="CK458" i="1"/>
  <c r="CJ459" i="1"/>
  <c r="CK459" i="1"/>
  <c r="CJ460" i="1"/>
  <c r="CK460" i="1"/>
  <c r="CJ461" i="1"/>
  <c r="CK461" i="1"/>
  <c r="CJ462" i="1"/>
  <c r="CK462" i="1"/>
  <c r="CJ463" i="1"/>
  <c r="CK463" i="1"/>
  <c r="CJ464" i="1"/>
  <c r="CK464" i="1"/>
  <c r="CJ465" i="1"/>
  <c r="CK465" i="1"/>
  <c r="CJ466" i="1"/>
  <c r="CK466" i="1"/>
  <c r="CJ467" i="1"/>
  <c r="CK467" i="1"/>
  <c r="CJ468" i="1"/>
  <c r="CK468" i="1"/>
  <c r="CJ469" i="1"/>
  <c r="CK469" i="1"/>
  <c r="CJ470" i="1"/>
  <c r="CK470" i="1"/>
  <c r="CJ471" i="1"/>
  <c r="CK471" i="1"/>
  <c r="CJ472" i="1"/>
  <c r="CK472" i="1"/>
  <c r="CJ473" i="1"/>
  <c r="CK473" i="1"/>
  <c r="CJ474" i="1"/>
  <c r="CK474" i="1"/>
  <c r="CJ475" i="1"/>
  <c r="CK475" i="1"/>
  <c r="CJ476" i="1"/>
  <c r="CK476" i="1"/>
  <c r="CJ477" i="1"/>
  <c r="CK477" i="1"/>
  <c r="CJ478" i="1"/>
  <c r="CK478" i="1"/>
  <c r="CJ479" i="1"/>
  <c r="CK479" i="1"/>
  <c r="CJ480" i="1"/>
  <c r="CK480" i="1"/>
  <c r="CJ481" i="1"/>
  <c r="CK481" i="1"/>
  <c r="CJ482" i="1"/>
  <c r="CK482" i="1"/>
  <c r="CJ483" i="1"/>
  <c r="CK483" i="1"/>
  <c r="CJ484" i="1"/>
  <c r="CK484" i="1"/>
  <c r="CJ485" i="1"/>
  <c r="CK485" i="1"/>
  <c r="CJ486" i="1"/>
  <c r="CK486" i="1"/>
  <c r="CJ487" i="1"/>
  <c r="CK487" i="1"/>
  <c r="CJ488" i="1"/>
  <c r="CK488" i="1"/>
  <c r="CJ489" i="1"/>
  <c r="CK489" i="1"/>
  <c r="CJ490" i="1"/>
  <c r="CK490" i="1"/>
  <c r="CJ491" i="1"/>
  <c r="CK491" i="1"/>
  <c r="CJ492" i="1"/>
  <c r="CK492" i="1"/>
  <c r="CJ493" i="1"/>
  <c r="CK493" i="1"/>
  <c r="CJ494" i="1"/>
  <c r="CK494" i="1"/>
  <c r="CJ495" i="1"/>
  <c r="CK495" i="1"/>
  <c r="CJ496" i="1"/>
  <c r="CK496" i="1"/>
  <c r="CJ497" i="1"/>
  <c r="CK497" i="1"/>
  <c r="CJ498" i="1"/>
  <c r="CK498" i="1"/>
  <c r="CJ499" i="1"/>
  <c r="CK499" i="1"/>
  <c r="CJ500" i="1"/>
  <c r="CK500" i="1"/>
  <c r="CJ501" i="1"/>
  <c r="CK501" i="1"/>
  <c r="CJ502" i="1"/>
  <c r="CK502" i="1"/>
  <c r="CJ503" i="1"/>
  <c r="CK503" i="1"/>
  <c r="CJ504" i="1"/>
  <c r="CK504" i="1"/>
  <c r="CJ505" i="1"/>
  <c r="CK505" i="1"/>
  <c r="CJ506" i="1"/>
  <c r="CK506" i="1"/>
  <c r="CJ507" i="1"/>
  <c r="CK507" i="1"/>
  <c r="CJ508" i="1"/>
  <c r="CK508" i="1"/>
  <c r="CJ509" i="1"/>
  <c r="CK509" i="1"/>
  <c r="CJ510" i="1"/>
  <c r="CK510" i="1"/>
  <c r="CJ511" i="1"/>
  <c r="CK511" i="1"/>
  <c r="CJ512" i="1"/>
  <c r="CK512" i="1"/>
  <c r="CJ513" i="1"/>
  <c r="CK513" i="1"/>
  <c r="CJ514" i="1"/>
  <c r="CK514" i="1"/>
  <c r="CJ515" i="1"/>
  <c r="CK515" i="1"/>
  <c r="CJ516" i="1"/>
  <c r="CK516" i="1"/>
  <c r="CJ517" i="1"/>
  <c r="CK517" i="1"/>
  <c r="CJ518" i="1"/>
  <c r="CK518" i="1"/>
  <c r="CJ519" i="1"/>
  <c r="CK519" i="1"/>
  <c r="CJ520" i="1"/>
  <c r="CK520" i="1"/>
  <c r="CJ521" i="1"/>
  <c r="CK521" i="1"/>
  <c r="CJ522" i="1"/>
  <c r="CK522" i="1"/>
  <c r="CJ523" i="1"/>
  <c r="CK523" i="1"/>
  <c r="CJ524" i="1"/>
  <c r="CK524" i="1"/>
  <c r="CJ525" i="1"/>
  <c r="CK525" i="1"/>
  <c r="CJ526" i="1"/>
  <c r="CK526" i="1"/>
  <c r="CJ527" i="1"/>
  <c r="CK527" i="1"/>
  <c r="CJ528" i="1"/>
  <c r="CK528" i="1"/>
  <c r="CJ529" i="1"/>
  <c r="CK529" i="1"/>
  <c r="CJ530" i="1"/>
  <c r="CK530" i="1"/>
  <c r="CJ9" i="1"/>
  <c r="CK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B300" i="1"/>
  <c r="CC300" i="1"/>
  <c r="CB301" i="1"/>
  <c r="CC301" i="1"/>
  <c r="CB302" i="1"/>
  <c r="CC302" i="1"/>
  <c r="CB303" i="1"/>
  <c r="CC303" i="1"/>
  <c r="CB304" i="1"/>
  <c r="CC304" i="1"/>
  <c r="CB305" i="1"/>
  <c r="CC305" i="1"/>
  <c r="CB306" i="1"/>
  <c r="CC306" i="1"/>
  <c r="CB307" i="1"/>
  <c r="CC307" i="1"/>
  <c r="CB308" i="1"/>
  <c r="CC308" i="1"/>
  <c r="CB309" i="1"/>
  <c r="CC309" i="1"/>
  <c r="CB310" i="1"/>
  <c r="CC310" i="1"/>
  <c r="CB311" i="1"/>
  <c r="CC311" i="1"/>
  <c r="CB312" i="1"/>
  <c r="CC312" i="1"/>
  <c r="CB313" i="1"/>
  <c r="CC313" i="1"/>
  <c r="CB314" i="1"/>
  <c r="CC314" i="1"/>
  <c r="CB315" i="1"/>
  <c r="CC315" i="1"/>
  <c r="CB316" i="1"/>
  <c r="CC316" i="1"/>
  <c r="CB317" i="1"/>
  <c r="CC317" i="1"/>
  <c r="CB318" i="1"/>
  <c r="CC318" i="1"/>
  <c r="CB319" i="1"/>
  <c r="CC319" i="1"/>
  <c r="CB320" i="1"/>
  <c r="CC320" i="1"/>
  <c r="CB321" i="1"/>
  <c r="CC321" i="1"/>
  <c r="CB322" i="1"/>
  <c r="CC322" i="1"/>
  <c r="CB323" i="1"/>
  <c r="CC323" i="1"/>
  <c r="CB324" i="1"/>
  <c r="CC324" i="1"/>
  <c r="CB325" i="1"/>
  <c r="CC325" i="1"/>
  <c r="CB326" i="1"/>
  <c r="CC326" i="1"/>
  <c r="CB327" i="1"/>
  <c r="CC327" i="1"/>
  <c r="CB328" i="1"/>
  <c r="CC328" i="1"/>
  <c r="CB329" i="1"/>
  <c r="CC329" i="1"/>
  <c r="CB330" i="1"/>
  <c r="CC330" i="1"/>
  <c r="CB331" i="1"/>
  <c r="CC331" i="1"/>
  <c r="CB332" i="1"/>
  <c r="CC332" i="1"/>
  <c r="CB333" i="1"/>
  <c r="CC333" i="1"/>
  <c r="CB334" i="1"/>
  <c r="CC334" i="1"/>
  <c r="CB335" i="1"/>
  <c r="CC335" i="1"/>
  <c r="CB336" i="1"/>
  <c r="CC336" i="1"/>
  <c r="CB337" i="1"/>
  <c r="CC337" i="1"/>
  <c r="CB338" i="1"/>
  <c r="CC338" i="1"/>
  <c r="CB339" i="1"/>
  <c r="CC339" i="1"/>
  <c r="CB340" i="1"/>
  <c r="CC340" i="1"/>
  <c r="CB341" i="1"/>
  <c r="CC341" i="1"/>
  <c r="CB342" i="1"/>
  <c r="CC342" i="1"/>
  <c r="CB343" i="1"/>
  <c r="CC343" i="1"/>
  <c r="CB344" i="1"/>
  <c r="CC344" i="1"/>
  <c r="CB345" i="1"/>
  <c r="CC345" i="1"/>
  <c r="CB346" i="1"/>
  <c r="CC346" i="1"/>
  <c r="CB347" i="1"/>
  <c r="CC347" i="1"/>
  <c r="CB348" i="1"/>
  <c r="CC348" i="1"/>
  <c r="CB349" i="1"/>
  <c r="CC349" i="1"/>
  <c r="CB350" i="1"/>
  <c r="CC350" i="1"/>
  <c r="CB351" i="1"/>
  <c r="CC351" i="1"/>
  <c r="CB352" i="1"/>
  <c r="CC352" i="1"/>
  <c r="CB353" i="1"/>
  <c r="CC353" i="1"/>
  <c r="CB354" i="1"/>
  <c r="CC354" i="1"/>
  <c r="CB355" i="1"/>
  <c r="CC355" i="1"/>
  <c r="CB356" i="1"/>
  <c r="CC356" i="1"/>
  <c r="CB357" i="1"/>
  <c r="CC357" i="1"/>
  <c r="CB358" i="1"/>
  <c r="CC358" i="1"/>
  <c r="CB359" i="1"/>
  <c r="CC359" i="1"/>
  <c r="CB360" i="1"/>
  <c r="CC360" i="1"/>
  <c r="CB361" i="1"/>
  <c r="CC361" i="1"/>
  <c r="CB362" i="1"/>
  <c r="CC362" i="1"/>
  <c r="CB363" i="1"/>
  <c r="CC363" i="1"/>
  <c r="CB364" i="1"/>
  <c r="CC364" i="1"/>
  <c r="CB365" i="1"/>
  <c r="CC365" i="1"/>
  <c r="CB366" i="1"/>
  <c r="CC366" i="1"/>
  <c r="CB367" i="1"/>
  <c r="CC367" i="1"/>
  <c r="CB368" i="1"/>
  <c r="CC368" i="1"/>
  <c r="CB369" i="1"/>
  <c r="CC369" i="1"/>
  <c r="CB370" i="1"/>
  <c r="CC370" i="1"/>
  <c r="CB371" i="1"/>
  <c r="CC371" i="1"/>
  <c r="CB372" i="1"/>
  <c r="CC372" i="1"/>
  <c r="CB373" i="1"/>
  <c r="CC373" i="1"/>
  <c r="CB374" i="1"/>
  <c r="CC374" i="1"/>
  <c r="CB375" i="1"/>
  <c r="CC375" i="1"/>
  <c r="CB376" i="1"/>
  <c r="CC376" i="1"/>
  <c r="CB377" i="1"/>
  <c r="CC377" i="1"/>
  <c r="CB378" i="1"/>
  <c r="CC378" i="1"/>
  <c r="CB379" i="1"/>
  <c r="CC379" i="1"/>
  <c r="CB380" i="1"/>
  <c r="CC380" i="1"/>
  <c r="CB381" i="1"/>
  <c r="CC381" i="1"/>
  <c r="CB382" i="1"/>
  <c r="CC382" i="1"/>
  <c r="CB383" i="1"/>
  <c r="CC383" i="1"/>
  <c r="CB384" i="1"/>
  <c r="CC384" i="1"/>
  <c r="CB385" i="1"/>
  <c r="CC385" i="1"/>
  <c r="CB386" i="1"/>
  <c r="CC386" i="1"/>
  <c r="CB387" i="1"/>
  <c r="CC387" i="1"/>
  <c r="CB388" i="1"/>
  <c r="CC388" i="1"/>
  <c r="CB389" i="1"/>
  <c r="CC389" i="1"/>
  <c r="CB390" i="1"/>
  <c r="CC390" i="1"/>
  <c r="CB391" i="1"/>
  <c r="CC391" i="1"/>
  <c r="CB392" i="1"/>
  <c r="CC392" i="1"/>
  <c r="CB393" i="1"/>
  <c r="CC393" i="1"/>
  <c r="CB394" i="1"/>
  <c r="CC394" i="1"/>
  <c r="CB395" i="1"/>
  <c r="CC395" i="1"/>
  <c r="CB396" i="1"/>
  <c r="CC396" i="1"/>
  <c r="CB397" i="1"/>
  <c r="CC397" i="1"/>
  <c r="CB398" i="1"/>
  <c r="CC398" i="1"/>
  <c r="CB399" i="1"/>
  <c r="CC399" i="1"/>
  <c r="CB400" i="1"/>
  <c r="CC400" i="1"/>
  <c r="CB401" i="1"/>
  <c r="CC401" i="1"/>
  <c r="CB402" i="1"/>
  <c r="CC402" i="1"/>
  <c r="CB403" i="1"/>
  <c r="CC403" i="1"/>
  <c r="CB404" i="1"/>
  <c r="CC404" i="1"/>
  <c r="CB405" i="1"/>
  <c r="CC405" i="1"/>
  <c r="CB406" i="1"/>
  <c r="CC406" i="1"/>
  <c r="CB407" i="1"/>
  <c r="CC407" i="1"/>
  <c r="CB408" i="1"/>
  <c r="CC408" i="1"/>
  <c r="CB409" i="1"/>
  <c r="CC409" i="1"/>
  <c r="CB410" i="1"/>
  <c r="CC410" i="1"/>
  <c r="CB411" i="1"/>
  <c r="CC411" i="1"/>
  <c r="CB412" i="1"/>
  <c r="CC412" i="1"/>
  <c r="CB413" i="1"/>
  <c r="CC413" i="1"/>
  <c r="CB414" i="1"/>
  <c r="CC414" i="1"/>
  <c r="CB415" i="1"/>
  <c r="CC415" i="1"/>
  <c r="CB416" i="1"/>
  <c r="CC416" i="1"/>
  <c r="CB417" i="1"/>
  <c r="CC417" i="1"/>
  <c r="CB418" i="1"/>
  <c r="CC418" i="1"/>
  <c r="CB419" i="1"/>
  <c r="CC419" i="1"/>
  <c r="CB420" i="1"/>
  <c r="CC420" i="1"/>
  <c r="CB421" i="1"/>
  <c r="CC421" i="1"/>
  <c r="CB422" i="1"/>
  <c r="CC422" i="1"/>
  <c r="CB423" i="1"/>
  <c r="CC423" i="1"/>
  <c r="CB424" i="1"/>
  <c r="CC424" i="1"/>
  <c r="CB425" i="1"/>
  <c r="CC425" i="1"/>
  <c r="CB426" i="1"/>
  <c r="CC426" i="1"/>
  <c r="CB427" i="1"/>
  <c r="CC427" i="1"/>
  <c r="CB428" i="1"/>
  <c r="CC428" i="1"/>
  <c r="CB429" i="1"/>
  <c r="CC429" i="1"/>
  <c r="CB430" i="1"/>
  <c r="CC430" i="1"/>
  <c r="CB431" i="1"/>
  <c r="CC431" i="1"/>
  <c r="CB432" i="1"/>
  <c r="CC432" i="1"/>
  <c r="CB433" i="1"/>
  <c r="CC433" i="1"/>
  <c r="CB434" i="1"/>
  <c r="CC434" i="1"/>
  <c r="CB435" i="1"/>
  <c r="CC435" i="1"/>
  <c r="CB436" i="1"/>
  <c r="CC436" i="1"/>
  <c r="CB437" i="1"/>
  <c r="CC437" i="1"/>
  <c r="CB438" i="1"/>
  <c r="CC438" i="1"/>
  <c r="CB439" i="1"/>
  <c r="CC439" i="1"/>
  <c r="CB440" i="1"/>
  <c r="CC440" i="1"/>
  <c r="CB441" i="1"/>
  <c r="CC441" i="1"/>
  <c r="CB442" i="1"/>
  <c r="CC442" i="1"/>
  <c r="CB443" i="1"/>
  <c r="CC443" i="1"/>
  <c r="CB444" i="1"/>
  <c r="CC444" i="1"/>
  <c r="CB445" i="1"/>
  <c r="CC445" i="1"/>
  <c r="CB446" i="1"/>
  <c r="CC446" i="1"/>
  <c r="CB447" i="1"/>
  <c r="CC447" i="1"/>
  <c r="CB448" i="1"/>
  <c r="CC448" i="1"/>
  <c r="CB449" i="1"/>
  <c r="CC449" i="1"/>
  <c r="CB450" i="1"/>
  <c r="CC450" i="1"/>
  <c r="CB451" i="1"/>
  <c r="CC451" i="1"/>
  <c r="CB452" i="1"/>
  <c r="CC452" i="1"/>
  <c r="CB453" i="1"/>
  <c r="CC453" i="1"/>
  <c r="CB454" i="1"/>
  <c r="CC454" i="1"/>
  <c r="CB455" i="1"/>
  <c r="CC455" i="1"/>
  <c r="CB456" i="1"/>
  <c r="CC456" i="1"/>
  <c r="CB457" i="1"/>
  <c r="CC457" i="1"/>
  <c r="CB458" i="1"/>
  <c r="CC458" i="1"/>
  <c r="CB459" i="1"/>
  <c r="CC459" i="1"/>
  <c r="CB460" i="1"/>
  <c r="CC460" i="1"/>
  <c r="CB461" i="1"/>
  <c r="CC461" i="1"/>
  <c r="CB462" i="1"/>
  <c r="CC462" i="1"/>
  <c r="CB463" i="1"/>
  <c r="CC463" i="1"/>
  <c r="CB464" i="1"/>
  <c r="CC464" i="1"/>
  <c r="CB465" i="1"/>
  <c r="CC465" i="1"/>
  <c r="CB466" i="1"/>
  <c r="CC466" i="1"/>
  <c r="CB467" i="1"/>
  <c r="CC467" i="1"/>
  <c r="CB468" i="1"/>
  <c r="CC468" i="1"/>
  <c r="CB469" i="1"/>
  <c r="CC469" i="1"/>
  <c r="CB470" i="1"/>
  <c r="CC470" i="1"/>
  <c r="CB471" i="1"/>
  <c r="CC471" i="1"/>
  <c r="CB472" i="1"/>
  <c r="CC472" i="1"/>
  <c r="CB473" i="1"/>
  <c r="CC473" i="1"/>
  <c r="CB474" i="1"/>
  <c r="CC474" i="1"/>
  <c r="CB475" i="1"/>
  <c r="CC475" i="1"/>
  <c r="CB476" i="1"/>
  <c r="CC476" i="1"/>
  <c r="CB477" i="1"/>
  <c r="CC477" i="1"/>
  <c r="CB478" i="1"/>
  <c r="CC478" i="1"/>
  <c r="CB479" i="1"/>
  <c r="CC479" i="1"/>
  <c r="CB480" i="1"/>
  <c r="CC480" i="1"/>
  <c r="CB481" i="1"/>
  <c r="CC481" i="1"/>
  <c r="CB482" i="1"/>
  <c r="CC482" i="1"/>
  <c r="CB483" i="1"/>
  <c r="CC483" i="1"/>
  <c r="CB484" i="1"/>
  <c r="CC484" i="1"/>
  <c r="CB485" i="1"/>
  <c r="CC485" i="1"/>
  <c r="CB486" i="1"/>
  <c r="CC486" i="1"/>
  <c r="CB487" i="1"/>
  <c r="CC487" i="1"/>
  <c r="CB488" i="1"/>
  <c r="CC488" i="1"/>
  <c r="CB489" i="1"/>
  <c r="CC489" i="1"/>
  <c r="CB490" i="1"/>
  <c r="CC490" i="1"/>
  <c r="CB491" i="1"/>
  <c r="CC491" i="1"/>
  <c r="CB492" i="1"/>
  <c r="CC492" i="1"/>
  <c r="CB493" i="1"/>
  <c r="CC493" i="1"/>
  <c r="CB494" i="1"/>
  <c r="CC494" i="1"/>
  <c r="CB495" i="1"/>
  <c r="CC495" i="1"/>
  <c r="CB496" i="1"/>
  <c r="CC496" i="1"/>
  <c r="CB497" i="1"/>
  <c r="CC497" i="1"/>
  <c r="CB498" i="1"/>
  <c r="CC498" i="1"/>
  <c r="CB499" i="1"/>
  <c r="CC499" i="1"/>
  <c r="CB500" i="1"/>
  <c r="CC500" i="1"/>
  <c r="CB501" i="1"/>
  <c r="CC501" i="1"/>
  <c r="CB502" i="1"/>
  <c r="CC502" i="1"/>
  <c r="CB503" i="1"/>
  <c r="CC503" i="1"/>
  <c r="CB504" i="1"/>
  <c r="CC504" i="1"/>
  <c r="CB505" i="1"/>
  <c r="CC505" i="1"/>
  <c r="CB506" i="1"/>
  <c r="CC506" i="1"/>
  <c r="CB507" i="1"/>
  <c r="CC507" i="1"/>
  <c r="CB508" i="1"/>
  <c r="CC508" i="1"/>
  <c r="CB509" i="1"/>
  <c r="CC509" i="1"/>
  <c r="CB510" i="1"/>
  <c r="CC510" i="1"/>
  <c r="CB511" i="1"/>
  <c r="CC511" i="1"/>
  <c r="CB512" i="1"/>
  <c r="CC512" i="1"/>
  <c r="CB513" i="1"/>
  <c r="CC513" i="1"/>
  <c r="CB514" i="1"/>
  <c r="CC514" i="1"/>
  <c r="CB515" i="1"/>
  <c r="CC515" i="1"/>
  <c r="CB516" i="1"/>
  <c r="CC516" i="1"/>
  <c r="CB517" i="1"/>
  <c r="CC517" i="1"/>
  <c r="CB518" i="1"/>
  <c r="CC518" i="1"/>
  <c r="CB519" i="1"/>
  <c r="CC519" i="1"/>
  <c r="CB520" i="1"/>
  <c r="CC520" i="1"/>
  <c r="CB521" i="1"/>
  <c r="CC521" i="1"/>
  <c r="CB522" i="1"/>
  <c r="CC522" i="1"/>
  <c r="CB523" i="1"/>
  <c r="CC523" i="1"/>
  <c r="CB524" i="1"/>
  <c r="CC524" i="1"/>
  <c r="CB525" i="1"/>
  <c r="CC525" i="1"/>
  <c r="CB526" i="1"/>
  <c r="CC526" i="1"/>
  <c r="CB527" i="1"/>
  <c r="CC527" i="1"/>
  <c r="CB528" i="1"/>
  <c r="CC528" i="1"/>
  <c r="CB529" i="1"/>
  <c r="CC529" i="1"/>
  <c r="CB530" i="1"/>
  <c r="CC530" i="1"/>
  <c r="CC2" i="1"/>
  <c r="CB2" i="1"/>
  <c r="BV353" i="1"/>
  <c r="BW353" i="1"/>
  <c r="BX353" i="1"/>
  <c r="BY353" i="1"/>
  <c r="BZ353" i="1"/>
  <c r="CA353" i="1"/>
  <c r="BV354" i="1"/>
  <c r="BW354" i="1"/>
  <c r="BX354" i="1"/>
  <c r="BY354" i="1"/>
  <c r="BZ354" i="1"/>
  <c r="CA354" i="1"/>
  <c r="BV355" i="1"/>
  <c r="BW355" i="1"/>
  <c r="BX355" i="1"/>
  <c r="BY355" i="1"/>
  <c r="BZ355" i="1"/>
  <c r="CA355" i="1"/>
  <c r="BV356" i="1"/>
  <c r="BW356" i="1"/>
  <c r="BX356" i="1"/>
  <c r="BY356" i="1"/>
  <c r="BZ356" i="1"/>
  <c r="CA356" i="1"/>
  <c r="BV357" i="1"/>
  <c r="BW357" i="1"/>
  <c r="BX357" i="1"/>
  <c r="BY357" i="1"/>
  <c r="BZ357" i="1"/>
  <c r="CA357" i="1"/>
  <c r="BV358" i="1"/>
  <c r="BW358" i="1"/>
  <c r="BX358" i="1"/>
  <c r="BY358" i="1"/>
  <c r="BZ358" i="1"/>
  <c r="CA358" i="1"/>
  <c r="BV359" i="1"/>
  <c r="BW359" i="1"/>
  <c r="BX359" i="1"/>
  <c r="BY359" i="1"/>
  <c r="BZ359" i="1"/>
  <c r="CA359" i="1"/>
  <c r="BV360" i="1"/>
  <c r="BW360" i="1"/>
  <c r="BX360" i="1"/>
  <c r="BY360" i="1"/>
  <c r="BZ360" i="1"/>
  <c r="CA360" i="1"/>
  <c r="BV361" i="1"/>
  <c r="BW361" i="1"/>
  <c r="BX361" i="1"/>
  <c r="BY361" i="1"/>
  <c r="BZ361" i="1"/>
  <c r="CA361" i="1"/>
  <c r="BV362" i="1"/>
  <c r="BW362" i="1"/>
  <c r="BX362" i="1"/>
  <c r="BY362" i="1"/>
  <c r="BZ362" i="1"/>
  <c r="CA362" i="1"/>
  <c r="BV363" i="1"/>
  <c r="BW363" i="1"/>
  <c r="BX363" i="1"/>
  <c r="BY363" i="1"/>
  <c r="BZ363" i="1"/>
  <c r="CA363" i="1"/>
  <c r="BV364" i="1"/>
  <c r="BW364" i="1"/>
  <c r="BX364" i="1"/>
  <c r="BY364" i="1"/>
  <c r="BZ364" i="1"/>
  <c r="CA364" i="1"/>
  <c r="BV365" i="1"/>
  <c r="BW365" i="1"/>
  <c r="BX365" i="1"/>
  <c r="BY365" i="1"/>
  <c r="BZ365" i="1"/>
  <c r="CA365" i="1"/>
  <c r="BV366" i="1"/>
  <c r="BW366" i="1"/>
  <c r="BX366" i="1"/>
  <c r="BY366" i="1"/>
  <c r="BZ366" i="1"/>
  <c r="CA366" i="1"/>
  <c r="BV367" i="1"/>
  <c r="BW367" i="1"/>
  <c r="BX367" i="1"/>
  <c r="BY367" i="1"/>
  <c r="BZ367" i="1"/>
  <c r="CA367" i="1"/>
  <c r="BV368" i="1"/>
  <c r="BW368" i="1"/>
  <c r="BX368" i="1"/>
  <c r="BY368" i="1"/>
  <c r="BZ368" i="1"/>
  <c r="CA368" i="1"/>
  <c r="BV369" i="1"/>
  <c r="BW369" i="1"/>
  <c r="BX369" i="1"/>
  <c r="BY369" i="1"/>
  <c r="BZ369" i="1"/>
  <c r="CA369" i="1"/>
  <c r="BV370" i="1"/>
  <c r="BW370" i="1"/>
  <c r="BX370" i="1"/>
  <c r="BY370" i="1"/>
  <c r="BZ370" i="1"/>
  <c r="CA370" i="1"/>
  <c r="BV371" i="1"/>
  <c r="BW371" i="1"/>
  <c r="BX371" i="1"/>
  <c r="BY371" i="1"/>
  <c r="BZ371" i="1"/>
  <c r="CA371" i="1"/>
  <c r="BV372" i="1"/>
  <c r="BW372" i="1"/>
  <c r="BX372" i="1"/>
  <c r="BY372" i="1"/>
  <c r="BZ372" i="1"/>
  <c r="CA372" i="1"/>
  <c r="BV373" i="1"/>
  <c r="BW373" i="1"/>
  <c r="BX373" i="1"/>
  <c r="BY373" i="1"/>
  <c r="BZ373" i="1"/>
  <c r="CA373" i="1"/>
  <c r="BV374" i="1"/>
  <c r="BW374" i="1"/>
  <c r="BX374" i="1"/>
  <c r="BY374" i="1"/>
  <c r="BZ374" i="1"/>
  <c r="CA374" i="1"/>
  <c r="BV375" i="1"/>
  <c r="BW375" i="1"/>
  <c r="BX375" i="1"/>
  <c r="BY375" i="1"/>
  <c r="BZ375" i="1"/>
  <c r="CA375" i="1"/>
  <c r="BV376" i="1"/>
  <c r="BW376" i="1"/>
  <c r="BX376" i="1"/>
  <c r="BY376" i="1"/>
  <c r="BZ376" i="1"/>
  <c r="CA376" i="1"/>
  <c r="BV377" i="1"/>
  <c r="BW377" i="1"/>
  <c r="BX377" i="1"/>
  <c r="BY377" i="1"/>
  <c r="BZ377" i="1"/>
  <c r="CA377" i="1"/>
  <c r="BV378" i="1"/>
  <c r="BW378" i="1"/>
  <c r="BX378" i="1"/>
  <c r="BY378" i="1"/>
  <c r="BZ378" i="1"/>
  <c r="CA378" i="1"/>
  <c r="BV379" i="1"/>
  <c r="BW379" i="1"/>
  <c r="BX379" i="1"/>
  <c r="BY379" i="1"/>
  <c r="BZ379" i="1"/>
  <c r="CA379" i="1"/>
  <c r="BV380" i="1"/>
  <c r="BW380" i="1"/>
  <c r="BX380" i="1"/>
  <c r="BY380" i="1"/>
  <c r="BZ380" i="1"/>
  <c r="CA380" i="1"/>
  <c r="BV381" i="1"/>
  <c r="BW381" i="1"/>
  <c r="BX381" i="1"/>
  <c r="BY381" i="1"/>
  <c r="BZ381" i="1"/>
  <c r="CA381" i="1"/>
  <c r="BV382" i="1"/>
  <c r="BW382" i="1"/>
  <c r="BX382" i="1"/>
  <c r="BY382" i="1"/>
  <c r="BZ382" i="1"/>
  <c r="CA382" i="1"/>
  <c r="BV383" i="1"/>
  <c r="BW383" i="1"/>
  <c r="BX383" i="1"/>
  <c r="BY383" i="1"/>
  <c r="BZ383" i="1"/>
  <c r="CA383" i="1"/>
  <c r="BV384" i="1"/>
  <c r="BW384" i="1"/>
  <c r="BX384" i="1"/>
  <c r="BY384" i="1"/>
  <c r="BZ384" i="1"/>
  <c r="CA384" i="1"/>
  <c r="BV385" i="1"/>
  <c r="BW385" i="1"/>
  <c r="BX385" i="1"/>
  <c r="BY385" i="1"/>
  <c r="BZ385" i="1"/>
  <c r="CA385" i="1"/>
  <c r="BV386" i="1"/>
  <c r="BW386" i="1"/>
  <c r="BX386" i="1"/>
  <c r="BY386" i="1"/>
  <c r="BZ386" i="1"/>
  <c r="CA386" i="1"/>
  <c r="BV387" i="1"/>
  <c r="BW387" i="1"/>
  <c r="BX387" i="1"/>
  <c r="BY387" i="1"/>
  <c r="BZ387" i="1"/>
  <c r="CA387" i="1"/>
  <c r="BV388" i="1"/>
  <c r="BW388" i="1"/>
  <c r="BX388" i="1"/>
  <c r="BY388" i="1"/>
  <c r="BZ388" i="1"/>
  <c r="CA388" i="1"/>
  <c r="BV389" i="1"/>
  <c r="BW389" i="1"/>
  <c r="BX389" i="1"/>
  <c r="BY389" i="1"/>
  <c r="BZ389" i="1"/>
  <c r="CA389" i="1"/>
  <c r="BV390" i="1"/>
  <c r="BW390" i="1"/>
  <c r="BX390" i="1"/>
  <c r="BY390" i="1"/>
  <c r="BZ390" i="1"/>
  <c r="CA390" i="1"/>
  <c r="BV391" i="1"/>
  <c r="BW391" i="1"/>
  <c r="BX391" i="1"/>
  <c r="BY391" i="1"/>
  <c r="BZ391" i="1"/>
  <c r="CA391" i="1"/>
  <c r="BV392" i="1"/>
  <c r="BW392" i="1"/>
  <c r="BX392" i="1"/>
  <c r="BY392" i="1"/>
  <c r="BZ392" i="1"/>
  <c r="CA392" i="1"/>
  <c r="BV393" i="1"/>
  <c r="BW393" i="1"/>
  <c r="BX393" i="1"/>
  <c r="BY393" i="1"/>
  <c r="BZ393" i="1"/>
  <c r="CA393" i="1"/>
  <c r="BV394" i="1"/>
  <c r="BW394" i="1"/>
  <c r="BX394" i="1"/>
  <c r="BY394" i="1"/>
  <c r="BZ394" i="1"/>
  <c r="CA394" i="1"/>
  <c r="BV395" i="1"/>
  <c r="BW395" i="1"/>
  <c r="BX395" i="1"/>
  <c r="BY395" i="1"/>
  <c r="BZ395" i="1"/>
  <c r="CA395" i="1"/>
  <c r="BV396" i="1"/>
  <c r="BW396" i="1"/>
  <c r="BX396" i="1"/>
  <c r="BY396" i="1"/>
  <c r="BZ396" i="1"/>
  <c r="CA396" i="1"/>
  <c r="BV397" i="1"/>
  <c r="BW397" i="1"/>
  <c r="BX397" i="1"/>
  <c r="BY397" i="1"/>
  <c r="BZ397" i="1"/>
  <c r="CA397" i="1"/>
  <c r="BV398" i="1"/>
  <c r="BW398" i="1"/>
  <c r="BX398" i="1"/>
  <c r="BY398" i="1"/>
  <c r="BZ398" i="1"/>
  <c r="CA398" i="1"/>
  <c r="BV399" i="1"/>
  <c r="BW399" i="1"/>
  <c r="BX399" i="1"/>
  <c r="BY399" i="1"/>
  <c r="BZ399" i="1"/>
  <c r="CA399" i="1"/>
  <c r="BV400" i="1"/>
  <c r="BW400" i="1"/>
  <c r="BX400" i="1"/>
  <c r="BY400" i="1"/>
  <c r="BZ400" i="1"/>
  <c r="CA400" i="1"/>
  <c r="BV401" i="1"/>
  <c r="BW401" i="1"/>
  <c r="BX401" i="1"/>
  <c r="BY401" i="1"/>
  <c r="BZ401" i="1"/>
  <c r="CA401" i="1"/>
  <c r="BV402" i="1"/>
  <c r="BW402" i="1"/>
  <c r="BX402" i="1"/>
  <c r="BY402" i="1"/>
  <c r="BZ402" i="1"/>
  <c r="CA402" i="1"/>
  <c r="BV403" i="1"/>
  <c r="BW403" i="1"/>
  <c r="BX403" i="1"/>
  <c r="BY403" i="1"/>
  <c r="BZ403" i="1"/>
  <c r="CA403" i="1"/>
  <c r="BV404" i="1"/>
  <c r="BW404" i="1"/>
  <c r="BX404" i="1"/>
  <c r="BY404" i="1"/>
  <c r="BZ404" i="1"/>
  <c r="CA404" i="1"/>
  <c r="BV405" i="1"/>
  <c r="BW405" i="1"/>
  <c r="BX405" i="1"/>
  <c r="BY405" i="1"/>
  <c r="BZ405" i="1"/>
  <c r="CA405" i="1"/>
  <c r="BV406" i="1"/>
  <c r="BW406" i="1"/>
  <c r="BX406" i="1"/>
  <c r="BY406" i="1"/>
  <c r="BZ406" i="1"/>
  <c r="CA406" i="1"/>
  <c r="BV407" i="1"/>
  <c r="BW407" i="1"/>
  <c r="BX407" i="1"/>
  <c r="BY407" i="1"/>
  <c r="BZ407" i="1"/>
  <c r="CA407" i="1"/>
  <c r="BV408" i="1"/>
  <c r="BW408" i="1"/>
  <c r="BX408" i="1"/>
  <c r="BY408" i="1"/>
  <c r="BZ408" i="1"/>
  <c r="CA408" i="1"/>
  <c r="BV409" i="1"/>
  <c r="BW409" i="1"/>
  <c r="BX409" i="1"/>
  <c r="BY409" i="1"/>
  <c r="BZ409" i="1"/>
  <c r="CA409" i="1"/>
  <c r="BV410" i="1"/>
  <c r="BW410" i="1"/>
  <c r="BX410" i="1"/>
  <c r="BY410" i="1"/>
  <c r="BZ410" i="1"/>
  <c r="CA410" i="1"/>
  <c r="BV411" i="1"/>
  <c r="BW411" i="1"/>
  <c r="BX411" i="1"/>
  <c r="BY411" i="1"/>
  <c r="BZ411" i="1"/>
  <c r="CA411" i="1"/>
  <c r="BV412" i="1"/>
  <c r="BW412" i="1"/>
  <c r="BX412" i="1"/>
  <c r="BY412" i="1"/>
  <c r="BZ412" i="1"/>
  <c r="CA412" i="1"/>
  <c r="BV413" i="1"/>
  <c r="BW413" i="1"/>
  <c r="BX413" i="1"/>
  <c r="BY413" i="1"/>
  <c r="BZ413" i="1"/>
  <c r="CA413" i="1"/>
  <c r="BV414" i="1"/>
  <c r="BW414" i="1"/>
  <c r="BX414" i="1"/>
  <c r="BY414" i="1"/>
  <c r="BZ414" i="1"/>
  <c r="CA414" i="1"/>
  <c r="BV415" i="1"/>
  <c r="BW415" i="1"/>
  <c r="BX415" i="1"/>
  <c r="BY415" i="1"/>
  <c r="BZ415" i="1"/>
  <c r="CA415" i="1"/>
  <c r="BV416" i="1"/>
  <c r="BW416" i="1"/>
  <c r="BX416" i="1"/>
  <c r="BY416" i="1"/>
  <c r="BZ416" i="1"/>
  <c r="CA416" i="1"/>
  <c r="BV417" i="1"/>
  <c r="BW417" i="1"/>
  <c r="BX417" i="1"/>
  <c r="BY417" i="1"/>
  <c r="BZ417" i="1"/>
  <c r="CA417" i="1"/>
  <c r="BV418" i="1"/>
  <c r="BW418" i="1"/>
  <c r="BX418" i="1"/>
  <c r="BY418" i="1"/>
  <c r="BZ418" i="1"/>
  <c r="CA418" i="1"/>
  <c r="BV419" i="1"/>
  <c r="BW419" i="1"/>
  <c r="BX419" i="1"/>
  <c r="BY419" i="1"/>
  <c r="BZ419" i="1"/>
  <c r="CA419" i="1"/>
  <c r="BV420" i="1"/>
  <c r="BW420" i="1"/>
  <c r="BX420" i="1"/>
  <c r="BY420" i="1"/>
  <c r="BZ420" i="1"/>
  <c r="CA420" i="1"/>
  <c r="BV421" i="1"/>
  <c r="BW421" i="1"/>
  <c r="BX421" i="1"/>
  <c r="BY421" i="1"/>
  <c r="BZ421" i="1"/>
  <c r="CA421" i="1"/>
  <c r="BV422" i="1"/>
  <c r="BW422" i="1"/>
  <c r="BX422" i="1"/>
  <c r="BY422" i="1"/>
  <c r="BZ422" i="1"/>
  <c r="CA422" i="1"/>
  <c r="BV423" i="1"/>
  <c r="BW423" i="1"/>
  <c r="BX423" i="1"/>
  <c r="BY423" i="1"/>
  <c r="BZ423" i="1"/>
  <c r="CA423" i="1"/>
  <c r="BV424" i="1"/>
  <c r="BW424" i="1"/>
  <c r="BX424" i="1"/>
  <c r="BY424" i="1"/>
  <c r="BZ424" i="1"/>
  <c r="CA424" i="1"/>
  <c r="BV425" i="1"/>
  <c r="BW425" i="1"/>
  <c r="BX425" i="1"/>
  <c r="BY425" i="1"/>
  <c r="BZ425" i="1"/>
  <c r="CA425" i="1"/>
  <c r="BV426" i="1"/>
  <c r="BW426" i="1"/>
  <c r="BX426" i="1"/>
  <c r="BY426" i="1"/>
  <c r="BZ426" i="1"/>
  <c r="CA426" i="1"/>
  <c r="BV427" i="1"/>
  <c r="BW427" i="1"/>
  <c r="BX427" i="1"/>
  <c r="BY427" i="1"/>
  <c r="BZ427" i="1"/>
  <c r="CA427" i="1"/>
  <c r="BV428" i="1"/>
  <c r="BW428" i="1"/>
  <c r="BX428" i="1"/>
  <c r="BY428" i="1"/>
  <c r="BZ428" i="1"/>
  <c r="CA428" i="1"/>
  <c r="BV429" i="1"/>
  <c r="BW429" i="1"/>
  <c r="BX429" i="1"/>
  <c r="BY429" i="1"/>
  <c r="BZ429" i="1"/>
  <c r="CA429" i="1"/>
  <c r="BV430" i="1"/>
  <c r="BW430" i="1"/>
  <c r="BX430" i="1"/>
  <c r="BY430" i="1"/>
  <c r="BZ430" i="1"/>
  <c r="CA430" i="1"/>
  <c r="BV431" i="1"/>
  <c r="BW431" i="1"/>
  <c r="BX431" i="1"/>
  <c r="BY431" i="1"/>
  <c r="BZ431" i="1"/>
  <c r="CA431" i="1"/>
  <c r="BV432" i="1"/>
  <c r="BW432" i="1"/>
  <c r="BX432" i="1"/>
  <c r="BY432" i="1"/>
  <c r="BZ432" i="1"/>
  <c r="CA432" i="1"/>
  <c r="BV433" i="1"/>
  <c r="BW433" i="1"/>
  <c r="BX433" i="1"/>
  <c r="BY433" i="1"/>
  <c r="BZ433" i="1"/>
  <c r="CA433" i="1"/>
  <c r="BV434" i="1"/>
  <c r="BW434" i="1"/>
  <c r="BX434" i="1"/>
  <c r="BY434" i="1"/>
  <c r="BZ434" i="1"/>
  <c r="CA434" i="1"/>
  <c r="BV435" i="1"/>
  <c r="BW435" i="1"/>
  <c r="BX435" i="1"/>
  <c r="BY435" i="1"/>
  <c r="BZ435" i="1"/>
  <c r="CA435" i="1"/>
  <c r="BV436" i="1"/>
  <c r="BW436" i="1"/>
  <c r="BX436" i="1"/>
  <c r="BY436" i="1"/>
  <c r="BZ436" i="1"/>
  <c r="CA436" i="1"/>
  <c r="BV437" i="1"/>
  <c r="BW437" i="1"/>
  <c r="BX437" i="1"/>
  <c r="BY437" i="1"/>
  <c r="BZ437" i="1"/>
  <c r="CA437" i="1"/>
  <c r="BV438" i="1"/>
  <c r="BW438" i="1"/>
  <c r="BX438" i="1"/>
  <c r="BY438" i="1"/>
  <c r="BZ438" i="1"/>
  <c r="CA438" i="1"/>
  <c r="BV439" i="1"/>
  <c r="BW439" i="1"/>
  <c r="BX439" i="1"/>
  <c r="BY439" i="1"/>
  <c r="BZ439" i="1"/>
  <c r="CA439" i="1"/>
  <c r="BV440" i="1"/>
  <c r="BW440" i="1"/>
  <c r="BX440" i="1"/>
  <c r="BY440" i="1"/>
  <c r="BZ440" i="1"/>
  <c r="CA440" i="1"/>
  <c r="BV441" i="1"/>
  <c r="BW441" i="1"/>
  <c r="BX441" i="1"/>
  <c r="BY441" i="1"/>
  <c r="BZ441" i="1"/>
  <c r="CA441" i="1"/>
  <c r="BV442" i="1"/>
  <c r="BW442" i="1"/>
  <c r="BX442" i="1"/>
  <c r="BY442" i="1"/>
  <c r="BZ442" i="1"/>
  <c r="CA442" i="1"/>
  <c r="BV443" i="1"/>
  <c r="BW443" i="1"/>
  <c r="BX443" i="1"/>
  <c r="BY443" i="1"/>
  <c r="BZ443" i="1"/>
  <c r="CA443" i="1"/>
  <c r="BV444" i="1"/>
  <c r="BW444" i="1"/>
  <c r="BX444" i="1"/>
  <c r="BY444" i="1"/>
  <c r="BZ444" i="1"/>
  <c r="CA444" i="1"/>
  <c r="BV445" i="1"/>
  <c r="BW445" i="1"/>
  <c r="BX445" i="1"/>
  <c r="BY445" i="1"/>
  <c r="BZ445" i="1"/>
  <c r="CA445" i="1"/>
  <c r="BV446" i="1"/>
  <c r="BW446" i="1"/>
  <c r="BX446" i="1"/>
  <c r="BY446" i="1"/>
  <c r="BZ446" i="1"/>
  <c r="CA446" i="1"/>
  <c r="BV447" i="1"/>
  <c r="BW447" i="1"/>
  <c r="BX447" i="1"/>
  <c r="BY447" i="1"/>
  <c r="BZ447" i="1"/>
  <c r="CA447" i="1"/>
  <c r="BV448" i="1"/>
  <c r="BW448" i="1"/>
  <c r="BX448" i="1"/>
  <c r="BY448" i="1"/>
  <c r="BZ448" i="1"/>
  <c r="CA448" i="1"/>
  <c r="BV449" i="1"/>
  <c r="BW449" i="1"/>
  <c r="BX449" i="1"/>
  <c r="BY449" i="1"/>
  <c r="BZ449" i="1"/>
  <c r="CA449" i="1"/>
  <c r="BV450" i="1"/>
  <c r="BW450" i="1"/>
  <c r="BX450" i="1"/>
  <c r="BY450" i="1"/>
  <c r="BZ450" i="1"/>
  <c r="CA450" i="1"/>
  <c r="BV451" i="1"/>
  <c r="BW451" i="1"/>
  <c r="BX451" i="1"/>
  <c r="BY451" i="1"/>
  <c r="BZ451" i="1"/>
  <c r="CA451" i="1"/>
  <c r="BV452" i="1"/>
  <c r="BW452" i="1"/>
  <c r="BX452" i="1"/>
  <c r="BY452" i="1"/>
  <c r="BZ452" i="1"/>
  <c r="CA452" i="1"/>
  <c r="BV453" i="1"/>
  <c r="BW453" i="1"/>
  <c r="BX453" i="1"/>
  <c r="BY453" i="1"/>
  <c r="BZ453" i="1"/>
  <c r="CA453" i="1"/>
  <c r="BV454" i="1"/>
  <c r="BW454" i="1"/>
  <c r="BX454" i="1"/>
  <c r="BY454" i="1"/>
  <c r="BZ454" i="1"/>
  <c r="CA454" i="1"/>
  <c r="BV455" i="1"/>
  <c r="BW455" i="1"/>
  <c r="BX455" i="1"/>
  <c r="BY455" i="1"/>
  <c r="BZ455" i="1"/>
  <c r="CA455" i="1"/>
  <c r="BV456" i="1"/>
  <c r="BW456" i="1"/>
  <c r="BX456" i="1"/>
  <c r="BY456" i="1"/>
  <c r="BZ456" i="1"/>
  <c r="CA456" i="1"/>
  <c r="BV457" i="1"/>
  <c r="BW457" i="1"/>
  <c r="BX457" i="1"/>
  <c r="BY457" i="1"/>
  <c r="BZ457" i="1"/>
  <c r="CA457" i="1"/>
  <c r="BV458" i="1"/>
  <c r="BW458" i="1"/>
  <c r="BX458" i="1"/>
  <c r="BY458" i="1"/>
  <c r="BZ458" i="1"/>
  <c r="CA458" i="1"/>
  <c r="BV459" i="1"/>
  <c r="BW459" i="1"/>
  <c r="BX459" i="1"/>
  <c r="BY459" i="1"/>
  <c r="BZ459" i="1"/>
  <c r="CA459" i="1"/>
  <c r="BV460" i="1"/>
  <c r="BW460" i="1"/>
  <c r="BX460" i="1"/>
  <c r="BY460" i="1"/>
  <c r="BZ460" i="1"/>
  <c r="CA460" i="1"/>
  <c r="BV461" i="1"/>
  <c r="BW461" i="1"/>
  <c r="BX461" i="1"/>
  <c r="BY461" i="1"/>
  <c r="BZ461" i="1"/>
  <c r="CA461" i="1"/>
  <c r="BV462" i="1"/>
  <c r="BW462" i="1"/>
  <c r="BX462" i="1"/>
  <c r="BY462" i="1"/>
  <c r="BZ462" i="1"/>
  <c r="CA462" i="1"/>
  <c r="BV463" i="1"/>
  <c r="BW463" i="1"/>
  <c r="BX463" i="1"/>
  <c r="BY463" i="1"/>
  <c r="BZ463" i="1"/>
  <c r="CA463" i="1"/>
  <c r="BV464" i="1"/>
  <c r="BW464" i="1"/>
  <c r="BX464" i="1"/>
  <c r="BY464" i="1"/>
  <c r="BZ464" i="1"/>
  <c r="CA464" i="1"/>
  <c r="BV465" i="1"/>
  <c r="BW465" i="1"/>
  <c r="BX465" i="1"/>
  <c r="BY465" i="1"/>
  <c r="BZ465" i="1"/>
  <c r="CA465" i="1"/>
  <c r="BV466" i="1"/>
  <c r="BW466" i="1"/>
  <c r="BX466" i="1"/>
  <c r="BY466" i="1"/>
  <c r="BZ466" i="1"/>
  <c r="CA466" i="1"/>
  <c r="BV467" i="1"/>
  <c r="BW467" i="1"/>
  <c r="BX467" i="1"/>
  <c r="BY467" i="1"/>
  <c r="BZ467" i="1"/>
  <c r="CA467" i="1"/>
  <c r="BV468" i="1"/>
  <c r="BW468" i="1"/>
  <c r="BX468" i="1"/>
  <c r="BY468" i="1"/>
  <c r="BZ468" i="1"/>
  <c r="CA468" i="1"/>
  <c r="BV469" i="1"/>
  <c r="BW469" i="1"/>
  <c r="BX469" i="1"/>
  <c r="BY469" i="1"/>
  <c r="BZ469" i="1"/>
  <c r="CA469" i="1"/>
  <c r="BV470" i="1"/>
  <c r="BW470" i="1"/>
  <c r="BX470" i="1"/>
  <c r="BY470" i="1"/>
  <c r="BZ470" i="1"/>
  <c r="CA470" i="1"/>
  <c r="BV471" i="1"/>
  <c r="BW471" i="1"/>
  <c r="BX471" i="1"/>
  <c r="BY471" i="1"/>
  <c r="BZ471" i="1"/>
  <c r="CA471" i="1"/>
  <c r="BV472" i="1"/>
  <c r="BW472" i="1"/>
  <c r="BX472" i="1"/>
  <c r="BY472" i="1"/>
  <c r="BZ472" i="1"/>
  <c r="CA472" i="1"/>
  <c r="BV473" i="1"/>
  <c r="BW473" i="1"/>
  <c r="BX473" i="1"/>
  <c r="BY473" i="1"/>
  <c r="BZ473" i="1"/>
  <c r="CA473" i="1"/>
  <c r="BV474" i="1"/>
  <c r="BW474" i="1"/>
  <c r="BX474" i="1"/>
  <c r="BY474" i="1"/>
  <c r="BZ474" i="1"/>
  <c r="CA474" i="1"/>
  <c r="BV475" i="1"/>
  <c r="BW475" i="1"/>
  <c r="BX475" i="1"/>
  <c r="BY475" i="1"/>
  <c r="BZ475" i="1"/>
  <c r="CA475" i="1"/>
  <c r="BV476" i="1"/>
  <c r="BW476" i="1"/>
  <c r="BX476" i="1"/>
  <c r="BY476" i="1"/>
  <c r="BZ476" i="1"/>
  <c r="CA476" i="1"/>
  <c r="BV477" i="1"/>
  <c r="BW477" i="1"/>
  <c r="BX477" i="1"/>
  <c r="BY477" i="1"/>
  <c r="BZ477" i="1"/>
  <c r="CA477" i="1"/>
  <c r="BV478" i="1"/>
  <c r="BW478" i="1"/>
  <c r="BX478" i="1"/>
  <c r="BY478" i="1"/>
  <c r="BZ478" i="1"/>
  <c r="CA478" i="1"/>
  <c r="BV479" i="1"/>
  <c r="BW479" i="1"/>
  <c r="BX479" i="1"/>
  <c r="BY479" i="1"/>
  <c r="BZ479" i="1"/>
  <c r="CA479" i="1"/>
  <c r="BV480" i="1"/>
  <c r="BW480" i="1"/>
  <c r="BX480" i="1"/>
  <c r="BY480" i="1"/>
  <c r="BZ480" i="1"/>
  <c r="CA480" i="1"/>
  <c r="BV481" i="1"/>
  <c r="BW481" i="1"/>
  <c r="BX481" i="1"/>
  <c r="BY481" i="1"/>
  <c r="BZ481" i="1"/>
  <c r="CA481" i="1"/>
  <c r="BV482" i="1"/>
  <c r="BW482" i="1"/>
  <c r="BX482" i="1"/>
  <c r="BY482" i="1"/>
  <c r="BZ482" i="1"/>
  <c r="CA482" i="1"/>
  <c r="BV483" i="1"/>
  <c r="BW483" i="1"/>
  <c r="BX483" i="1"/>
  <c r="BY483" i="1"/>
  <c r="BZ483" i="1"/>
  <c r="CA483" i="1"/>
  <c r="BV484" i="1"/>
  <c r="BW484" i="1"/>
  <c r="BX484" i="1"/>
  <c r="BY484" i="1"/>
  <c r="BZ484" i="1"/>
  <c r="CA484" i="1"/>
  <c r="BV485" i="1"/>
  <c r="BW485" i="1"/>
  <c r="BX485" i="1"/>
  <c r="BY485" i="1"/>
  <c r="BZ485" i="1"/>
  <c r="CA485" i="1"/>
  <c r="BV486" i="1"/>
  <c r="BW486" i="1"/>
  <c r="BX486" i="1"/>
  <c r="BY486" i="1"/>
  <c r="BZ486" i="1"/>
  <c r="CA486" i="1"/>
  <c r="BV487" i="1"/>
  <c r="BW487" i="1"/>
  <c r="BX487" i="1"/>
  <c r="BY487" i="1"/>
  <c r="BZ487" i="1"/>
  <c r="CA487" i="1"/>
  <c r="BV488" i="1"/>
  <c r="BW488" i="1"/>
  <c r="BX488" i="1"/>
  <c r="BY488" i="1"/>
  <c r="BZ488" i="1"/>
  <c r="CA488" i="1"/>
  <c r="BV489" i="1"/>
  <c r="BW489" i="1"/>
  <c r="BX489" i="1"/>
  <c r="BY489" i="1"/>
  <c r="BZ489" i="1"/>
  <c r="CA489" i="1"/>
  <c r="BV490" i="1"/>
  <c r="BW490" i="1"/>
  <c r="BX490" i="1"/>
  <c r="BY490" i="1"/>
  <c r="BZ490" i="1"/>
  <c r="CA490" i="1"/>
  <c r="BV491" i="1"/>
  <c r="BW491" i="1"/>
  <c r="BX491" i="1"/>
  <c r="BY491" i="1"/>
  <c r="BZ491" i="1"/>
  <c r="CA491" i="1"/>
  <c r="BV492" i="1"/>
  <c r="BW492" i="1"/>
  <c r="BX492" i="1"/>
  <c r="BY492" i="1"/>
  <c r="BZ492" i="1"/>
  <c r="CA492" i="1"/>
  <c r="BV493" i="1"/>
  <c r="BW493" i="1"/>
  <c r="BX493" i="1"/>
  <c r="BY493" i="1"/>
  <c r="BZ493" i="1"/>
  <c r="CA493" i="1"/>
  <c r="BV494" i="1"/>
  <c r="BW494" i="1"/>
  <c r="BX494" i="1"/>
  <c r="BY494" i="1"/>
  <c r="BZ494" i="1"/>
  <c r="CA494" i="1"/>
  <c r="BV495" i="1"/>
  <c r="BW495" i="1"/>
  <c r="BX495" i="1"/>
  <c r="BY495" i="1"/>
  <c r="BZ495" i="1"/>
  <c r="CA495" i="1"/>
  <c r="BV496" i="1"/>
  <c r="BW496" i="1"/>
  <c r="BX496" i="1"/>
  <c r="BY496" i="1"/>
  <c r="BZ496" i="1"/>
  <c r="CA496" i="1"/>
  <c r="BV497" i="1"/>
  <c r="BW497" i="1"/>
  <c r="BX497" i="1"/>
  <c r="BY497" i="1"/>
  <c r="BZ497" i="1"/>
  <c r="CA497" i="1"/>
  <c r="BV498" i="1"/>
  <c r="BW498" i="1"/>
  <c r="BX498" i="1"/>
  <c r="BY498" i="1"/>
  <c r="BZ498" i="1"/>
  <c r="CA498" i="1"/>
  <c r="BV499" i="1"/>
  <c r="BW499" i="1"/>
  <c r="BX499" i="1"/>
  <c r="BY499" i="1"/>
  <c r="BZ499" i="1"/>
  <c r="CA499" i="1"/>
  <c r="BV500" i="1"/>
  <c r="BW500" i="1"/>
  <c r="BX500" i="1"/>
  <c r="BY500" i="1"/>
  <c r="BZ500" i="1"/>
  <c r="CA500" i="1"/>
  <c r="BV501" i="1"/>
  <c r="BW501" i="1"/>
  <c r="BX501" i="1"/>
  <c r="BY501" i="1"/>
  <c r="BZ501" i="1"/>
  <c r="CA501" i="1"/>
  <c r="BV502" i="1"/>
  <c r="BW502" i="1"/>
  <c r="BX502" i="1"/>
  <c r="BY502" i="1"/>
  <c r="BZ502" i="1"/>
  <c r="CA502" i="1"/>
  <c r="BV503" i="1"/>
  <c r="BW503" i="1"/>
  <c r="BX503" i="1"/>
  <c r="BY503" i="1"/>
  <c r="BZ503" i="1"/>
  <c r="CA503" i="1"/>
  <c r="BV504" i="1"/>
  <c r="BW504" i="1"/>
  <c r="BX504" i="1"/>
  <c r="BY504" i="1"/>
  <c r="BZ504" i="1"/>
  <c r="CA504" i="1"/>
  <c r="BV505" i="1"/>
  <c r="BW505" i="1"/>
  <c r="BX505" i="1"/>
  <c r="BY505" i="1"/>
  <c r="BZ505" i="1"/>
  <c r="CA505" i="1"/>
  <c r="BV506" i="1"/>
  <c r="BW506" i="1"/>
  <c r="BX506" i="1"/>
  <c r="BY506" i="1"/>
  <c r="BZ506" i="1"/>
  <c r="CA506" i="1"/>
  <c r="BV507" i="1"/>
  <c r="BW507" i="1"/>
  <c r="BX507" i="1"/>
  <c r="BY507" i="1"/>
  <c r="BZ507" i="1"/>
  <c r="CA507" i="1"/>
  <c r="BV508" i="1"/>
  <c r="BW508" i="1"/>
  <c r="BX508" i="1"/>
  <c r="BY508" i="1"/>
  <c r="BZ508" i="1"/>
  <c r="CA508" i="1"/>
  <c r="BV509" i="1"/>
  <c r="BW509" i="1"/>
  <c r="BX509" i="1"/>
  <c r="BY509" i="1"/>
  <c r="BZ509" i="1"/>
  <c r="CA509" i="1"/>
  <c r="BV510" i="1"/>
  <c r="BW510" i="1"/>
  <c r="BX510" i="1"/>
  <c r="BY510" i="1"/>
  <c r="BZ510" i="1"/>
  <c r="CA510" i="1"/>
  <c r="BV511" i="1"/>
  <c r="BW511" i="1"/>
  <c r="BX511" i="1"/>
  <c r="BY511" i="1"/>
  <c r="BZ511" i="1"/>
  <c r="CA511" i="1"/>
  <c r="BV512" i="1"/>
  <c r="BW512" i="1"/>
  <c r="BX512" i="1"/>
  <c r="BY512" i="1"/>
  <c r="BZ512" i="1"/>
  <c r="CA512" i="1"/>
  <c r="BV513" i="1"/>
  <c r="BW513" i="1"/>
  <c r="BX513" i="1"/>
  <c r="BY513" i="1"/>
  <c r="BZ513" i="1"/>
  <c r="CA513" i="1"/>
  <c r="BV514" i="1"/>
  <c r="BW514" i="1"/>
  <c r="BX514" i="1"/>
  <c r="BY514" i="1"/>
  <c r="BZ514" i="1"/>
  <c r="CA514" i="1"/>
  <c r="BV515" i="1"/>
  <c r="BW515" i="1"/>
  <c r="BX515" i="1"/>
  <c r="BY515" i="1"/>
  <c r="BZ515" i="1"/>
  <c r="CA515" i="1"/>
  <c r="BV516" i="1"/>
  <c r="BW516" i="1"/>
  <c r="BX516" i="1"/>
  <c r="BY516" i="1"/>
  <c r="BZ516" i="1"/>
  <c r="CA516" i="1"/>
  <c r="BV517" i="1"/>
  <c r="BW517" i="1"/>
  <c r="BX517" i="1"/>
  <c r="BY517" i="1"/>
  <c r="BZ517" i="1"/>
  <c r="CA517" i="1"/>
  <c r="BV518" i="1"/>
  <c r="BW518" i="1"/>
  <c r="BX518" i="1"/>
  <c r="BY518" i="1"/>
  <c r="BZ518" i="1"/>
  <c r="CA518" i="1"/>
  <c r="BV519" i="1"/>
  <c r="BW519" i="1"/>
  <c r="BX519" i="1"/>
  <c r="BY519" i="1"/>
  <c r="BZ519" i="1"/>
  <c r="CA519" i="1"/>
  <c r="BV520" i="1"/>
  <c r="BW520" i="1"/>
  <c r="BX520" i="1"/>
  <c r="BY520" i="1"/>
  <c r="BZ520" i="1"/>
  <c r="CA520" i="1"/>
  <c r="BV521" i="1"/>
  <c r="BW521" i="1"/>
  <c r="BX521" i="1"/>
  <c r="BY521" i="1"/>
  <c r="BZ521" i="1"/>
  <c r="CA521" i="1"/>
  <c r="BV522" i="1"/>
  <c r="BW522" i="1"/>
  <c r="BX522" i="1"/>
  <c r="BY522" i="1"/>
  <c r="BZ522" i="1"/>
  <c r="CA522" i="1"/>
  <c r="BV523" i="1"/>
  <c r="BW523" i="1"/>
  <c r="BX523" i="1"/>
  <c r="BY523" i="1"/>
  <c r="BZ523" i="1"/>
  <c r="CA523" i="1"/>
  <c r="BV524" i="1"/>
  <c r="BW524" i="1"/>
  <c r="BX524" i="1"/>
  <c r="BY524" i="1"/>
  <c r="BZ524" i="1"/>
  <c r="CA524" i="1"/>
  <c r="BV525" i="1"/>
  <c r="BW525" i="1"/>
  <c r="BX525" i="1"/>
  <c r="BY525" i="1"/>
  <c r="BZ525" i="1"/>
  <c r="CA525" i="1"/>
  <c r="BV526" i="1"/>
  <c r="BW526" i="1"/>
  <c r="BX526" i="1"/>
  <c r="BY526" i="1"/>
  <c r="BZ526" i="1"/>
  <c r="CA526" i="1"/>
  <c r="BV527" i="1"/>
  <c r="BW527" i="1"/>
  <c r="BX527" i="1"/>
  <c r="BY527" i="1"/>
  <c r="BZ527" i="1"/>
  <c r="CA527" i="1"/>
  <c r="BV528" i="1"/>
  <c r="BW528" i="1"/>
  <c r="BX528" i="1"/>
  <c r="BY528" i="1"/>
  <c r="BZ528" i="1"/>
  <c r="CA528" i="1"/>
  <c r="BV529" i="1"/>
  <c r="BW529" i="1"/>
  <c r="BX529" i="1"/>
  <c r="BY529" i="1"/>
  <c r="BZ529" i="1"/>
  <c r="CA529" i="1"/>
  <c r="BV530" i="1"/>
  <c r="BW530" i="1"/>
  <c r="BX530" i="1"/>
  <c r="BY530" i="1"/>
  <c r="BZ530" i="1"/>
  <c r="CA530" i="1"/>
  <c r="BV351" i="1"/>
  <c r="BV352" i="1"/>
  <c r="BV11" i="1"/>
  <c r="BW11" i="1"/>
  <c r="BX11" i="1"/>
  <c r="BY11" i="1"/>
  <c r="BZ11" i="1"/>
  <c r="CA11" i="1"/>
  <c r="BV12" i="1"/>
  <c r="BW12" i="1"/>
  <c r="BX12" i="1"/>
  <c r="BY12" i="1"/>
  <c r="BZ12" i="1"/>
  <c r="CA12" i="1"/>
  <c r="BV13" i="1"/>
  <c r="BW13" i="1"/>
  <c r="BX13" i="1"/>
  <c r="BY13" i="1"/>
  <c r="BZ13" i="1"/>
  <c r="CA13" i="1"/>
  <c r="BV14" i="1"/>
  <c r="BW14" i="1"/>
  <c r="BX14" i="1"/>
  <c r="BY14" i="1"/>
  <c r="BZ14" i="1"/>
  <c r="CA14" i="1"/>
  <c r="BV15" i="1"/>
  <c r="BW15" i="1"/>
  <c r="BX15" i="1"/>
  <c r="BY15" i="1"/>
  <c r="BZ15" i="1"/>
  <c r="CA15" i="1"/>
  <c r="BV16" i="1"/>
  <c r="BW16" i="1"/>
  <c r="BX16" i="1"/>
  <c r="BY16" i="1"/>
  <c r="BZ16" i="1"/>
  <c r="CA16" i="1"/>
  <c r="BV17" i="1"/>
  <c r="BW17" i="1"/>
  <c r="BX17" i="1"/>
  <c r="BY17" i="1"/>
  <c r="BZ17" i="1"/>
  <c r="CA17" i="1"/>
  <c r="BV18" i="1"/>
  <c r="BW18" i="1"/>
  <c r="BX18" i="1"/>
  <c r="BY18" i="1"/>
  <c r="BZ18" i="1"/>
  <c r="CA18" i="1"/>
  <c r="BV19" i="1"/>
  <c r="BW19" i="1"/>
  <c r="BX19" i="1"/>
  <c r="BY19" i="1"/>
  <c r="BZ19" i="1"/>
  <c r="CA19" i="1"/>
  <c r="BV20" i="1"/>
  <c r="BW20" i="1"/>
  <c r="BX20" i="1"/>
  <c r="BY20" i="1"/>
  <c r="BZ20" i="1"/>
  <c r="CA20" i="1"/>
  <c r="BV21" i="1"/>
  <c r="BW21" i="1"/>
  <c r="BX21" i="1"/>
  <c r="BY21" i="1"/>
  <c r="BZ21" i="1"/>
  <c r="CA21" i="1"/>
  <c r="BV22" i="1"/>
  <c r="BW22" i="1"/>
  <c r="BX22" i="1"/>
  <c r="BY22" i="1"/>
  <c r="BZ22" i="1"/>
  <c r="CA22" i="1"/>
  <c r="BV23" i="1"/>
  <c r="BW23" i="1"/>
  <c r="BX23" i="1"/>
  <c r="BY23" i="1"/>
  <c r="BZ23" i="1"/>
  <c r="CA23" i="1"/>
  <c r="BV24" i="1"/>
  <c r="BW24" i="1"/>
  <c r="BX24" i="1"/>
  <c r="BY24" i="1"/>
  <c r="BZ24" i="1"/>
  <c r="CA24" i="1"/>
  <c r="BV25" i="1"/>
  <c r="BW25" i="1"/>
  <c r="BX25" i="1"/>
  <c r="BY25" i="1"/>
  <c r="BZ25" i="1"/>
  <c r="CA25" i="1"/>
  <c r="BV26" i="1"/>
  <c r="BW26" i="1"/>
  <c r="BX26" i="1"/>
  <c r="BY26" i="1"/>
  <c r="BZ26" i="1"/>
  <c r="CA26" i="1"/>
  <c r="BV27" i="1"/>
  <c r="BW27" i="1"/>
  <c r="BX27" i="1"/>
  <c r="BY27" i="1"/>
  <c r="BZ27" i="1"/>
  <c r="CA27" i="1"/>
  <c r="BV28" i="1"/>
  <c r="BW28" i="1"/>
  <c r="BX28" i="1"/>
  <c r="BY28" i="1"/>
  <c r="BZ28" i="1"/>
  <c r="CA28" i="1"/>
  <c r="BV29" i="1"/>
  <c r="BW29" i="1"/>
  <c r="BX29" i="1"/>
  <c r="BY29" i="1"/>
  <c r="BZ29" i="1"/>
  <c r="CA29" i="1"/>
  <c r="BV30" i="1"/>
  <c r="BW30" i="1"/>
  <c r="BX30" i="1"/>
  <c r="BY30" i="1"/>
  <c r="BZ30" i="1"/>
  <c r="CA30" i="1"/>
  <c r="BV31" i="1"/>
  <c r="BW31" i="1"/>
  <c r="BX31" i="1"/>
  <c r="BY31" i="1"/>
  <c r="BZ31" i="1"/>
  <c r="CA31" i="1"/>
  <c r="BV32" i="1"/>
  <c r="BW32" i="1"/>
  <c r="BX32" i="1"/>
  <c r="BY32" i="1"/>
  <c r="BZ32" i="1"/>
  <c r="CA32" i="1"/>
  <c r="BV33" i="1"/>
  <c r="BW33" i="1"/>
  <c r="BX33" i="1"/>
  <c r="BY33" i="1"/>
  <c r="BZ33" i="1"/>
  <c r="CA33" i="1"/>
  <c r="BV34" i="1"/>
  <c r="BW34" i="1"/>
  <c r="BX34" i="1"/>
  <c r="BY34" i="1"/>
  <c r="BZ34" i="1"/>
  <c r="CA34" i="1"/>
  <c r="BV35" i="1"/>
  <c r="BW35" i="1"/>
  <c r="BX35" i="1"/>
  <c r="BY35" i="1"/>
  <c r="BZ35" i="1"/>
  <c r="CA35" i="1"/>
  <c r="BV36" i="1"/>
  <c r="BW36" i="1"/>
  <c r="BX36" i="1"/>
  <c r="BY36" i="1"/>
  <c r="BZ36" i="1"/>
  <c r="CA36" i="1"/>
  <c r="BV37" i="1"/>
  <c r="BW37" i="1"/>
  <c r="BX37" i="1"/>
  <c r="BY37" i="1"/>
  <c r="BZ37" i="1"/>
  <c r="CA37" i="1"/>
  <c r="BV38" i="1"/>
  <c r="BW38" i="1"/>
  <c r="BX38" i="1"/>
  <c r="BY38" i="1"/>
  <c r="BZ38" i="1"/>
  <c r="CA38" i="1"/>
  <c r="BV39" i="1"/>
  <c r="BW39" i="1"/>
  <c r="BX39" i="1"/>
  <c r="BY39" i="1"/>
  <c r="BZ39" i="1"/>
  <c r="CA39" i="1"/>
  <c r="BV40" i="1"/>
  <c r="BW40" i="1"/>
  <c r="BX40" i="1"/>
  <c r="BY40" i="1"/>
  <c r="BZ40" i="1"/>
  <c r="CA40" i="1"/>
  <c r="BV41" i="1"/>
  <c r="BW41" i="1"/>
  <c r="BX41" i="1"/>
  <c r="BY41" i="1"/>
  <c r="BZ41" i="1"/>
  <c r="CA41" i="1"/>
  <c r="BV42" i="1"/>
  <c r="BW42" i="1"/>
  <c r="BX42" i="1"/>
  <c r="BY42" i="1"/>
  <c r="BZ42" i="1"/>
  <c r="CA42" i="1"/>
  <c r="BV43" i="1"/>
  <c r="BW43" i="1"/>
  <c r="BX43" i="1"/>
  <c r="BY43" i="1"/>
  <c r="BZ43" i="1"/>
  <c r="CA43" i="1"/>
  <c r="BV44" i="1"/>
  <c r="BW44" i="1"/>
  <c r="BX44" i="1"/>
  <c r="BY44" i="1"/>
  <c r="BZ44" i="1"/>
  <c r="CA44" i="1"/>
  <c r="BV45" i="1"/>
  <c r="BW45" i="1"/>
  <c r="BX45" i="1"/>
  <c r="BY45" i="1"/>
  <c r="BZ45" i="1"/>
  <c r="CA45" i="1"/>
  <c r="BV46" i="1"/>
  <c r="BW46" i="1"/>
  <c r="BX46" i="1"/>
  <c r="BY46" i="1"/>
  <c r="BZ46" i="1"/>
  <c r="CA46" i="1"/>
  <c r="BV47" i="1"/>
  <c r="BW47" i="1"/>
  <c r="BX47" i="1"/>
  <c r="BY47" i="1"/>
  <c r="BZ47" i="1"/>
  <c r="CA47" i="1"/>
  <c r="BV48" i="1"/>
  <c r="BW48" i="1"/>
  <c r="BX48" i="1"/>
  <c r="BY48" i="1"/>
  <c r="BZ48" i="1"/>
  <c r="CA48" i="1"/>
  <c r="BV49" i="1"/>
  <c r="BW49" i="1"/>
  <c r="BX49" i="1"/>
  <c r="BY49" i="1"/>
  <c r="BZ49" i="1"/>
  <c r="CA49" i="1"/>
  <c r="BV50" i="1"/>
  <c r="BW50" i="1"/>
  <c r="BX50" i="1"/>
  <c r="BY50" i="1"/>
  <c r="BZ50" i="1"/>
  <c r="CA50" i="1"/>
  <c r="BV51" i="1"/>
  <c r="BW51" i="1"/>
  <c r="BX51" i="1"/>
  <c r="BY51" i="1"/>
  <c r="BZ51" i="1"/>
  <c r="CA51" i="1"/>
  <c r="BV52" i="1"/>
  <c r="BW52" i="1"/>
  <c r="BX52" i="1"/>
  <c r="BY52" i="1"/>
  <c r="BZ52" i="1"/>
  <c r="CA52" i="1"/>
  <c r="BV53" i="1"/>
  <c r="BW53" i="1"/>
  <c r="BX53" i="1"/>
  <c r="BY53" i="1"/>
  <c r="BZ53" i="1"/>
  <c r="CA53" i="1"/>
  <c r="BV54" i="1"/>
  <c r="BW54" i="1"/>
  <c r="BX54" i="1"/>
  <c r="BY54" i="1"/>
  <c r="BZ54" i="1"/>
  <c r="CA54" i="1"/>
  <c r="BV55" i="1"/>
  <c r="BW55" i="1"/>
  <c r="BX55" i="1"/>
  <c r="BY55" i="1"/>
  <c r="BZ55" i="1"/>
  <c r="CA55" i="1"/>
  <c r="BV56" i="1"/>
  <c r="BW56" i="1"/>
  <c r="BX56" i="1"/>
  <c r="BY56" i="1"/>
  <c r="BZ56" i="1"/>
  <c r="CA56" i="1"/>
  <c r="BV57" i="1"/>
  <c r="BW57" i="1"/>
  <c r="BX57" i="1"/>
  <c r="BY57" i="1"/>
  <c r="BZ57" i="1"/>
  <c r="CA57" i="1"/>
  <c r="BV58" i="1"/>
  <c r="BW58" i="1"/>
  <c r="BX58" i="1"/>
  <c r="BY58" i="1"/>
  <c r="BZ58" i="1"/>
  <c r="CA58" i="1"/>
  <c r="BV59" i="1"/>
  <c r="BW59" i="1"/>
  <c r="BX59" i="1"/>
  <c r="BY59" i="1"/>
  <c r="BZ59" i="1"/>
  <c r="CA59" i="1"/>
  <c r="BV60" i="1"/>
  <c r="BW60" i="1"/>
  <c r="BX60" i="1"/>
  <c r="BY60" i="1"/>
  <c r="BZ60" i="1"/>
  <c r="CA60" i="1"/>
  <c r="BV61" i="1"/>
  <c r="BW61" i="1"/>
  <c r="BX61" i="1"/>
  <c r="BY61" i="1"/>
  <c r="BZ61" i="1"/>
  <c r="CA61" i="1"/>
  <c r="BV62" i="1"/>
  <c r="BW62" i="1"/>
  <c r="BX62" i="1"/>
  <c r="BY62" i="1"/>
  <c r="BZ62" i="1"/>
  <c r="CA62" i="1"/>
  <c r="BV63" i="1"/>
  <c r="BW63" i="1"/>
  <c r="BX63" i="1"/>
  <c r="BY63" i="1"/>
  <c r="BZ63" i="1"/>
  <c r="CA63" i="1"/>
  <c r="BV64" i="1"/>
  <c r="BW64" i="1"/>
  <c r="BX64" i="1"/>
  <c r="BY64" i="1"/>
  <c r="BZ64" i="1"/>
  <c r="CA64" i="1"/>
  <c r="BV65" i="1"/>
  <c r="BW65" i="1"/>
  <c r="BX65" i="1"/>
  <c r="BY65" i="1"/>
  <c r="BZ65" i="1"/>
  <c r="CA65" i="1"/>
  <c r="BV66" i="1"/>
  <c r="BW66" i="1"/>
  <c r="BX66" i="1"/>
  <c r="BY66" i="1"/>
  <c r="BZ66" i="1"/>
  <c r="CA66" i="1"/>
  <c r="BV67" i="1"/>
  <c r="BW67" i="1"/>
  <c r="BX67" i="1"/>
  <c r="BY67" i="1"/>
  <c r="BZ67" i="1"/>
  <c r="CA67" i="1"/>
  <c r="BV68" i="1"/>
  <c r="BW68" i="1"/>
  <c r="BX68" i="1"/>
  <c r="BY68" i="1"/>
  <c r="BZ68" i="1"/>
  <c r="CA68" i="1"/>
  <c r="BV69" i="1"/>
  <c r="BW69" i="1"/>
  <c r="BX69" i="1"/>
  <c r="BY69" i="1"/>
  <c r="BZ69" i="1"/>
  <c r="CA69" i="1"/>
  <c r="BV70" i="1"/>
  <c r="BW70" i="1"/>
  <c r="BX70" i="1"/>
  <c r="BY70" i="1"/>
  <c r="BZ70" i="1"/>
  <c r="CA70" i="1"/>
  <c r="BV71" i="1"/>
  <c r="BW71" i="1"/>
  <c r="BX71" i="1"/>
  <c r="BY71" i="1"/>
  <c r="BZ71" i="1"/>
  <c r="CA71" i="1"/>
  <c r="BV72" i="1"/>
  <c r="BW72" i="1"/>
  <c r="BX72" i="1"/>
  <c r="BY72" i="1"/>
  <c r="BZ72" i="1"/>
  <c r="CA72" i="1"/>
  <c r="BV73" i="1"/>
  <c r="BW73" i="1"/>
  <c r="BX73" i="1"/>
  <c r="BY73" i="1"/>
  <c r="BZ73" i="1"/>
  <c r="CA73" i="1"/>
  <c r="BV74" i="1"/>
  <c r="BW74" i="1"/>
  <c r="BX74" i="1"/>
  <c r="BY74" i="1"/>
  <c r="BZ74" i="1"/>
  <c r="CA74" i="1"/>
  <c r="BV75" i="1"/>
  <c r="BW75" i="1"/>
  <c r="BX75" i="1"/>
  <c r="BY75" i="1"/>
  <c r="BZ75" i="1"/>
  <c r="CA75" i="1"/>
  <c r="BV76" i="1"/>
  <c r="BW76" i="1"/>
  <c r="BX76" i="1"/>
  <c r="BY76" i="1"/>
  <c r="BZ76" i="1"/>
  <c r="CA76" i="1"/>
  <c r="BV77" i="1"/>
  <c r="BW77" i="1"/>
  <c r="BX77" i="1"/>
  <c r="BY77" i="1"/>
  <c r="BZ77" i="1"/>
  <c r="CA77" i="1"/>
  <c r="BV78" i="1"/>
  <c r="BW78" i="1"/>
  <c r="BX78" i="1"/>
  <c r="BY78" i="1"/>
  <c r="BZ78" i="1"/>
  <c r="CA78" i="1"/>
  <c r="BV79" i="1"/>
  <c r="BW79" i="1"/>
  <c r="BX79" i="1"/>
  <c r="BY79" i="1"/>
  <c r="BZ79" i="1"/>
  <c r="CA79" i="1"/>
  <c r="BV80" i="1"/>
  <c r="BW80" i="1"/>
  <c r="BX80" i="1"/>
  <c r="BY80" i="1"/>
  <c r="BZ80" i="1"/>
  <c r="CA80" i="1"/>
  <c r="BV81" i="1"/>
  <c r="BW81" i="1"/>
  <c r="BX81" i="1"/>
  <c r="BY81" i="1"/>
  <c r="BZ81" i="1"/>
  <c r="CA81" i="1"/>
  <c r="BV82" i="1"/>
  <c r="BW82" i="1"/>
  <c r="BX82" i="1"/>
  <c r="BY82" i="1"/>
  <c r="BZ82" i="1"/>
  <c r="CA82" i="1"/>
  <c r="BV83" i="1"/>
  <c r="BW83" i="1"/>
  <c r="BX83" i="1"/>
  <c r="BY83" i="1"/>
  <c r="BZ83" i="1"/>
  <c r="CA83" i="1"/>
  <c r="BV84" i="1"/>
  <c r="BW84" i="1"/>
  <c r="BX84" i="1"/>
  <c r="BY84" i="1"/>
  <c r="BZ84" i="1"/>
  <c r="CA84" i="1"/>
  <c r="BV85" i="1"/>
  <c r="BW85" i="1"/>
  <c r="BX85" i="1"/>
  <c r="BY85" i="1"/>
  <c r="BZ85" i="1"/>
  <c r="CA85" i="1"/>
  <c r="BV86" i="1"/>
  <c r="BW86" i="1"/>
  <c r="BX86" i="1"/>
  <c r="BY86" i="1"/>
  <c r="BZ86" i="1"/>
  <c r="CA86" i="1"/>
  <c r="BV87" i="1"/>
  <c r="BW87" i="1"/>
  <c r="BX87" i="1"/>
  <c r="BY87" i="1"/>
  <c r="BZ87" i="1"/>
  <c r="CA87" i="1"/>
  <c r="BV88" i="1"/>
  <c r="BW88" i="1"/>
  <c r="BX88" i="1"/>
  <c r="BY88" i="1"/>
  <c r="BZ88" i="1"/>
  <c r="CA88" i="1"/>
  <c r="BV89" i="1"/>
  <c r="BW89" i="1"/>
  <c r="BX89" i="1"/>
  <c r="BY89" i="1"/>
  <c r="BZ89" i="1"/>
  <c r="CA89" i="1"/>
  <c r="BV90" i="1"/>
  <c r="BW90" i="1"/>
  <c r="BX90" i="1"/>
  <c r="BY90" i="1"/>
  <c r="BZ90" i="1"/>
  <c r="CA90" i="1"/>
  <c r="BV91" i="1"/>
  <c r="BW91" i="1"/>
  <c r="BX91" i="1"/>
  <c r="BY91" i="1"/>
  <c r="BZ91" i="1"/>
  <c r="CA91" i="1"/>
  <c r="BV92" i="1"/>
  <c r="BW92" i="1"/>
  <c r="BX92" i="1"/>
  <c r="BY92" i="1"/>
  <c r="BZ92" i="1"/>
  <c r="CA92" i="1"/>
  <c r="BV93" i="1"/>
  <c r="BW93" i="1"/>
  <c r="BX93" i="1"/>
  <c r="BY93" i="1"/>
  <c r="BZ93" i="1"/>
  <c r="CA93" i="1"/>
  <c r="BV94" i="1"/>
  <c r="BW94" i="1"/>
  <c r="BX94" i="1"/>
  <c r="BY94" i="1"/>
  <c r="BZ94" i="1"/>
  <c r="CA94" i="1"/>
  <c r="BV95" i="1"/>
  <c r="BW95" i="1"/>
  <c r="BX95" i="1"/>
  <c r="BY95" i="1"/>
  <c r="BZ95" i="1"/>
  <c r="CA95" i="1"/>
  <c r="BV96" i="1"/>
  <c r="BW96" i="1"/>
  <c r="BX96" i="1"/>
  <c r="BY96" i="1"/>
  <c r="BZ96" i="1"/>
  <c r="CA96" i="1"/>
  <c r="BV97" i="1"/>
  <c r="BW97" i="1"/>
  <c r="BX97" i="1"/>
  <c r="BY97" i="1"/>
  <c r="BZ97" i="1"/>
  <c r="CA97" i="1"/>
  <c r="BV98" i="1"/>
  <c r="BW98" i="1"/>
  <c r="BX98" i="1"/>
  <c r="BY98" i="1"/>
  <c r="BZ98" i="1"/>
  <c r="CA98" i="1"/>
  <c r="BV99" i="1"/>
  <c r="BW99" i="1"/>
  <c r="BX99" i="1"/>
  <c r="BY99" i="1"/>
  <c r="BZ99" i="1"/>
  <c r="CA99" i="1"/>
  <c r="BV100" i="1"/>
  <c r="BW100" i="1"/>
  <c r="BX100" i="1"/>
  <c r="BY100" i="1"/>
  <c r="BZ100" i="1"/>
  <c r="CA100" i="1"/>
  <c r="BV101" i="1"/>
  <c r="BW101" i="1"/>
  <c r="BX101" i="1"/>
  <c r="BY101" i="1"/>
  <c r="BZ101" i="1"/>
  <c r="CA101" i="1"/>
  <c r="BV102" i="1"/>
  <c r="BW102" i="1"/>
  <c r="BX102" i="1"/>
  <c r="BY102" i="1"/>
  <c r="BZ102" i="1"/>
  <c r="CA102" i="1"/>
  <c r="BV103" i="1"/>
  <c r="BW103" i="1"/>
  <c r="BX103" i="1"/>
  <c r="BY103" i="1"/>
  <c r="BZ103" i="1"/>
  <c r="CA103" i="1"/>
  <c r="BV104" i="1"/>
  <c r="BW104" i="1"/>
  <c r="BX104" i="1"/>
  <c r="BY104" i="1"/>
  <c r="BZ104" i="1"/>
  <c r="CA104" i="1"/>
  <c r="BV105" i="1"/>
  <c r="BW105" i="1"/>
  <c r="BX105" i="1"/>
  <c r="BY105" i="1"/>
  <c r="BZ105" i="1"/>
  <c r="CA105" i="1"/>
  <c r="BV106" i="1"/>
  <c r="BW106" i="1"/>
  <c r="BX106" i="1"/>
  <c r="BY106" i="1"/>
  <c r="BZ106" i="1"/>
  <c r="CA106" i="1"/>
  <c r="BV107" i="1"/>
  <c r="BW107" i="1"/>
  <c r="BX107" i="1"/>
  <c r="BY107" i="1"/>
  <c r="BZ107" i="1"/>
  <c r="CA107" i="1"/>
  <c r="BV108" i="1"/>
  <c r="BW108" i="1"/>
  <c r="BX108" i="1"/>
  <c r="BY108" i="1"/>
  <c r="BZ108" i="1"/>
  <c r="CA108" i="1"/>
  <c r="BV109" i="1"/>
  <c r="BW109" i="1"/>
  <c r="BX109" i="1"/>
  <c r="BY109" i="1"/>
  <c r="BZ109" i="1"/>
  <c r="CA109" i="1"/>
  <c r="BV110" i="1"/>
  <c r="BW110" i="1"/>
  <c r="BX110" i="1"/>
  <c r="BY110" i="1"/>
  <c r="BZ110" i="1"/>
  <c r="CA110" i="1"/>
  <c r="BV111" i="1"/>
  <c r="BW111" i="1"/>
  <c r="BX111" i="1"/>
  <c r="BY111" i="1"/>
  <c r="BZ111" i="1"/>
  <c r="CA111" i="1"/>
  <c r="BV112" i="1"/>
  <c r="BW112" i="1"/>
  <c r="BX112" i="1"/>
  <c r="BY112" i="1"/>
  <c r="BZ112" i="1"/>
  <c r="CA112" i="1"/>
  <c r="BV113" i="1"/>
  <c r="BW113" i="1"/>
  <c r="BX113" i="1"/>
  <c r="BY113" i="1"/>
  <c r="BZ113" i="1"/>
  <c r="CA113" i="1"/>
  <c r="BV114" i="1"/>
  <c r="BW114" i="1"/>
  <c r="BX114" i="1"/>
  <c r="BY114" i="1"/>
  <c r="BZ114" i="1"/>
  <c r="CA114" i="1"/>
  <c r="BV115" i="1"/>
  <c r="BW115" i="1"/>
  <c r="BX115" i="1"/>
  <c r="BY115" i="1"/>
  <c r="BZ115" i="1"/>
  <c r="CA115" i="1"/>
  <c r="BV116" i="1"/>
  <c r="BW116" i="1"/>
  <c r="BX116" i="1"/>
  <c r="BY116" i="1"/>
  <c r="BZ116" i="1"/>
  <c r="CA116" i="1"/>
  <c r="BV117" i="1"/>
  <c r="BW117" i="1"/>
  <c r="BX117" i="1"/>
  <c r="BY117" i="1"/>
  <c r="BZ117" i="1"/>
  <c r="CA117" i="1"/>
  <c r="BV118" i="1"/>
  <c r="BW118" i="1"/>
  <c r="BX118" i="1"/>
  <c r="BY118" i="1"/>
  <c r="BZ118" i="1"/>
  <c r="CA118" i="1"/>
  <c r="BV119" i="1"/>
  <c r="BW119" i="1"/>
  <c r="BX119" i="1"/>
  <c r="BY119" i="1"/>
  <c r="BZ119" i="1"/>
  <c r="CA119" i="1"/>
  <c r="BV120" i="1"/>
  <c r="BW120" i="1"/>
  <c r="BX120" i="1"/>
  <c r="BY120" i="1"/>
  <c r="BZ120" i="1"/>
  <c r="CA120" i="1"/>
  <c r="BV121" i="1"/>
  <c r="BW121" i="1"/>
  <c r="BX121" i="1"/>
  <c r="BY121" i="1"/>
  <c r="BZ121" i="1"/>
  <c r="CA121" i="1"/>
  <c r="BV122" i="1"/>
  <c r="BW122" i="1"/>
  <c r="BX122" i="1"/>
  <c r="BY122" i="1"/>
  <c r="BZ122" i="1"/>
  <c r="CA122" i="1"/>
  <c r="BV123" i="1"/>
  <c r="BW123" i="1"/>
  <c r="BX123" i="1"/>
  <c r="BY123" i="1"/>
  <c r="BZ123" i="1"/>
  <c r="CA123" i="1"/>
  <c r="BV124" i="1"/>
  <c r="BW124" i="1"/>
  <c r="BX124" i="1"/>
  <c r="BY124" i="1"/>
  <c r="BZ124" i="1"/>
  <c r="CA124" i="1"/>
  <c r="BV125" i="1"/>
  <c r="BW125" i="1"/>
  <c r="BX125" i="1"/>
  <c r="BY125" i="1"/>
  <c r="BZ125" i="1"/>
  <c r="CA125" i="1"/>
  <c r="BV126" i="1"/>
  <c r="BW126" i="1"/>
  <c r="BX126" i="1"/>
  <c r="BY126" i="1"/>
  <c r="BZ126" i="1"/>
  <c r="CA126" i="1"/>
  <c r="BV127" i="1"/>
  <c r="BW127" i="1"/>
  <c r="BX127" i="1"/>
  <c r="BY127" i="1"/>
  <c r="BZ127" i="1"/>
  <c r="CA127" i="1"/>
  <c r="BV128" i="1"/>
  <c r="BW128" i="1"/>
  <c r="BX128" i="1"/>
  <c r="BY128" i="1"/>
  <c r="BZ128" i="1"/>
  <c r="CA128" i="1"/>
  <c r="BV129" i="1"/>
  <c r="BW129" i="1"/>
  <c r="BX129" i="1"/>
  <c r="BY129" i="1"/>
  <c r="BZ129" i="1"/>
  <c r="CA129" i="1"/>
  <c r="BV130" i="1"/>
  <c r="BW130" i="1"/>
  <c r="BX130" i="1"/>
  <c r="BY130" i="1"/>
  <c r="BZ130" i="1"/>
  <c r="CA130" i="1"/>
  <c r="BV131" i="1"/>
  <c r="BW131" i="1"/>
  <c r="BX131" i="1"/>
  <c r="BY131" i="1"/>
  <c r="BZ131" i="1"/>
  <c r="CA131" i="1"/>
  <c r="BV132" i="1"/>
  <c r="BW132" i="1"/>
  <c r="BX132" i="1"/>
  <c r="BY132" i="1"/>
  <c r="BZ132" i="1"/>
  <c r="CA132" i="1"/>
  <c r="BV133" i="1"/>
  <c r="BW133" i="1"/>
  <c r="BX133" i="1"/>
  <c r="BY133" i="1"/>
  <c r="BZ133" i="1"/>
  <c r="CA133" i="1"/>
  <c r="BV134" i="1"/>
  <c r="BW134" i="1"/>
  <c r="BX134" i="1"/>
  <c r="BY134" i="1"/>
  <c r="BZ134" i="1"/>
  <c r="CA134" i="1"/>
  <c r="BV135" i="1"/>
  <c r="BW135" i="1"/>
  <c r="BX135" i="1"/>
  <c r="BY135" i="1"/>
  <c r="BZ135" i="1"/>
  <c r="CA135" i="1"/>
  <c r="BV136" i="1"/>
  <c r="BW136" i="1"/>
  <c r="BX136" i="1"/>
  <c r="BY136" i="1"/>
  <c r="BZ136" i="1"/>
  <c r="CA136" i="1"/>
  <c r="BV137" i="1"/>
  <c r="BW137" i="1"/>
  <c r="BX137" i="1"/>
  <c r="BY137" i="1"/>
  <c r="BZ137" i="1"/>
  <c r="CA137" i="1"/>
  <c r="BV138" i="1"/>
  <c r="BW138" i="1"/>
  <c r="BX138" i="1"/>
  <c r="BY138" i="1"/>
  <c r="BZ138" i="1"/>
  <c r="CA138" i="1"/>
  <c r="BV139" i="1"/>
  <c r="BW139" i="1"/>
  <c r="BX139" i="1"/>
  <c r="BY139" i="1"/>
  <c r="BZ139" i="1"/>
  <c r="CA139" i="1"/>
  <c r="BV140" i="1"/>
  <c r="BW140" i="1"/>
  <c r="BX140" i="1"/>
  <c r="BY140" i="1"/>
  <c r="BZ140" i="1"/>
  <c r="CA140" i="1"/>
  <c r="BV141" i="1"/>
  <c r="BW141" i="1"/>
  <c r="BX141" i="1"/>
  <c r="BY141" i="1"/>
  <c r="BZ141" i="1"/>
  <c r="CA141" i="1"/>
  <c r="BV142" i="1"/>
  <c r="BW142" i="1"/>
  <c r="BX142" i="1"/>
  <c r="BY142" i="1"/>
  <c r="BZ142" i="1"/>
  <c r="CA142" i="1"/>
  <c r="BV143" i="1"/>
  <c r="BW143" i="1"/>
  <c r="BX143" i="1"/>
  <c r="BY143" i="1"/>
  <c r="BZ143" i="1"/>
  <c r="CA143" i="1"/>
  <c r="BV144" i="1"/>
  <c r="BW144" i="1"/>
  <c r="BX144" i="1"/>
  <c r="BY144" i="1"/>
  <c r="BZ144" i="1"/>
  <c r="CA144" i="1"/>
  <c r="BV145" i="1"/>
  <c r="BW145" i="1"/>
  <c r="BX145" i="1"/>
  <c r="BY145" i="1"/>
  <c r="BZ145" i="1"/>
  <c r="CA145" i="1"/>
  <c r="BV146" i="1"/>
  <c r="BW146" i="1"/>
  <c r="BX146" i="1"/>
  <c r="BY146" i="1"/>
  <c r="BZ146" i="1"/>
  <c r="CA146" i="1"/>
  <c r="BV147" i="1"/>
  <c r="BW147" i="1"/>
  <c r="BX147" i="1"/>
  <c r="BY147" i="1"/>
  <c r="BZ147" i="1"/>
  <c r="CA147" i="1"/>
  <c r="BV148" i="1"/>
  <c r="BW148" i="1"/>
  <c r="BX148" i="1"/>
  <c r="BY148" i="1"/>
  <c r="BZ148" i="1"/>
  <c r="CA148" i="1"/>
  <c r="BV149" i="1"/>
  <c r="BW149" i="1"/>
  <c r="BX149" i="1"/>
  <c r="BY149" i="1"/>
  <c r="BZ149" i="1"/>
  <c r="CA149" i="1"/>
  <c r="BV150" i="1"/>
  <c r="BW150" i="1"/>
  <c r="BX150" i="1"/>
  <c r="BY150" i="1"/>
  <c r="BZ150" i="1"/>
  <c r="CA150" i="1"/>
  <c r="BV151" i="1"/>
  <c r="BW151" i="1"/>
  <c r="BX151" i="1"/>
  <c r="BY151" i="1"/>
  <c r="BZ151" i="1"/>
  <c r="CA151" i="1"/>
  <c r="BV152" i="1"/>
  <c r="BW152" i="1"/>
  <c r="BX152" i="1"/>
  <c r="BY152" i="1"/>
  <c r="BZ152" i="1"/>
  <c r="CA152" i="1"/>
  <c r="BV153" i="1"/>
  <c r="BW153" i="1"/>
  <c r="BX153" i="1"/>
  <c r="BY153" i="1"/>
  <c r="BZ153" i="1"/>
  <c r="CA153" i="1"/>
  <c r="BV154" i="1"/>
  <c r="BW154" i="1"/>
  <c r="BX154" i="1"/>
  <c r="BY154" i="1"/>
  <c r="BZ154" i="1"/>
  <c r="CA154" i="1"/>
  <c r="BV155" i="1"/>
  <c r="BW155" i="1"/>
  <c r="BX155" i="1"/>
  <c r="BY155" i="1"/>
  <c r="BZ155" i="1"/>
  <c r="CA155" i="1"/>
  <c r="BV156" i="1"/>
  <c r="BW156" i="1"/>
  <c r="BX156" i="1"/>
  <c r="BY156" i="1"/>
  <c r="BZ156" i="1"/>
  <c r="CA156" i="1"/>
  <c r="BV157" i="1"/>
  <c r="BW157" i="1"/>
  <c r="BX157" i="1"/>
  <c r="BY157" i="1"/>
  <c r="BZ157" i="1"/>
  <c r="CA157" i="1"/>
  <c r="BV158" i="1"/>
  <c r="BW158" i="1"/>
  <c r="BX158" i="1"/>
  <c r="BY158" i="1"/>
  <c r="BZ158" i="1"/>
  <c r="CA158" i="1"/>
  <c r="BV159" i="1"/>
  <c r="BW159" i="1"/>
  <c r="BX159" i="1"/>
  <c r="BY159" i="1"/>
  <c r="BZ159" i="1"/>
  <c r="CA159" i="1"/>
  <c r="BV160" i="1"/>
  <c r="BW160" i="1"/>
  <c r="BX160" i="1"/>
  <c r="BY160" i="1"/>
  <c r="BZ160" i="1"/>
  <c r="CA160" i="1"/>
  <c r="BV161" i="1"/>
  <c r="BW161" i="1"/>
  <c r="BX161" i="1"/>
  <c r="BY161" i="1"/>
  <c r="BZ161" i="1"/>
  <c r="CA161" i="1"/>
  <c r="BV162" i="1"/>
  <c r="BW162" i="1"/>
  <c r="BX162" i="1"/>
  <c r="BY162" i="1"/>
  <c r="BZ162" i="1"/>
  <c r="CA162" i="1"/>
  <c r="BV163" i="1"/>
  <c r="BW163" i="1"/>
  <c r="BX163" i="1"/>
  <c r="BY163" i="1"/>
  <c r="BZ163" i="1"/>
  <c r="CA163" i="1"/>
  <c r="BV164" i="1"/>
  <c r="BW164" i="1"/>
  <c r="BX164" i="1"/>
  <c r="BY164" i="1"/>
  <c r="BZ164" i="1"/>
  <c r="CA164" i="1"/>
  <c r="BV165" i="1"/>
  <c r="BW165" i="1"/>
  <c r="BX165" i="1"/>
  <c r="BY165" i="1"/>
  <c r="BZ165" i="1"/>
  <c r="CA165" i="1"/>
  <c r="BV166" i="1"/>
  <c r="BW166" i="1"/>
  <c r="BX166" i="1"/>
  <c r="BY166" i="1"/>
  <c r="BZ166" i="1"/>
  <c r="CA166" i="1"/>
  <c r="BV167" i="1"/>
  <c r="BW167" i="1"/>
  <c r="BX167" i="1"/>
  <c r="BY167" i="1"/>
  <c r="BZ167" i="1"/>
  <c r="CA167" i="1"/>
  <c r="BV168" i="1"/>
  <c r="BW168" i="1"/>
  <c r="BX168" i="1"/>
  <c r="BY168" i="1"/>
  <c r="BZ168" i="1"/>
  <c r="CA168" i="1"/>
  <c r="BV169" i="1"/>
  <c r="BW169" i="1"/>
  <c r="BX169" i="1"/>
  <c r="BY169" i="1"/>
  <c r="BZ169" i="1"/>
  <c r="CA169" i="1"/>
  <c r="BV170" i="1"/>
  <c r="BW170" i="1"/>
  <c r="BX170" i="1"/>
  <c r="BY170" i="1"/>
  <c r="BZ170" i="1"/>
  <c r="CA170" i="1"/>
  <c r="BV171" i="1"/>
  <c r="BW171" i="1"/>
  <c r="BX171" i="1"/>
  <c r="BY171" i="1"/>
  <c r="BZ171" i="1"/>
  <c r="CA171" i="1"/>
  <c r="BV172" i="1"/>
  <c r="BW172" i="1"/>
  <c r="BX172" i="1"/>
  <c r="BY172" i="1"/>
  <c r="BZ172" i="1"/>
  <c r="CA172" i="1"/>
  <c r="BV173" i="1"/>
  <c r="BW173" i="1"/>
  <c r="BX173" i="1"/>
  <c r="BY173" i="1"/>
  <c r="BZ173" i="1"/>
  <c r="CA173" i="1"/>
  <c r="BV174" i="1"/>
  <c r="BW174" i="1"/>
  <c r="BX174" i="1"/>
  <c r="BY174" i="1"/>
  <c r="BZ174" i="1"/>
  <c r="CA174" i="1"/>
  <c r="BV175" i="1"/>
  <c r="BW175" i="1"/>
  <c r="BX175" i="1"/>
  <c r="BY175" i="1"/>
  <c r="BZ175" i="1"/>
  <c r="CA175" i="1"/>
  <c r="BV176" i="1"/>
  <c r="BW176" i="1"/>
  <c r="BX176" i="1"/>
  <c r="BY176" i="1"/>
  <c r="BZ176" i="1"/>
  <c r="CA176" i="1"/>
  <c r="BV177" i="1"/>
  <c r="BW177" i="1"/>
  <c r="BX177" i="1"/>
  <c r="BY177" i="1"/>
  <c r="BZ177" i="1"/>
  <c r="CA177" i="1"/>
  <c r="BV178" i="1"/>
  <c r="BW178" i="1"/>
  <c r="BX178" i="1"/>
  <c r="BY178" i="1"/>
  <c r="BZ178" i="1"/>
  <c r="CA178" i="1"/>
  <c r="BV179" i="1"/>
  <c r="BW179" i="1"/>
  <c r="BX179" i="1"/>
  <c r="BY179" i="1"/>
  <c r="BZ179" i="1"/>
  <c r="CA179" i="1"/>
  <c r="BV180" i="1"/>
  <c r="BW180" i="1"/>
  <c r="BX180" i="1"/>
  <c r="BY180" i="1"/>
  <c r="BZ180" i="1"/>
  <c r="CA180" i="1"/>
  <c r="BV181" i="1"/>
  <c r="BW181" i="1"/>
  <c r="BX181" i="1"/>
  <c r="BY181" i="1"/>
  <c r="BZ181" i="1"/>
  <c r="CA181" i="1"/>
  <c r="BV182" i="1"/>
  <c r="BW182" i="1"/>
  <c r="BX182" i="1"/>
  <c r="BY182" i="1"/>
  <c r="BZ182" i="1"/>
  <c r="CA182" i="1"/>
  <c r="BV183" i="1"/>
  <c r="BW183" i="1"/>
  <c r="BX183" i="1"/>
  <c r="BY183" i="1"/>
  <c r="BZ183" i="1"/>
  <c r="CA183" i="1"/>
  <c r="BV184" i="1"/>
  <c r="BW184" i="1"/>
  <c r="BX184" i="1"/>
  <c r="BY184" i="1"/>
  <c r="BZ184" i="1"/>
  <c r="CA184" i="1"/>
  <c r="BV185" i="1"/>
  <c r="BW185" i="1"/>
  <c r="BX185" i="1"/>
  <c r="BY185" i="1"/>
  <c r="BZ185" i="1"/>
  <c r="CA185" i="1"/>
  <c r="BV186" i="1"/>
  <c r="BW186" i="1"/>
  <c r="BX186" i="1"/>
  <c r="BY186" i="1"/>
  <c r="BZ186" i="1"/>
  <c r="CA186" i="1"/>
  <c r="BV187" i="1"/>
  <c r="BW187" i="1"/>
  <c r="BX187" i="1"/>
  <c r="BY187" i="1"/>
  <c r="BZ187" i="1"/>
  <c r="CA187" i="1"/>
  <c r="BV188" i="1"/>
  <c r="BW188" i="1"/>
  <c r="BX188" i="1"/>
  <c r="BY188" i="1"/>
  <c r="BZ188" i="1"/>
  <c r="CA188" i="1"/>
  <c r="BV189" i="1"/>
  <c r="BW189" i="1"/>
  <c r="BX189" i="1"/>
  <c r="BY189" i="1"/>
  <c r="BZ189" i="1"/>
  <c r="CA189" i="1"/>
  <c r="BV190" i="1"/>
  <c r="BW190" i="1"/>
  <c r="BX190" i="1"/>
  <c r="BY190" i="1"/>
  <c r="BZ190" i="1"/>
  <c r="CA190" i="1"/>
  <c r="BV191" i="1"/>
  <c r="BW191" i="1"/>
  <c r="BX191" i="1"/>
  <c r="BY191" i="1"/>
  <c r="BZ191" i="1"/>
  <c r="CA191" i="1"/>
  <c r="BV192" i="1"/>
  <c r="BW192" i="1"/>
  <c r="BX192" i="1"/>
  <c r="BY192" i="1"/>
  <c r="BZ192" i="1"/>
  <c r="CA192" i="1"/>
  <c r="BV193" i="1"/>
  <c r="BW193" i="1"/>
  <c r="BX193" i="1"/>
  <c r="BY193" i="1"/>
  <c r="BZ193" i="1"/>
  <c r="CA193" i="1"/>
  <c r="BV194" i="1"/>
  <c r="BW194" i="1"/>
  <c r="BX194" i="1"/>
  <c r="BY194" i="1"/>
  <c r="BZ194" i="1"/>
  <c r="CA194" i="1"/>
  <c r="BV195" i="1"/>
  <c r="BW195" i="1"/>
  <c r="BX195" i="1"/>
  <c r="BY195" i="1"/>
  <c r="BZ195" i="1"/>
  <c r="CA195" i="1"/>
  <c r="BV196" i="1"/>
  <c r="BW196" i="1"/>
  <c r="BX196" i="1"/>
  <c r="BY196" i="1"/>
  <c r="BZ196" i="1"/>
  <c r="CA196" i="1"/>
  <c r="BV197" i="1"/>
  <c r="BW197" i="1"/>
  <c r="BX197" i="1"/>
  <c r="BY197" i="1"/>
  <c r="BZ197" i="1"/>
  <c r="CA197" i="1"/>
  <c r="BV198" i="1"/>
  <c r="BW198" i="1"/>
  <c r="BX198" i="1"/>
  <c r="BY198" i="1"/>
  <c r="BZ198" i="1"/>
  <c r="CA198" i="1"/>
  <c r="BV199" i="1"/>
  <c r="BW199" i="1"/>
  <c r="BX199" i="1"/>
  <c r="BY199" i="1"/>
  <c r="BZ199" i="1"/>
  <c r="CA199" i="1"/>
  <c r="BV200" i="1"/>
  <c r="BW200" i="1"/>
  <c r="BX200" i="1"/>
  <c r="BY200" i="1"/>
  <c r="BZ200" i="1"/>
  <c r="CA200" i="1"/>
  <c r="BV201" i="1"/>
  <c r="BW201" i="1"/>
  <c r="BX201" i="1"/>
  <c r="BY201" i="1"/>
  <c r="BZ201" i="1"/>
  <c r="CA201" i="1"/>
  <c r="BV202" i="1"/>
  <c r="BW202" i="1"/>
  <c r="BX202" i="1"/>
  <c r="BY202" i="1"/>
  <c r="BZ202" i="1"/>
  <c r="CA202" i="1"/>
  <c r="BV203" i="1"/>
  <c r="BW203" i="1"/>
  <c r="BX203" i="1"/>
  <c r="BY203" i="1"/>
  <c r="BZ203" i="1"/>
  <c r="CA203" i="1"/>
  <c r="BV204" i="1"/>
  <c r="BW204" i="1"/>
  <c r="BX204" i="1"/>
  <c r="BY204" i="1"/>
  <c r="BZ204" i="1"/>
  <c r="CA204" i="1"/>
  <c r="BV205" i="1"/>
  <c r="BW205" i="1"/>
  <c r="BX205" i="1"/>
  <c r="BY205" i="1"/>
  <c r="BZ205" i="1"/>
  <c r="CA205" i="1"/>
  <c r="BV206" i="1"/>
  <c r="BW206" i="1"/>
  <c r="BX206" i="1"/>
  <c r="BY206" i="1"/>
  <c r="BZ206" i="1"/>
  <c r="CA206" i="1"/>
  <c r="BV207" i="1"/>
  <c r="BW207" i="1"/>
  <c r="BX207" i="1"/>
  <c r="BY207" i="1"/>
  <c r="BZ207" i="1"/>
  <c r="CA207" i="1"/>
  <c r="BV208" i="1"/>
  <c r="BW208" i="1"/>
  <c r="BX208" i="1"/>
  <c r="BY208" i="1"/>
  <c r="BZ208" i="1"/>
  <c r="CA208" i="1"/>
  <c r="BV209" i="1"/>
  <c r="BW209" i="1"/>
  <c r="BX209" i="1"/>
  <c r="BY209" i="1"/>
  <c r="BZ209" i="1"/>
  <c r="CA209" i="1"/>
  <c r="BV210" i="1"/>
  <c r="BW210" i="1"/>
  <c r="BX210" i="1"/>
  <c r="BY210" i="1"/>
  <c r="BZ210" i="1"/>
  <c r="CA210" i="1"/>
  <c r="BV211" i="1"/>
  <c r="BW211" i="1"/>
  <c r="BX211" i="1"/>
  <c r="BY211" i="1"/>
  <c r="BZ211" i="1"/>
  <c r="CA211" i="1"/>
  <c r="BV212" i="1"/>
  <c r="BW212" i="1"/>
  <c r="BX212" i="1"/>
  <c r="BY212" i="1"/>
  <c r="BZ212" i="1"/>
  <c r="CA212" i="1"/>
  <c r="BV213" i="1"/>
  <c r="BW213" i="1"/>
  <c r="BX213" i="1"/>
  <c r="BY213" i="1"/>
  <c r="BZ213" i="1"/>
  <c r="CA213" i="1"/>
  <c r="BV214" i="1"/>
  <c r="BW214" i="1"/>
  <c r="BX214" i="1"/>
  <c r="BY214" i="1"/>
  <c r="BZ214" i="1"/>
  <c r="CA214" i="1"/>
  <c r="BV215" i="1"/>
  <c r="BW215" i="1"/>
  <c r="BX215" i="1"/>
  <c r="BY215" i="1"/>
  <c r="BZ215" i="1"/>
  <c r="CA215" i="1"/>
  <c r="BV216" i="1"/>
  <c r="BW216" i="1"/>
  <c r="BX216" i="1"/>
  <c r="BY216" i="1"/>
  <c r="BZ216" i="1"/>
  <c r="CA216" i="1"/>
  <c r="BV217" i="1"/>
  <c r="BW217" i="1"/>
  <c r="BX217" i="1"/>
  <c r="BY217" i="1"/>
  <c r="BZ217" i="1"/>
  <c r="CA217" i="1"/>
  <c r="BV218" i="1"/>
  <c r="BW218" i="1"/>
  <c r="BX218" i="1"/>
  <c r="BY218" i="1"/>
  <c r="BZ218" i="1"/>
  <c r="CA218" i="1"/>
  <c r="BV219" i="1"/>
  <c r="BW219" i="1"/>
  <c r="BX219" i="1"/>
  <c r="BY219" i="1"/>
  <c r="BZ219" i="1"/>
  <c r="CA219" i="1"/>
  <c r="BV220" i="1"/>
  <c r="BW220" i="1"/>
  <c r="BX220" i="1"/>
  <c r="BY220" i="1"/>
  <c r="BZ220" i="1"/>
  <c r="CA220" i="1"/>
  <c r="BV221" i="1"/>
  <c r="BW221" i="1"/>
  <c r="BX221" i="1"/>
  <c r="BY221" i="1"/>
  <c r="BZ221" i="1"/>
  <c r="CA221" i="1"/>
  <c r="BV222" i="1"/>
  <c r="BW222" i="1"/>
  <c r="BX222" i="1"/>
  <c r="BY222" i="1"/>
  <c r="BZ222" i="1"/>
  <c r="CA222" i="1"/>
  <c r="BV223" i="1"/>
  <c r="BW223" i="1"/>
  <c r="BX223" i="1"/>
  <c r="BY223" i="1"/>
  <c r="BZ223" i="1"/>
  <c r="CA223" i="1"/>
  <c r="BV224" i="1"/>
  <c r="BW224" i="1"/>
  <c r="BX224" i="1"/>
  <c r="BY224" i="1"/>
  <c r="BZ224" i="1"/>
  <c r="CA224" i="1"/>
  <c r="BV225" i="1"/>
  <c r="BW225" i="1"/>
  <c r="BX225" i="1"/>
  <c r="BY225" i="1"/>
  <c r="BZ225" i="1"/>
  <c r="CA225" i="1"/>
  <c r="BV226" i="1"/>
  <c r="BW226" i="1"/>
  <c r="BX226" i="1"/>
  <c r="BY226" i="1"/>
  <c r="BZ226" i="1"/>
  <c r="CA226" i="1"/>
  <c r="BV227" i="1"/>
  <c r="BW227" i="1"/>
  <c r="BX227" i="1"/>
  <c r="BY227" i="1"/>
  <c r="BZ227" i="1"/>
  <c r="CA227" i="1"/>
  <c r="BV228" i="1"/>
  <c r="BW228" i="1"/>
  <c r="BX228" i="1"/>
  <c r="BY228" i="1"/>
  <c r="BZ228" i="1"/>
  <c r="CA228" i="1"/>
  <c r="BV229" i="1"/>
  <c r="BW229" i="1"/>
  <c r="BX229" i="1"/>
  <c r="BY229" i="1"/>
  <c r="BZ229" i="1"/>
  <c r="CA229" i="1"/>
  <c r="BV230" i="1"/>
  <c r="BW230" i="1"/>
  <c r="BX230" i="1"/>
  <c r="BY230" i="1"/>
  <c r="BZ230" i="1"/>
  <c r="CA230" i="1"/>
  <c r="BV231" i="1"/>
  <c r="BW231" i="1"/>
  <c r="BX231" i="1"/>
  <c r="BY231" i="1"/>
  <c r="BZ231" i="1"/>
  <c r="CA231" i="1"/>
  <c r="BV232" i="1"/>
  <c r="BW232" i="1"/>
  <c r="BX232" i="1"/>
  <c r="BY232" i="1"/>
  <c r="BZ232" i="1"/>
  <c r="CA232" i="1"/>
  <c r="BV233" i="1"/>
  <c r="BW233" i="1"/>
  <c r="BX233" i="1"/>
  <c r="BY233" i="1"/>
  <c r="BZ233" i="1"/>
  <c r="CA233" i="1"/>
  <c r="BV234" i="1"/>
  <c r="BW234" i="1"/>
  <c r="BX234" i="1"/>
  <c r="BY234" i="1"/>
  <c r="BZ234" i="1"/>
  <c r="CA234" i="1"/>
  <c r="BV235" i="1"/>
  <c r="BW235" i="1"/>
  <c r="BX235" i="1"/>
  <c r="BY235" i="1"/>
  <c r="BZ235" i="1"/>
  <c r="CA235" i="1"/>
  <c r="BV236" i="1"/>
  <c r="BW236" i="1"/>
  <c r="BX236" i="1"/>
  <c r="BY236" i="1"/>
  <c r="BZ236" i="1"/>
  <c r="CA236" i="1"/>
  <c r="BV237" i="1"/>
  <c r="BW237" i="1"/>
  <c r="BX237" i="1"/>
  <c r="BY237" i="1"/>
  <c r="BZ237" i="1"/>
  <c r="CA237" i="1"/>
  <c r="BV238" i="1"/>
  <c r="BW238" i="1"/>
  <c r="BX238" i="1"/>
  <c r="BY238" i="1"/>
  <c r="BZ238" i="1"/>
  <c r="CA238" i="1"/>
  <c r="BV239" i="1"/>
  <c r="BW239" i="1"/>
  <c r="BX239" i="1"/>
  <c r="BY239" i="1"/>
  <c r="BZ239" i="1"/>
  <c r="CA239" i="1"/>
  <c r="BV240" i="1"/>
  <c r="BW240" i="1"/>
  <c r="BX240" i="1"/>
  <c r="BY240" i="1"/>
  <c r="BZ240" i="1"/>
  <c r="CA240" i="1"/>
  <c r="BV241" i="1"/>
  <c r="BW241" i="1"/>
  <c r="BX241" i="1"/>
  <c r="BY241" i="1"/>
  <c r="BZ241" i="1"/>
  <c r="CA241" i="1"/>
  <c r="BV242" i="1"/>
  <c r="BW242" i="1"/>
  <c r="BX242" i="1"/>
  <c r="BY242" i="1"/>
  <c r="BZ242" i="1"/>
  <c r="CA242" i="1"/>
  <c r="BV243" i="1"/>
  <c r="BW243" i="1"/>
  <c r="BX243" i="1"/>
  <c r="BY243" i="1"/>
  <c r="BZ243" i="1"/>
  <c r="CA243" i="1"/>
  <c r="BV244" i="1"/>
  <c r="BW244" i="1"/>
  <c r="BX244" i="1"/>
  <c r="BY244" i="1"/>
  <c r="BZ244" i="1"/>
  <c r="CA244" i="1"/>
  <c r="BV245" i="1"/>
  <c r="BW245" i="1"/>
  <c r="BX245" i="1"/>
  <c r="BY245" i="1"/>
  <c r="BZ245" i="1"/>
  <c r="CA245" i="1"/>
  <c r="BV246" i="1"/>
  <c r="BW246" i="1"/>
  <c r="BX246" i="1"/>
  <c r="BY246" i="1"/>
  <c r="BZ246" i="1"/>
  <c r="CA246" i="1"/>
  <c r="BV247" i="1"/>
  <c r="BW247" i="1"/>
  <c r="BX247" i="1"/>
  <c r="BY247" i="1"/>
  <c r="BZ247" i="1"/>
  <c r="CA247" i="1"/>
  <c r="BV248" i="1"/>
  <c r="BW248" i="1"/>
  <c r="BX248" i="1"/>
  <c r="BY248" i="1"/>
  <c r="BZ248" i="1"/>
  <c r="CA248" i="1"/>
  <c r="BV249" i="1"/>
  <c r="BW249" i="1"/>
  <c r="BX249" i="1"/>
  <c r="BY249" i="1"/>
  <c r="BZ249" i="1"/>
  <c r="CA249" i="1"/>
  <c r="BV250" i="1"/>
  <c r="BW250" i="1"/>
  <c r="BX250" i="1"/>
  <c r="BY250" i="1"/>
  <c r="BZ250" i="1"/>
  <c r="CA250" i="1"/>
  <c r="BV251" i="1"/>
  <c r="BW251" i="1"/>
  <c r="BX251" i="1"/>
  <c r="BY251" i="1"/>
  <c r="BZ251" i="1"/>
  <c r="CA251" i="1"/>
  <c r="BV252" i="1"/>
  <c r="BW252" i="1"/>
  <c r="BX252" i="1"/>
  <c r="BY252" i="1"/>
  <c r="BZ252" i="1"/>
  <c r="CA252" i="1"/>
  <c r="BV253" i="1"/>
  <c r="BW253" i="1"/>
  <c r="BX253" i="1"/>
  <c r="BY253" i="1"/>
  <c r="BZ253" i="1"/>
  <c r="CA253" i="1"/>
  <c r="BV254" i="1"/>
  <c r="BW254" i="1"/>
  <c r="BX254" i="1"/>
  <c r="BY254" i="1"/>
  <c r="BZ254" i="1"/>
  <c r="CA254" i="1"/>
  <c r="BV255" i="1"/>
  <c r="BW255" i="1"/>
  <c r="BX255" i="1"/>
  <c r="BY255" i="1"/>
  <c r="BZ255" i="1"/>
  <c r="CA255" i="1"/>
  <c r="BV256" i="1"/>
  <c r="BW256" i="1"/>
  <c r="BX256" i="1"/>
  <c r="BY256" i="1"/>
  <c r="BZ256" i="1"/>
  <c r="CA256" i="1"/>
  <c r="BV257" i="1"/>
  <c r="BW257" i="1"/>
  <c r="BX257" i="1"/>
  <c r="BY257" i="1"/>
  <c r="BZ257" i="1"/>
  <c r="CA257" i="1"/>
  <c r="BV258" i="1"/>
  <c r="BW258" i="1"/>
  <c r="BX258" i="1"/>
  <c r="BY258" i="1"/>
  <c r="BZ258" i="1"/>
  <c r="CA258" i="1"/>
  <c r="BV259" i="1"/>
  <c r="BW259" i="1"/>
  <c r="BX259" i="1"/>
  <c r="BY259" i="1"/>
  <c r="BZ259" i="1"/>
  <c r="CA259" i="1"/>
  <c r="BV260" i="1"/>
  <c r="BW260" i="1"/>
  <c r="BX260" i="1"/>
  <c r="BY260" i="1"/>
  <c r="BZ260" i="1"/>
  <c r="CA260" i="1"/>
  <c r="BV261" i="1"/>
  <c r="BW261" i="1"/>
  <c r="BX261" i="1"/>
  <c r="BY261" i="1"/>
  <c r="BZ261" i="1"/>
  <c r="CA261" i="1"/>
  <c r="BV262" i="1"/>
  <c r="BW262" i="1"/>
  <c r="BX262" i="1"/>
  <c r="BY262" i="1"/>
  <c r="BZ262" i="1"/>
  <c r="CA262" i="1"/>
  <c r="BV263" i="1"/>
  <c r="BW263" i="1"/>
  <c r="BX263" i="1"/>
  <c r="BY263" i="1"/>
  <c r="BZ263" i="1"/>
  <c r="CA263" i="1"/>
  <c r="BV264" i="1"/>
  <c r="BW264" i="1"/>
  <c r="BX264" i="1"/>
  <c r="BY264" i="1"/>
  <c r="BZ264" i="1"/>
  <c r="CA264" i="1"/>
  <c r="BV265" i="1"/>
  <c r="BW265" i="1"/>
  <c r="BX265" i="1"/>
  <c r="BY265" i="1"/>
  <c r="BZ265" i="1"/>
  <c r="CA265" i="1"/>
  <c r="BV266" i="1"/>
  <c r="BW266" i="1"/>
  <c r="BX266" i="1"/>
  <c r="BY266" i="1"/>
  <c r="BZ266" i="1"/>
  <c r="CA266" i="1"/>
  <c r="BV267" i="1"/>
  <c r="BW267" i="1"/>
  <c r="BX267" i="1"/>
  <c r="BY267" i="1"/>
  <c r="BZ267" i="1"/>
  <c r="CA267" i="1"/>
  <c r="BV268" i="1"/>
  <c r="BW268" i="1"/>
  <c r="BX268" i="1"/>
  <c r="BY268" i="1"/>
  <c r="BZ268" i="1"/>
  <c r="CA268" i="1"/>
  <c r="BV269" i="1"/>
  <c r="BW269" i="1"/>
  <c r="BX269" i="1"/>
  <c r="BY269" i="1"/>
  <c r="BZ269" i="1"/>
  <c r="CA269" i="1"/>
  <c r="BV270" i="1"/>
  <c r="BW270" i="1"/>
  <c r="BX270" i="1"/>
  <c r="BY270" i="1"/>
  <c r="BZ270" i="1"/>
  <c r="CA270" i="1"/>
  <c r="BV271" i="1"/>
  <c r="BW271" i="1"/>
  <c r="BX271" i="1"/>
  <c r="BY271" i="1"/>
  <c r="BZ271" i="1"/>
  <c r="CA271" i="1"/>
  <c r="BV272" i="1"/>
  <c r="BW272" i="1"/>
  <c r="BX272" i="1"/>
  <c r="BY272" i="1"/>
  <c r="BZ272" i="1"/>
  <c r="CA272" i="1"/>
  <c r="BV273" i="1"/>
  <c r="BW273" i="1"/>
  <c r="BX273" i="1"/>
  <c r="BY273" i="1"/>
  <c r="BZ273" i="1"/>
  <c r="CA273" i="1"/>
  <c r="BV274" i="1"/>
  <c r="BW274" i="1"/>
  <c r="BX274" i="1"/>
  <c r="BY274" i="1"/>
  <c r="BZ274" i="1"/>
  <c r="CA274" i="1"/>
  <c r="BV275" i="1"/>
  <c r="BW275" i="1"/>
  <c r="BX275" i="1"/>
  <c r="BY275" i="1"/>
  <c r="BZ275" i="1"/>
  <c r="CA275" i="1"/>
  <c r="BV276" i="1"/>
  <c r="BW276" i="1"/>
  <c r="BX276" i="1"/>
  <c r="BY276" i="1"/>
  <c r="BZ276" i="1"/>
  <c r="CA276" i="1"/>
  <c r="BV277" i="1"/>
  <c r="BW277" i="1"/>
  <c r="BX277" i="1"/>
  <c r="BY277" i="1"/>
  <c r="BZ277" i="1"/>
  <c r="CA277" i="1"/>
  <c r="BV278" i="1"/>
  <c r="BW278" i="1"/>
  <c r="BX278" i="1"/>
  <c r="BY278" i="1"/>
  <c r="BZ278" i="1"/>
  <c r="CA278" i="1"/>
  <c r="BV279" i="1"/>
  <c r="BW279" i="1"/>
  <c r="BX279" i="1"/>
  <c r="BY279" i="1"/>
  <c r="BZ279" i="1"/>
  <c r="CA279" i="1"/>
  <c r="BV280" i="1"/>
  <c r="BW280" i="1"/>
  <c r="BX280" i="1"/>
  <c r="BY280" i="1"/>
  <c r="BZ280" i="1"/>
  <c r="CA280" i="1"/>
  <c r="BV281" i="1"/>
  <c r="BW281" i="1"/>
  <c r="BX281" i="1"/>
  <c r="BY281" i="1"/>
  <c r="BZ281" i="1"/>
  <c r="CA281" i="1"/>
  <c r="BV282" i="1"/>
  <c r="BW282" i="1"/>
  <c r="BX282" i="1"/>
  <c r="BY282" i="1"/>
  <c r="BZ282" i="1"/>
  <c r="CA282" i="1"/>
  <c r="BV283" i="1"/>
  <c r="BW283" i="1"/>
  <c r="BX283" i="1"/>
  <c r="BY283" i="1"/>
  <c r="BZ283" i="1"/>
  <c r="CA283" i="1"/>
  <c r="BV284" i="1"/>
  <c r="BW284" i="1"/>
  <c r="BX284" i="1"/>
  <c r="BY284" i="1"/>
  <c r="BZ284" i="1"/>
  <c r="CA284" i="1"/>
  <c r="BV285" i="1"/>
  <c r="BW285" i="1"/>
  <c r="BX285" i="1"/>
  <c r="BY285" i="1"/>
  <c r="BZ285" i="1"/>
  <c r="CA285" i="1"/>
  <c r="BV286" i="1"/>
  <c r="BW286" i="1"/>
  <c r="BX286" i="1"/>
  <c r="BY286" i="1"/>
  <c r="BZ286" i="1"/>
  <c r="CA286" i="1"/>
  <c r="BV287" i="1"/>
  <c r="BW287" i="1"/>
  <c r="BX287" i="1"/>
  <c r="BY287" i="1"/>
  <c r="BZ287" i="1"/>
  <c r="CA287" i="1"/>
  <c r="BV288" i="1"/>
  <c r="BW288" i="1"/>
  <c r="BX288" i="1"/>
  <c r="BY288" i="1"/>
  <c r="BZ288" i="1"/>
  <c r="CA288" i="1"/>
  <c r="BV289" i="1"/>
  <c r="BW289" i="1"/>
  <c r="BX289" i="1"/>
  <c r="BY289" i="1"/>
  <c r="BZ289" i="1"/>
  <c r="CA289" i="1"/>
  <c r="BV290" i="1"/>
  <c r="BW290" i="1"/>
  <c r="BX290" i="1"/>
  <c r="BY290" i="1"/>
  <c r="BZ290" i="1"/>
  <c r="CA290" i="1"/>
  <c r="BV291" i="1"/>
  <c r="BW291" i="1"/>
  <c r="BX291" i="1"/>
  <c r="BY291" i="1"/>
  <c r="BZ291" i="1"/>
  <c r="CA291" i="1"/>
  <c r="BV292" i="1"/>
  <c r="BW292" i="1"/>
  <c r="BX292" i="1"/>
  <c r="BY292" i="1"/>
  <c r="BZ292" i="1"/>
  <c r="CA292" i="1"/>
  <c r="BV293" i="1"/>
  <c r="BW293" i="1"/>
  <c r="BX293" i="1"/>
  <c r="BY293" i="1"/>
  <c r="BZ293" i="1"/>
  <c r="CA293" i="1"/>
  <c r="BV294" i="1"/>
  <c r="BW294" i="1"/>
  <c r="BX294" i="1"/>
  <c r="BY294" i="1"/>
  <c r="BZ294" i="1"/>
  <c r="CA294" i="1"/>
  <c r="BV295" i="1"/>
  <c r="BW295" i="1"/>
  <c r="BX295" i="1"/>
  <c r="BY295" i="1"/>
  <c r="BZ295" i="1"/>
  <c r="CA295" i="1"/>
  <c r="BV296" i="1"/>
  <c r="BW296" i="1"/>
  <c r="BX296" i="1"/>
  <c r="BY296" i="1"/>
  <c r="BZ296" i="1"/>
  <c r="CA296" i="1"/>
  <c r="BV297" i="1"/>
  <c r="BW297" i="1"/>
  <c r="BX297" i="1"/>
  <c r="BY297" i="1"/>
  <c r="BZ297" i="1"/>
  <c r="CA297" i="1"/>
  <c r="BV298" i="1"/>
  <c r="BW298" i="1"/>
  <c r="BX298" i="1"/>
  <c r="BY298" i="1"/>
  <c r="BZ298" i="1"/>
  <c r="CA298" i="1"/>
  <c r="BV299" i="1"/>
  <c r="BW299" i="1"/>
  <c r="BX299" i="1"/>
  <c r="BY299" i="1"/>
  <c r="BZ299" i="1"/>
  <c r="CA299" i="1"/>
  <c r="BV300" i="1"/>
  <c r="BW300" i="1"/>
  <c r="BX300" i="1"/>
  <c r="BY300" i="1"/>
  <c r="BZ300" i="1"/>
  <c r="CA300" i="1"/>
  <c r="BV301" i="1"/>
  <c r="BW301" i="1"/>
  <c r="BX301" i="1"/>
  <c r="BY301" i="1"/>
  <c r="BZ301" i="1"/>
  <c r="CA301" i="1"/>
  <c r="BV302" i="1"/>
  <c r="BW302" i="1"/>
  <c r="BX302" i="1"/>
  <c r="BY302" i="1"/>
  <c r="BZ302" i="1"/>
  <c r="CA302" i="1"/>
  <c r="BV303" i="1"/>
  <c r="BW303" i="1"/>
  <c r="BX303" i="1"/>
  <c r="BY303" i="1"/>
  <c r="BZ303" i="1"/>
  <c r="CA303" i="1"/>
  <c r="BV304" i="1"/>
  <c r="BW304" i="1"/>
  <c r="BX304" i="1"/>
  <c r="BY304" i="1"/>
  <c r="BZ304" i="1"/>
  <c r="CA304" i="1"/>
  <c r="BV305" i="1"/>
  <c r="BW305" i="1"/>
  <c r="BX305" i="1"/>
  <c r="BY305" i="1"/>
  <c r="BZ305" i="1"/>
  <c r="CA305" i="1"/>
  <c r="BV306" i="1"/>
  <c r="BW306" i="1"/>
  <c r="BX306" i="1"/>
  <c r="BY306" i="1"/>
  <c r="BZ306" i="1"/>
  <c r="CA306" i="1"/>
  <c r="BV307" i="1"/>
  <c r="BW307" i="1"/>
  <c r="BX307" i="1"/>
  <c r="BY307" i="1"/>
  <c r="BZ307" i="1"/>
  <c r="CA307" i="1"/>
  <c r="BV308" i="1"/>
  <c r="BW308" i="1"/>
  <c r="BX308" i="1"/>
  <c r="BY308" i="1"/>
  <c r="BZ308" i="1"/>
  <c r="CA308" i="1"/>
  <c r="BV309" i="1"/>
  <c r="BW309" i="1"/>
  <c r="BX309" i="1"/>
  <c r="BY309" i="1"/>
  <c r="BZ309" i="1"/>
  <c r="CA309" i="1"/>
  <c r="BV310" i="1"/>
  <c r="BW310" i="1"/>
  <c r="BX310" i="1"/>
  <c r="BY310" i="1"/>
  <c r="BZ310" i="1"/>
  <c r="CA310" i="1"/>
  <c r="BV311" i="1"/>
  <c r="BW311" i="1"/>
  <c r="BX311" i="1"/>
  <c r="BY311" i="1"/>
  <c r="BZ311" i="1"/>
  <c r="CA311" i="1"/>
  <c r="BV312" i="1"/>
  <c r="BW312" i="1"/>
  <c r="BX312" i="1"/>
  <c r="BY312" i="1"/>
  <c r="BZ312" i="1"/>
  <c r="CA312" i="1"/>
  <c r="BV313" i="1"/>
  <c r="BW313" i="1"/>
  <c r="BX313" i="1"/>
  <c r="BY313" i="1"/>
  <c r="BZ313" i="1"/>
  <c r="CA313" i="1"/>
  <c r="BV314" i="1"/>
  <c r="BW314" i="1"/>
  <c r="BX314" i="1"/>
  <c r="BY314" i="1"/>
  <c r="BZ314" i="1"/>
  <c r="CA314" i="1"/>
  <c r="BV315" i="1"/>
  <c r="BW315" i="1"/>
  <c r="BX315" i="1"/>
  <c r="BY315" i="1"/>
  <c r="BZ315" i="1"/>
  <c r="CA315" i="1"/>
  <c r="BV316" i="1"/>
  <c r="BW316" i="1"/>
  <c r="BX316" i="1"/>
  <c r="BY316" i="1"/>
  <c r="BZ316" i="1"/>
  <c r="CA316" i="1"/>
  <c r="BV317" i="1"/>
  <c r="BW317" i="1"/>
  <c r="BX317" i="1"/>
  <c r="BY317" i="1"/>
  <c r="BZ317" i="1"/>
  <c r="CA317" i="1"/>
  <c r="BV318" i="1"/>
  <c r="BW318" i="1"/>
  <c r="BX318" i="1"/>
  <c r="BY318" i="1"/>
  <c r="BZ318" i="1"/>
  <c r="CA318" i="1"/>
  <c r="BV319" i="1"/>
  <c r="BW319" i="1"/>
  <c r="BX319" i="1"/>
  <c r="BY319" i="1"/>
  <c r="BZ319" i="1"/>
  <c r="CA319" i="1"/>
  <c r="BV320" i="1"/>
  <c r="BW320" i="1"/>
  <c r="BX320" i="1"/>
  <c r="BY320" i="1"/>
  <c r="BZ320" i="1"/>
  <c r="CA320" i="1"/>
  <c r="BV321" i="1"/>
  <c r="BW321" i="1"/>
  <c r="BX321" i="1"/>
  <c r="BY321" i="1"/>
  <c r="BZ321" i="1"/>
  <c r="CA321" i="1"/>
  <c r="BV322" i="1"/>
  <c r="BW322" i="1"/>
  <c r="BX322" i="1"/>
  <c r="BY322" i="1"/>
  <c r="BZ322" i="1"/>
  <c r="CA322" i="1"/>
  <c r="BV323" i="1"/>
  <c r="BW323" i="1"/>
  <c r="BX323" i="1"/>
  <c r="BY323" i="1"/>
  <c r="BZ323" i="1"/>
  <c r="CA323" i="1"/>
  <c r="BV324" i="1"/>
  <c r="BW324" i="1"/>
  <c r="BX324" i="1"/>
  <c r="BY324" i="1"/>
  <c r="BZ324" i="1"/>
  <c r="CA324" i="1"/>
  <c r="BV325" i="1"/>
  <c r="BW325" i="1"/>
  <c r="BX325" i="1"/>
  <c r="BY325" i="1"/>
  <c r="BZ325" i="1"/>
  <c r="CA325" i="1"/>
  <c r="BV326" i="1"/>
  <c r="BW326" i="1"/>
  <c r="BX326" i="1"/>
  <c r="BY326" i="1"/>
  <c r="BZ326" i="1"/>
  <c r="CA326" i="1"/>
  <c r="BV327" i="1"/>
  <c r="BW327" i="1"/>
  <c r="BX327" i="1"/>
  <c r="BY327" i="1"/>
  <c r="BZ327" i="1"/>
  <c r="CA327" i="1"/>
  <c r="BV328" i="1"/>
  <c r="BW328" i="1"/>
  <c r="BX328" i="1"/>
  <c r="BY328" i="1"/>
  <c r="BZ328" i="1"/>
  <c r="CA328" i="1"/>
  <c r="BV329" i="1"/>
  <c r="BW329" i="1"/>
  <c r="BX329" i="1"/>
  <c r="BY329" i="1"/>
  <c r="BZ329" i="1"/>
  <c r="CA329" i="1"/>
  <c r="BV330" i="1"/>
  <c r="BW330" i="1"/>
  <c r="BX330" i="1"/>
  <c r="BY330" i="1"/>
  <c r="BZ330" i="1"/>
  <c r="CA330" i="1"/>
  <c r="BV331" i="1"/>
  <c r="BW331" i="1"/>
  <c r="BX331" i="1"/>
  <c r="BY331" i="1"/>
  <c r="BZ331" i="1"/>
  <c r="CA331" i="1"/>
  <c r="BV332" i="1"/>
  <c r="BW332" i="1"/>
  <c r="BX332" i="1"/>
  <c r="BY332" i="1"/>
  <c r="BZ332" i="1"/>
  <c r="CA332" i="1"/>
  <c r="BV333" i="1"/>
  <c r="BW333" i="1"/>
  <c r="BX333" i="1"/>
  <c r="BY333" i="1"/>
  <c r="BZ333" i="1"/>
  <c r="CA333" i="1"/>
  <c r="BV334" i="1"/>
  <c r="BW334" i="1"/>
  <c r="BX334" i="1"/>
  <c r="BY334" i="1"/>
  <c r="BZ334" i="1"/>
  <c r="CA334" i="1"/>
  <c r="BV335" i="1"/>
  <c r="BW335" i="1"/>
  <c r="BX335" i="1"/>
  <c r="BY335" i="1"/>
  <c r="BZ335" i="1"/>
  <c r="CA335" i="1"/>
  <c r="BV336" i="1"/>
  <c r="BW336" i="1"/>
  <c r="BX336" i="1"/>
  <c r="BY336" i="1"/>
  <c r="BZ336" i="1"/>
  <c r="CA336" i="1"/>
  <c r="BV337" i="1"/>
  <c r="BW337" i="1"/>
  <c r="BX337" i="1"/>
  <c r="BY337" i="1"/>
  <c r="BZ337" i="1"/>
  <c r="CA337" i="1"/>
  <c r="BV338" i="1"/>
  <c r="BW338" i="1"/>
  <c r="BX338" i="1"/>
  <c r="BY338" i="1"/>
  <c r="BZ338" i="1"/>
  <c r="CA338" i="1"/>
  <c r="BV339" i="1"/>
  <c r="BW339" i="1"/>
  <c r="BX339" i="1"/>
  <c r="BY339" i="1"/>
  <c r="BZ339" i="1"/>
  <c r="CA339" i="1"/>
  <c r="BV340" i="1"/>
  <c r="BW340" i="1"/>
  <c r="BX340" i="1"/>
  <c r="BY340" i="1"/>
  <c r="BZ340" i="1"/>
  <c r="CA340" i="1"/>
  <c r="BV341" i="1"/>
  <c r="BW341" i="1"/>
  <c r="BX341" i="1"/>
  <c r="BY341" i="1"/>
  <c r="BZ341" i="1"/>
  <c r="CA341" i="1"/>
  <c r="BV342" i="1"/>
  <c r="BW342" i="1"/>
  <c r="BX342" i="1"/>
  <c r="BY342" i="1"/>
  <c r="BZ342" i="1"/>
  <c r="CA342" i="1"/>
  <c r="BV343" i="1"/>
  <c r="BW343" i="1"/>
  <c r="BX343" i="1"/>
  <c r="BY343" i="1"/>
  <c r="BZ343" i="1"/>
  <c r="CA343" i="1"/>
  <c r="BV344" i="1"/>
  <c r="BW344" i="1"/>
  <c r="BX344" i="1"/>
  <c r="BY344" i="1"/>
  <c r="BZ344" i="1"/>
  <c r="CA344" i="1"/>
  <c r="BV345" i="1"/>
  <c r="BW345" i="1"/>
  <c r="BX345" i="1"/>
  <c r="BY345" i="1"/>
  <c r="BZ345" i="1"/>
  <c r="CA345" i="1"/>
  <c r="BV346" i="1"/>
  <c r="BW346" i="1"/>
  <c r="BX346" i="1"/>
  <c r="BY346" i="1"/>
  <c r="BZ346" i="1"/>
  <c r="CA346" i="1"/>
  <c r="BV347" i="1"/>
  <c r="BW347" i="1"/>
  <c r="BX347" i="1"/>
  <c r="BY347" i="1"/>
  <c r="BZ347" i="1"/>
  <c r="CA347" i="1"/>
  <c r="BV348" i="1"/>
  <c r="BW348" i="1"/>
  <c r="BX348" i="1"/>
  <c r="BY348" i="1"/>
  <c r="BZ348" i="1"/>
  <c r="CA348" i="1"/>
  <c r="BV349" i="1"/>
  <c r="BW349" i="1"/>
  <c r="BX349" i="1"/>
  <c r="BY349" i="1"/>
  <c r="BZ349" i="1"/>
  <c r="CA349" i="1"/>
  <c r="BV350" i="1"/>
  <c r="BW350" i="1"/>
  <c r="BX350" i="1"/>
  <c r="BY350" i="1"/>
  <c r="BZ350" i="1"/>
  <c r="CA350" i="1"/>
  <c r="BW351" i="1"/>
  <c r="BX351" i="1"/>
  <c r="BY351" i="1"/>
  <c r="BZ351" i="1"/>
  <c r="CA351" i="1"/>
  <c r="BW352" i="1"/>
  <c r="BX352" i="1"/>
  <c r="BY352" i="1"/>
  <c r="BZ352" i="1"/>
  <c r="CA352" i="1"/>
  <c r="BW10" i="1"/>
  <c r="BX10" i="1"/>
  <c r="BY10" i="1"/>
  <c r="BZ10" i="1"/>
  <c r="CA10" i="1"/>
  <c r="BV10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2" i="1"/>
  <c r="BM3" i="1"/>
  <c r="BN3" i="1"/>
  <c r="BM4" i="1"/>
  <c r="BN4" i="1"/>
  <c r="BM5" i="1"/>
  <c r="BN5" i="1"/>
  <c r="BM6" i="1"/>
  <c r="BN6" i="1"/>
  <c r="BM7" i="1"/>
  <c r="BN7" i="1"/>
  <c r="BM8" i="1"/>
  <c r="BN8" i="1"/>
  <c r="BM9" i="1"/>
  <c r="BN9" i="1"/>
  <c r="BM10" i="1"/>
  <c r="BN10" i="1"/>
  <c r="BM11" i="1"/>
  <c r="BN11" i="1"/>
  <c r="BM12" i="1"/>
  <c r="BN12" i="1"/>
  <c r="BM13" i="1"/>
  <c r="BN13" i="1"/>
  <c r="BM14" i="1"/>
  <c r="BN14" i="1"/>
  <c r="BM15" i="1"/>
  <c r="BN15" i="1"/>
  <c r="BM16" i="1"/>
  <c r="BN16" i="1"/>
  <c r="BM17" i="1"/>
  <c r="BN17" i="1"/>
  <c r="BM18" i="1"/>
  <c r="BN18" i="1"/>
  <c r="BM19" i="1"/>
  <c r="BN19" i="1"/>
  <c r="BM20" i="1"/>
  <c r="BN20" i="1"/>
  <c r="BM21" i="1"/>
  <c r="BN21" i="1"/>
  <c r="BM22" i="1"/>
  <c r="BN22" i="1"/>
  <c r="BM23" i="1"/>
  <c r="BN23" i="1"/>
  <c r="BM24" i="1"/>
  <c r="BN24" i="1"/>
  <c r="BM25" i="1"/>
  <c r="BN25" i="1"/>
  <c r="BM26" i="1"/>
  <c r="BN26" i="1"/>
  <c r="BM27" i="1"/>
  <c r="BN27" i="1"/>
  <c r="BM28" i="1"/>
  <c r="BN28" i="1"/>
  <c r="BM29" i="1"/>
  <c r="BN29" i="1"/>
  <c r="BM30" i="1"/>
  <c r="BN30" i="1"/>
  <c r="BM31" i="1"/>
  <c r="BN31" i="1"/>
  <c r="BM32" i="1"/>
  <c r="BN32" i="1"/>
  <c r="BM33" i="1"/>
  <c r="BN33" i="1"/>
  <c r="BM34" i="1"/>
  <c r="BN34" i="1"/>
  <c r="BM35" i="1"/>
  <c r="BN35" i="1"/>
  <c r="BM36" i="1"/>
  <c r="BN36" i="1"/>
  <c r="BM37" i="1"/>
  <c r="BN37" i="1"/>
  <c r="BM38" i="1"/>
  <c r="BN38" i="1"/>
  <c r="BM39" i="1"/>
  <c r="BN39" i="1"/>
  <c r="BM40" i="1"/>
  <c r="BN40" i="1"/>
  <c r="BM41" i="1"/>
  <c r="BN41" i="1"/>
  <c r="BM42" i="1"/>
  <c r="BN42" i="1"/>
  <c r="BM43" i="1"/>
  <c r="BN43" i="1"/>
  <c r="BM44" i="1"/>
  <c r="BN44" i="1"/>
  <c r="BM45" i="1"/>
  <c r="BN45" i="1"/>
  <c r="BM46" i="1"/>
  <c r="BN46" i="1"/>
  <c r="BM47" i="1"/>
  <c r="BN47" i="1"/>
  <c r="BM48" i="1"/>
  <c r="BN48" i="1"/>
  <c r="BM49" i="1"/>
  <c r="BN49" i="1"/>
  <c r="BM50" i="1"/>
  <c r="BN50" i="1"/>
  <c r="BM51" i="1"/>
  <c r="BN51" i="1"/>
  <c r="BM52" i="1"/>
  <c r="BN52" i="1"/>
  <c r="BM53" i="1"/>
  <c r="BN53" i="1"/>
  <c r="BM54" i="1"/>
  <c r="BN54" i="1"/>
  <c r="BM55" i="1"/>
  <c r="BN55" i="1"/>
  <c r="BM56" i="1"/>
  <c r="BN56" i="1"/>
  <c r="BM57" i="1"/>
  <c r="BN57" i="1"/>
  <c r="BM58" i="1"/>
  <c r="BN58" i="1"/>
  <c r="BM59" i="1"/>
  <c r="BN59" i="1"/>
  <c r="BM60" i="1"/>
  <c r="BN60" i="1"/>
  <c r="BM61" i="1"/>
  <c r="BN61" i="1"/>
  <c r="BM62" i="1"/>
  <c r="BN62" i="1"/>
  <c r="BM63" i="1"/>
  <c r="BN63" i="1"/>
  <c r="BM64" i="1"/>
  <c r="BN64" i="1"/>
  <c r="BM65" i="1"/>
  <c r="BN65" i="1"/>
  <c r="BM66" i="1"/>
  <c r="BN66" i="1"/>
  <c r="BM67" i="1"/>
  <c r="BN67" i="1"/>
  <c r="BM68" i="1"/>
  <c r="BN68" i="1"/>
  <c r="BM69" i="1"/>
  <c r="BN69" i="1"/>
  <c r="BM70" i="1"/>
  <c r="BN70" i="1"/>
  <c r="BM71" i="1"/>
  <c r="BN71" i="1"/>
  <c r="BM72" i="1"/>
  <c r="BN72" i="1"/>
  <c r="BM73" i="1"/>
  <c r="BN73" i="1"/>
  <c r="BM74" i="1"/>
  <c r="BN74" i="1"/>
  <c r="BM75" i="1"/>
  <c r="BN75" i="1"/>
  <c r="BM76" i="1"/>
  <c r="BN76" i="1"/>
  <c r="BM77" i="1"/>
  <c r="BN77" i="1"/>
  <c r="BM78" i="1"/>
  <c r="BN78" i="1"/>
  <c r="BM79" i="1"/>
  <c r="BN79" i="1"/>
  <c r="BM80" i="1"/>
  <c r="BN80" i="1"/>
  <c r="BM81" i="1"/>
  <c r="BN81" i="1"/>
  <c r="BM82" i="1"/>
  <c r="BN82" i="1"/>
  <c r="BM83" i="1"/>
  <c r="BN83" i="1"/>
  <c r="BM84" i="1"/>
  <c r="BN84" i="1"/>
  <c r="BM85" i="1"/>
  <c r="BN85" i="1"/>
  <c r="BM86" i="1"/>
  <c r="BN86" i="1"/>
  <c r="BM87" i="1"/>
  <c r="BN87" i="1"/>
  <c r="BM88" i="1"/>
  <c r="BN88" i="1"/>
  <c r="BM89" i="1"/>
  <c r="BN89" i="1"/>
  <c r="BM90" i="1"/>
  <c r="BN90" i="1"/>
  <c r="BM91" i="1"/>
  <c r="BN91" i="1"/>
  <c r="BM92" i="1"/>
  <c r="BN92" i="1"/>
  <c r="BM93" i="1"/>
  <c r="BN93" i="1"/>
  <c r="BM94" i="1"/>
  <c r="BN94" i="1"/>
  <c r="BM95" i="1"/>
  <c r="BN95" i="1"/>
  <c r="BM96" i="1"/>
  <c r="BN96" i="1"/>
  <c r="BM97" i="1"/>
  <c r="BN97" i="1"/>
  <c r="BM98" i="1"/>
  <c r="BN98" i="1"/>
  <c r="BM99" i="1"/>
  <c r="BN99" i="1"/>
  <c r="BM100" i="1"/>
  <c r="BN100" i="1"/>
  <c r="BM101" i="1"/>
  <c r="BN101" i="1"/>
  <c r="BM102" i="1"/>
  <c r="BN102" i="1"/>
  <c r="BM103" i="1"/>
  <c r="BN103" i="1"/>
  <c r="BM104" i="1"/>
  <c r="BN104" i="1"/>
  <c r="BM105" i="1"/>
  <c r="BN105" i="1"/>
  <c r="BM106" i="1"/>
  <c r="BN106" i="1"/>
  <c r="BM107" i="1"/>
  <c r="BN107" i="1"/>
  <c r="BM108" i="1"/>
  <c r="BN108" i="1"/>
  <c r="BM109" i="1"/>
  <c r="BN109" i="1"/>
  <c r="BM110" i="1"/>
  <c r="BN110" i="1"/>
  <c r="BM111" i="1"/>
  <c r="BN111" i="1"/>
  <c r="BM112" i="1"/>
  <c r="BN112" i="1"/>
  <c r="BM113" i="1"/>
  <c r="BN113" i="1"/>
  <c r="BM114" i="1"/>
  <c r="BN114" i="1"/>
  <c r="BM115" i="1"/>
  <c r="BN115" i="1"/>
  <c r="BM116" i="1"/>
  <c r="BN116" i="1"/>
  <c r="BM117" i="1"/>
  <c r="BN117" i="1"/>
  <c r="BM118" i="1"/>
  <c r="BN118" i="1"/>
  <c r="BM119" i="1"/>
  <c r="BN119" i="1"/>
  <c r="BM120" i="1"/>
  <c r="BN120" i="1"/>
  <c r="BM121" i="1"/>
  <c r="BN121" i="1"/>
  <c r="BM122" i="1"/>
  <c r="BN122" i="1"/>
  <c r="BM123" i="1"/>
  <c r="BN123" i="1"/>
  <c r="BM124" i="1"/>
  <c r="BN124" i="1"/>
  <c r="BM125" i="1"/>
  <c r="BN125" i="1"/>
  <c r="BM126" i="1"/>
  <c r="BN126" i="1"/>
  <c r="BM127" i="1"/>
  <c r="BN127" i="1"/>
  <c r="BM128" i="1"/>
  <c r="BN128" i="1"/>
  <c r="BM129" i="1"/>
  <c r="BN129" i="1"/>
  <c r="BM130" i="1"/>
  <c r="BN130" i="1"/>
  <c r="BM131" i="1"/>
  <c r="BN131" i="1"/>
  <c r="BM132" i="1"/>
  <c r="BN132" i="1"/>
  <c r="BM133" i="1"/>
  <c r="BN133" i="1"/>
  <c r="BM134" i="1"/>
  <c r="BN134" i="1"/>
  <c r="BM135" i="1"/>
  <c r="BN135" i="1"/>
  <c r="BM136" i="1"/>
  <c r="BN136" i="1"/>
  <c r="BM137" i="1"/>
  <c r="BN137" i="1"/>
  <c r="BM138" i="1"/>
  <c r="BN138" i="1"/>
  <c r="BM139" i="1"/>
  <c r="BN139" i="1"/>
  <c r="BM140" i="1"/>
  <c r="BN140" i="1"/>
  <c r="BM141" i="1"/>
  <c r="BN141" i="1"/>
  <c r="BM142" i="1"/>
  <c r="BN142" i="1"/>
  <c r="BM143" i="1"/>
  <c r="BN143" i="1"/>
  <c r="BM144" i="1"/>
  <c r="BN144" i="1"/>
  <c r="BM145" i="1"/>
  <c r="BN145" i="1"/>
  <c r="BM146" i="1"/>
  <c r="BN146" i="1"/>
  <c r="BM147" i="1"/>
  <c r="BN147" i="1"/>
  <c r="BM148" i="1"/>
  <c r="BN148" i="1"/>
  <c r="BM149" i="1"/>
  <c r="BN149" i="1"/>
  <c r="BM150" i="1"/>
  <c r="BN150" i="1"/>
  <c r="BM151" i="1"/>
  <c r="BN151" i="1"/>
  <c r="BM152" i="1"/>
  <c r="BN152" i="1"/>
  <c r="BM153" i="1"/>
  <c r="BN153" i="1"/>
  <c r="BM154" i="1"/>
  <c r="BN154" i="1"/>
  <c r="BM155" i="1"/>
  <c r="BN155" i="1"/>
  <c r="BM156" i="1"/>
  <c r="BN156" i="1"/>
  <c r="BM157" i="1"/>
  <c r="BN157" i="1"/>
  <c r="BM158" i="1"/>
  <c r="BN158" i="1"/>
  <c r="BM159" i="1"/>
  <c r="BN159" i="1"/>
  <c r="BM160" i="1"/>
  <c r="BN160" i="1"/>
  <c r="BM161" i="1"/>
  <c r="BN161" i="1"/>
  <c r="BM162" i="1"/>
  <c r="BN162" i="1"/>
  <c r="BM163" i="1"/>
  <c r="BN163" i="1"/>
  <c r="BM164" i="1"/>
  <c r="BN164" i="1"/>
  <c r="BM165" i="1"/>
  <c r="BN165" i="1"/>
  <c r="BM166" i="1"/>
  <c r="BN166" i="1"/>
  <c r="BM167" i="1"/>
  <c r="BN167" i="1"/>
  <c r="BM168" i="1"/>
  <c r="BN168" i="1"/>
  <c r="BM169" i="1"/>
  <c r="BN169" i="1"/>
  <c r="BM170" i="1"/>
  <c r="BN170" i="1"/>
  <c r="BM171" i="1"/>
  <c r="BN171" i="1"/>
  <c r="BM172" i="1"/>
  <c r="BN172" i="1"/>
  <c r="BM173" i="1"/>
  <c r="BN173" i="1"/>
  <c r="BM174" i="1"/>
  <c r="BN174" i="1"/>
  <c r="BM175" i="1"/>
  <c r="BN175" i="1"/>
  <c r="BM176" i="1"/>
  <c r="BN176" i="1"/>
  <c r="BM177" i="1"/>
  <c r="BN177" i="1"/>
  <c r="BM178" i="1"/>
  <c r="BN178" i="1"/>
  <c r="BM179" i="1"/>
  <c r="BN179" i="1"/>
  <c r="BM180" i="1"/>
  <c r="BN180" i="1"/>
  <c r="BM181" i="1"/>
  <c r="BN181" i="1"/>
  <c r="BM182" i="1"/>
  <c r="BN182" i="1"/>
  <c r="BM183" i="1"/>
  <c r="BN183" i="1"/>
  <c r="BM184" i="1"/>
  <c r="BN184" i="1"/>
  <c r="BM185" i="1"/>
  <c r="BN185" i="1"/>
  <c r="BM186" i="1"/>
  <c r="BN186" i="1"/>
  <c r="BM187" i="1"/>
  <c r="BN187" i="1"/>
  <c r="BM188" i="1"/>
  <c r="BN188" i="1"/>
  <c r="BM189" i="1"/>
  <c r="BN189" i="1"/>
  <c r="BM190" i="1"/>
  <c r="BN190" i="1"/>
  <c r="BM191" i="1"/>
  <c r="BN191" i="1"/>
  <c r="BM192" i="1"/>
  <c r="BN192" i="1"/>
  <c r="BM193" i="1"/>
  <c r="BN193" i="1"/>
  <c r="BM194" i="1"/>
  <c r="BN194" i="1"/>
  <c r="BM195" i="1"/>
  <c r="BN195" i="1"/>
  <c r="BM196" i="1"/>
  <c r="BN196" i="1"/>
  <c r="BM197" i="1"/>
  <c r="BN197" i="1"/>
  <c r="BM198" i="1"/>
  <c r="BN198" i="1"/>
  <c r="BM199" i="1"/>
  <c r="BN199" i="1"/>
  <c r="BM200" i="1"/>
  <c r="BN200" i="1"/>
  <c r="BM201" i="1"/>
  <c r="BN201" i="1"/>
  <c r="BM202" i="1"/>
  <c r="BN202" i="1"/>
  <c r="BM203" i="1"/>
  <c r="BN203" i="1"/>
  <c r="BM204" i="1"/>
  <c r="BN204" i="1"/>
  <c r="BM205" i="1"/>
  <c r="BN205" i="1"/>
  <c r="BM206" i="1"/>
  <c r="BN206" i="1"/>
  <c r="BM207" i="1"/>
  <c r="BN207" i="1"/>
  <c r="BM208" i="1"/>
  <c r="BN208" i="1"/>
  <c r="BM209" i="1"/>
  <c r="BN209" i="1"/>
  <c r="BM210" i="1"/>
  <c r="BN210" i="1"/>
  <c r="BM211" i="1"/>
  <c r="BN211" i="1"/>
  <c r="BM212" i="1"/>
  <c r="BN212" i="1"/>
  <c r="BM213" i="1"/>
  <c r="BN213" i="1"/>
  <c r="BM214" i="1"/>
  <c r="BN214" i="1"/>
  <c r="BM215" i="1"/>
  <c r="BN215" i="1"/>
  <c r="BM216" i="1"/>
  <c r="BN216" i="1"/>
  <c r="BM217" i="1"/>
  <c r="BN217" i="1"/>
  <c r="BM218" i="1"/>
  <c r="BN218" i="1"/>
  <c r="BM219" i="1"/>
  <c r="BN219" i="1"/>
  <c r="BM220" i="1"/>
  <c r="BN220" i="1"/>
  <c r="BM221" i="1"/>
  <c r="BN221" i="1"/>
  <c r="BM222" i="1"/>
  <c r="BN222" i="1"/>
  <c r="BM223" i="1"/>
  <c r="BN223" i="1"/>
  <c r="BM224" i="1"/>
  <c r="BN224" i="1"/>
  <c r="BM225" i="1"/>
  <c r="BN225" i="1"/>
  <c r="BM226" i="1"/>
  <c r="BN226" i="1"/>
  <c r="BM227" i="1"/>
  <c r="BN227" i="1"/>
  <c r="BM228" i="1"/>
  <c r="BN228" i="1"/>
  <c r="BM229" i="1"/>
  <c r="BN229" i="1"/>
  <c r="BM230" i="1"/>
  <c r="BN230" i="1"/>
  <c r="BM231" i="1"/>
  <c r="BN231" i="1"/>
  <c r="BM232" i="1"/>
  <c r="BN232" i="1"/>
  <c r="BM233" i="1"/>
  <c r="BN233" i="1"/>
  <c r="BM234" i="1"/>
  <c r="BN234" i="1"/>
  <c r="BM235" i="1"/>
  <c r="BN235" i="1"/>
  <c r="BM236" i="1"/>
  <c r="BN236" i="1"/>
  <c r="BM237" i="1"/>
  <c r="BN237" i="1"/>
  <c r="BM238" i="1"/>
  <c r="BN238" i="1"/>
  <c r="BM239" i="1"/>
  <c r="BN239" i="1"/>
  <c r="BM240" i="1"/>
  <c r="BN240" i="1"/>
  <c r="BM241" i="1"/>
  <c r="BN241" i="1"/>
  <c r="BM242" i="1"/>
  <c r="BN242" i="1"/>
  <c r="BM243" i="1"/>
  <c r="BN243" i="1"/>
  <c r="BM244" i="1"/>
  <c r="BN244" i="1"/>
  <c r="BM245" i="1"/>
  <c r="BN245" i="1"/>
  <c r="BM246" i="1"/>
  <c r="BN246" i="1"/>
  <c r="BM247" i="1"/>
  <c r="BN247" i="1"/>
  <c r="BM248" i="1"/>
  <c r="BN248" i="1"/>
  <c r="BM249" i="1"/>
  <c r="BN249" i="1"/>
  <c r="BM250" i="1"/>
  <c r="BN250" i="1"/>
  <c r="BM251" i="1"/>
  <c r="BN251" i="1"/>
  <c r="BM252" i="1"/>
  <c r="BN252" i="1"/>
  <c r="BM253" i="1"/>
  <c r="BN253" i="1"/>
  <c r="BM254" i="1"/>
  <c r="BN254" i="1"/>
  <c r="BM255" i="1"/>
  <c r="BN255" i="1"/>
  <c r="BM256" i="1"/>
  <c r="BN256" i="1"/>
  <c r="BM257" i="1"/>
  <c r="BN257" i="1"/>
  <c r="BM258" i="1"/>
  <c r="BN258" i="1"/>
  <c r="BM259" i="1"/>
  <c r="BN259" i="1"/>
  <c r="BM260" i="1"/>
  <c r="BN260" i="1"/>
  <c r="BM261" i="1"/>
  <c r="BN261" i="1"/>
  <c r="BM262" i="1"/>
  <c r="BN262" i="1"/>
  <c r="BM263" i="1"/>
  <c r="BN263" i="1"/>
  <c r="BM264" i="1"/>
  <c r="BN264" i="1"/>
  <c r="BM265" i="1"/>
  <c r="BN265" i="1"/>
  <c r="BM266" i="1"/>
  <c r="BN266" i="1"/>
  <c r="BM267" i="1"/>
  <c r="BN267" i="1"/>
  <c r="BM268" i="1"/>
  <c r="BN268" i="1"/>
  <c r="BM269" i="1"/>
  <c r="BN269" i="1"/>
  <c r="BM270" i="1"/>
  <c r="BN270" i="1"/>
  <c r="BM271" i="1"/>
  <c r="BN271" i="1"/>
  <c r="BM272" i="1"/>
  <c r="BN272" i="1"/>
  <c r="BM273" i="1"/>
  <c r="BN273" i="1"/>
  <c r="BM274" i="1"/>
  <c r="BN274" i="1"/>
  <c r="BM275" i="1"/>
  <c r="BN275" i="1"/>
  <c r="BM276" i="1"/>
  <c r="BN276" i="1"/>
  <c r="BM277" i="1"/>
  <c r="BN277" i="1"/>
  <c r="BM278" i="1"/>
  <c r="BN278" i="1"/>
  <c r="BM279" i="1"/>
  <c r="BN279" i="1"/>
  <c r="BM280" i="1"/>
  <c r="BN280" i="1"/>
  <c r="BM281" i="1"/>
  <c r="BN281" i="1"/>
  <c r="BM282" i="1"/>
  <c r="BN282" i="1"/>
  <c r="BM283" i="1"/>
  <c r="BN283" i="1"/>
  <c r="BM284" i="1"/>
  <c r="BN284" i="1"/>
  <c r="BM285" i="1"/>
  <c r="BN285" i="1"/>
  <c r="BM286" i="1"/>
  <c r="BN286" i="1"/>
  <c r="BM287" i="1"/>
  <c r="BN287" i="1"/>
  <c r="BM288" i="1"/>
  <c r="BN288" i="1"/>
  <c r="BM289" i="1"/>
  <c r="BN289" i="1"/>
  <c r="BM290" i="1"/>
  <c r="BN290" i="1"/>
  <c r="BM291" i="1"/>
  <c r="BN291" i="1"/>
  <c r="BM292" i="1"/>
  <c r="BN292" i="1"/>
  <c r="BM293" i="1"/>
  <c r="BN293" i="1"/>
  <c r="BM294" i="1"/>
  <c r="BN294" i="1"/>
  <c r="BM295" i="1"/>
  <c r="BN295" i="1"/>
  <c r="BM296" i="1"/>
  <c r="BN296" i="1"/>
  <c r="BM297" i="1"/>
  <c r="BN297" i="1"/>
  <c r="BM298" i="1"/>
  <c r="BN298" i="1"/>
  <c r="BM299" i="1"/>
  <c r="BN299" i="1"/>
  <c r="BM300" i="1"/>
  <c r="BN300" i="1"/>
  <c r="BM301" i="1"/>
  <c r="BN301" i="1"/>
  <c r="BM302" i="1"/>
  <c r="BN302" i="1"/>
  <c r="BM303" i="1"/>
  <c r="BN303" i="1"/>
  <c r="BM304" i="1"/>
  <c r="BN304" i="1"/>
  <c r="BM305" i="1"/>
  <c r="BN305" i="1"/>
  <c r="BM306" i="1"/>
  <c r="BN306" i="1"/>
  <c r="BM307" i="1"/>
  <c r="BN307" i="1"/>
  <c r="BM308" i="1"/>
  <c r="BN308" i="1"/>
  <c r="BM309" i="1"/>
  <c r="BN309" i="1"/>
  <c r="BM310" i="1"/>
  <c r="BN310" i="1"/>
  <c r="BM311" i="1"/>
  <c r="BN311" i="1"/>
  <c r="BM312" i="1"/>
  <c r="BN312" i="1"/>
  <c r="BM313" i="1"/>
  <c r="BN313" i="1"/>
  <c r="BM314" i="1"/>
  <c r="BN314" i="1"/>
  <c r="BM315" i="1"/>
  <c r="BN315" i="1"/>
  <c r="BM316" i="1"/>
  <c r="BN316" i="1"/>
  <c r="BM317" i="1"/>
  <c r="BN317" i="1"/>
  <c r="BM318" i="1"/>
  <c r="BN318" i="1"/>
  <c r="BM319" i="1"/>
  <c r="BN319" i="1"/>
  <c r="BM320" i="1"/>
  <c r="BN320" i="1"/>
  <c r="BM321" i="1"/>
  <c r="BN321" i="1"/>
  <c r="BM322" i="1"/>
  <c r="BN322" i="1"/>
  <c r="BM323" i="1"/>
  <c r="BN323" i="1"/>
  <c r="BM324" i="1"/>
  <c r="BN324" i="1"/>
  <c r="BM325" i="1"/>
  <c r="BN325" i="1"/>
  <c r="BM326" i="1"/>
  <c r="BN326" i="1"/>
  <c r="BM327" i="1"/>
  <c r="BN327" i="1"/>
  <c r="BM328" i="1"/>
  <c r="BN328" i="1"/>
  <c r="BM329" i="1"/>
  <c r="BN329" i="1"/>
  <c r="BM330" i="1"/>
  <c r="BN330" i="1"/>
  <c r="BM331" i="1"/>
  <c r="BN331" i="1"/>
  <c r="BM332" i="1"/>
  <c r="BN332" i="1"/>
  <c r="BM333" i="1"/>
  <c r="BN333" i="1"/>
  <c r="BM334" i="1"/>
  <c r="BN334" i="1"/>
  <c r="BM335" i="1"/>
  <c r="BN335" i="1"/>
  <c r="BM336" i="1"/>
  <c r="BN336" i="1"/>
  <c r="BM337" i="1"/>
  <c r="BN337" i="1"/>
  <c r="BM338" i="1"/>
  <c r="BN338" i="1"/>
  <c r="BM339" i="1"/>
  <c r="BN339" i="1"/>
  <c r="BM340" i="1"/>
  <c r="BN340" i="1"/>
  <c r="BM341" i="1"/>
  <c r="BN341" i="1"/>
  <c r="BM342" i="1"/>
  <c r="BN342" i="1"/>
  <c r="BM343" i="1"/>
  <c r="BN343" i="1"/>
  <c r="BM344" i="1"/>
  <c r="BN344" i="1"/>
  <c r="BM345" i="1"/>
  <c r="BN345" i="1"/>
  <c r="BM346" i="1"/>
  <c r="BN346" i="1"/>
  <c r="BM347" i="1"/>
  <c r="BN347" i="1"/>
  <c r="BM348" i="1"/>
  <c r="BN348" i="1"/>
  <c r="BM349" i="1"/>
  <c r="BN349" i="1"/>
  <c r="BM350" i="1"/>
  <c r="BN350" i="1"/>
  <c r="BM351" i="1"/>
  <c r="BN351" i="1"/>
  <c r="BM352" i="1"/>
  <c r="BN352" i="1"/>
  <c r="BM353" i="1"/>
  <c r="BN353" i="1"/>
  <c r="BM354" i="1"/>
  <c r="BN354" i="1"/>
  <c r="BM355" i="1"/>
  <c r="BN355" i="1"/>
  <c r="BM356" i="1"/>
  <c r="BN356" i="1"/>
  <c r="BM357" i="1"/>
  <c r="BN357" i="1"/>
  <c r="BM358" i="1"/>
  <c r="BN358" i="1"/>
  <c r="BM359" i="1"/>
  <c r="BN359" i="1"/>
  <c r="BM360" i="1"/>
  <c r="BN360" i="1"/>
  <c r="BM361" i="1"/>
  <c r="BN361" i="1"/>
  <c r="BM362" i="1"/>
  <c r="BN362" i="1"/>
  <c r="BM363" i="1"/>
  <c r="BN363" i="1"/>
  <c r="BM364" i="1"/>
  <c r="BN364" i="1"/>
  <c r="BM365" i="1"/>
  <c r="BN365" i="1"/>
  <c r="BM366" i="1"/>
  <c r="BN366" i="1"/>
  <c r="BM367" i="1"/>
  <c r="BN367" i="1"/>
  <c r="BM368" i="1"/>
  <c r="BN368" i="1"/>
  <c r="BM369" i="1"/>
  <c r="BN369" i="1"/>
  <c r="BM370" i="1"/>
  <c r="BN370" i="1"/>
  <c r="BM371" i="1"/>
  <c r="BN371" i="1"/>
  <c r="BM372" i="1"/>
  <c r="BN372" i="1"/>
  <c r="BM373" i="1"/>
  <c r="BN373" i="1"/>
  <c r="BM374" i="1"/>
  <c r="BN374" i="1"/>
  <c r="BM375" i="1"/>
  <c r="BN375" i="1"/>
  <c r="BM376" i="1"/>
  <c r="BN376" i="1"/>
  <c r="BM377" i="1"/>
  <c r="BN377" i="1"/>
  <c r="BM378" i="1"/>
  <c r="BN378" i="1"/>
  <c r="BM379" i="1"/>
  <c r="BN379" i="1"/>
  <c r="BM380" i="1"/>
  <c r="BN380" i="1"/>
  <c r="BM381" i="1"/>
  <c r="BN381" i="1"/>
  <c r="BM382" i="1"/>
  <c r="BN382" i="1"/>
  <c r="BM383" i="1"/>
  <c r="BN383" i="1"/>
  <c r="BM384" i="1"/>
  <c r="BN384" i="1"/>
  <c r="BM385" i="1"/>
  <c r="BN385" i="1"/>
  <c r="BM386" i="1"/>
  <c r="BN386" i="1"/>
  <c r="BM387" i="1"/>
  <c r="BN387" i="1"/>
  <c r="BM388" i="1"/>
  <c r="BN388" i="1"/>
  <c r="BM389" i="1"/>
  <c r="BN389" i="1"/>
  <c r="BM390" i="1"/>
  <c r="BN390" i="1"/>
  <c r="BM391" i="1"/>
  <c r="BN391" i="1"/>
  <c r="BM392" i="1"/>
  <c r="BN392" i="1"/>
  <c r="BM393" i="1"/>
  <c r="BN393" i="1"/>
  <c r="BM394" i="1"/>
  <c r="BN394" i="1"/>
  <c r="BM395" i="1"/>
  <c r="BN395" i="1"/>
  <c r="BM396" i="1"/>
  <c r="BN396" i="1"/>
  <c r="BM397" i="1"/>
  <c r="BN397" i="1"/>
  <c r="BM398" i="1"/>
  <c r="BN398" i="1"/>
  <c r="BM399" i="1"/>
  <c r="BN399" i="1"/>
  <c r="BM400" i="1"/>
  <c r="BN400" i="1"/>
  <c r="BM401" i="1"/>
  <c r="BN401" i="1"/>
  <c r="BM402" i="1"/>
  <c r="BN402" i="1"/>
  <c r="BM403" i="1"/>
  <c r="BN403" i="1"/>
  <c r="BM404" i="1"/>
  <c r="BN404" i="1"/>
  <c r="BM405" i="1"/>
  <c r="BN405" i="1"/>
  <c r="BM406" i="1"/>
  <c r="BN406" i="1"/>
  <c r="BM407" i="1"/>
  <c r="BN407" i="1"/>
  <c r="BM408" i="1"/>
  <c r="BN408" i="1"/>
  <c r="BM409" i="1"/>
  <c r="BN409" i="1"/>
  <c r="BM410" i="1"/>
  <c r="BN410" i="1"/>
  <c r="BM411" i="1"/>
  <c r="BN411" i="1"/>
  <c r="BM412" i="1"/>
  <c r="BN412" i="1"/>
  <c r="BM413" i="1"/>
  <c r="BN413" i="1"/>
  <c r="BM414" i="1"/>
  <c r="BN414" i="1"/>
  <c r="BM415" i="1"/>
  <c r="BN415" i="1"/>
  <c r="BM416" i="1"/>
  <c r="BN416" i="1"/>
  <c r="BM417" i="1"/>
  <c r="BN417" i="1"/>
  <c r="BM418" i="1"/>
  <c r="BN418" i="1"/>
  <c r="BM419" i="1"/>
  <c r="BN419" i="1"/>
  <c r="BM420" i="1"/>
  <c r="BN420" i="1"/>
  <c r="BM421" i="1"/>
  <c r="BN421" i="1"/>
  <c r="BM422" i="1"/>
  <c r="BN422" i="1"/>
  <c r="BM423" i="1"/>
  <c r="BN423" i="1"/>
  <c r="BM424" i="1"/>
  <c r="BN424" i="1"/>
  <c r="BM425" i="1"/>
  <c r="BN425" i="1"/>
  <c r="BM426" i="1"/>
  <c r="BN426" i="1"/>
  <c r="BM427" i="1"/>
  <c r="BN427" i="1"/>
  <c r="BM428" i="1"/>
  <c r="BN428" i="1"/>
  <c r="BM429" i="1"/>
  <c r="BN429" i="1"/>
  <c r="BM430" i="1"/>
  <c r="BN430" i="1"/>
  <c r="BM431" i="1"/>
  <c r="BN431" i="1"/>
  <c r="BM432" i="1"/>
  <c r="BN432" i="1"/>
  <c r="BM433" i="1"/>
  <c r="BN433" i="1"/>
  <c r="BM434" i="1"/>
  <c r="BN434" i="1"/>
  <c r="BM435" i="1"/>
  <c r="BN435" i="1"/>
  <c r="BM436" i="1"/>
  <c r="BN436" i="1"/>
  <c r="BM437" i="1"/>
  <c r="BN437" i="1"/>
  <c r="BM438" i="1"/>
  <c r="BN438" i="1"/>
  <c r="BM439" i="1"/>
  <c r="BN439" i="1"/>
  <c r="BM440" i="1"/>
  <c r="BN440" i="1"/>
  <c r="BM441" i="1"/>
  <c r="BN441" i="1"/>
  <c r="BM442" i="1"/>
  <c r="BN442" i="1"/>
  <c r="BM443" i="1"/>
  <c r="BN443" i="1"/>
  <c r="BM444" i="1"/>
  <c r="BN444" i="1"/>
  <c r="BM445" i="1"/>
  <c r="BN445" i="1"/>
  <c r="BM446" i="1"/>
  <c r="BN446" i="1"/>
  <c r="BM447" i="1"/>
  <c r="BN447" i="1"/>
  <c r="BM448" i="1"/>
  <c r="BN448" i="1"/>
  <c r="BM449" i="1"/>
  <c r="BN449" i="1"/>
  <c r="BM450" i="1"/>
  <c r="BN450" i="1"/>
  <c r="BM451" i="1"/>
  <c r="BN451" i="1"/>
  <c r="BM452" i="1"/>
  <c r="BN452" i="1"/>
  <c r="BM453" i="1"/>
  <c r="BN453" i="1"/>
  <c r="BM454" i="1"/>
  <c r="BN454" i="1"/>
  <c r="BM455" i="1"/>
  <c r="BN455" i="1"/>
  <c r="BM456" i="1"/>
  <c r="BN456" i="1"/>
  <c r="BM457" i="1"/>
  <c r="BN457" i="1"/>
  <c r="BM458" i="1"/>
  <c r="BN458" i="1"/>
  <c r="BM459" i="1"/>
  <c r="BN459" i="1"/>
  <c r="BM460" i="1"/>
  <c r="BN460" i="1"/>
  <c r="BM461" i="1"/>
  <c r="BN461" i="1"/>
  <c r="BM462" i="1"/>
  <c r="BN462" i="1"/>
  <c r="BM463" i="1"/>
  <c r="BN463" i="1"/>
  <c r="BM464" i="1"/>
  <c r="BN464" i="1"/>
  <c r="BM465" i="1"/>
  <c r="BN465" i="1"/>
  <c r="BM466" i="1"/>
  <c r="BN466" i="1"/>
  <c r="BM467" i="1"/>
  <c r="BN467" i="1"/>
  <c r="BM468" i="1"/>
  <c r="BN468" i="1"/>
  <c r="BM469" i="1"/>
  <c r="BN469" i="1"/>
  <c r="BM470" i="1"/>
  <c r="BN470" i="1"/>
  <c r="BM471" i="1"/>
  <c r="BN471" i="1"/>
  <c r="BM472" i="1"/>
  <c r="BN472" i="1"/>
  <c r="BM473" i="1"/>
  <c r="BN473" i="1"/>
  <c r="BM474" i="1"/>
  <c r="BN474" i="1"/>
  <c r="BM475" i="1"/>
  <c r="BN475" i="1"/>
  <c r="BM476" i="1"/>
  <c r="BN476" i="1"/>
  <c r="BM477" i="1"/>
  <c r="BN477" i="1"/>
  <c r="BM478" i="1"/>
  <c r="BN478" i="1"/>
  <c r="BM479" i="1"/>
  <c r="BN479" i="1"/>
  <c r="BM480" i="1"/>
  <c r="BN480" i="1"/>
  <c r="BM481" i="1"/>
  <c r="BN481" i="1"/>
  <c r="BM482" i="1"/>
  <c r="BN482" i="1"/>
  <c r="BM483" i="1"/>
  <c r="BN483" i="1"/>
  <c r="BM484" i="1"/>
  <c r="BN484" i="1"/>
  <c r="BM485" i="1"/>
  <c r="BN485" i="1"/>
  <c r="BM486" i="1"/>
  <c r="BN486" i="1"/>
  <c r="BM487" i="1"/>
  <c r="BN487" i="1"/>
  <c r="BM488" i="1"/>
  <c r="BN488" i="1"/>
  <c r="BM489" i="1"/>
  <c r="BN489" i="1"/>
  <c r="BM490" i="1"/>
  <c r="BN490" i="1"/>
  <c r="BM491" i="1"/>
  <c r="BN491" i="1"/>
  <c r="BM492" i="1"/>
  <c r="BN492" i="1"/>
  <c r="BM493" i="1"/>
  <c r="BN493" i="1"/>
  <c r="BM494" i="1"/>
  <c r="BN494" i="1"/>
  <c r="BM495" i="1"/>
  <c r="BN495" i="1"/>
  <c r="BM496" i="1"/>
  <c r="BN496" i="1"/>
  <c r="BM497" i="1"/>
  <c r="BN497" i="1"/>
  <c r="BM498" i="1"/>
  <c r="BN498" i="1"/>
  <c r="BM499" i="1"/>
  <c r="BN499" i="1"/>
  <c r="BM500" i="1"/>
  <c r="BN500" i="1"/>
  <c r="BM501" i="1"/>
  <c r="BN501" i="1"/>
  <c r="BM502" i="1"/>
  <c r="BN502" i="1"/>
  <c r="BM503" i="1"/>
  <c r="BN503" i="1"/>
  <c r="BM504" i="1"/>
  <c r="BN504" i="1"/>
  <c r="BM505" i="1"/>
  <c r="BN505" i="1"/>
  <c r="BM506" i="1"/>
  <c r="BN506" i="1"/>
  <c r="BM507" i="1"/>
  <c r="BN507" i="1"/>
  <c r="BM508" i="1"/>
  <c r="BN508" i="1"/>
  <c r="BM509" i="1"/>
  <c r="BN509" i="1"/>
  <c r="BM510" i="1"/>
  <c r="BN510" i="1"/>
  <c r="BM511" i="1"/>
  <c r="BN511" i="1"/>
  <c r="BM512" i="1"/>
  <c r="BN512" i="1"/>
  <c r="BM513" i="1"/>
  <c r="BN513" i="1"/>
  <c r="BM514" i="1"/>
  <c r="BN514" i="1"/>
  <c r="BM515" i="1"/>
  <c r="BN515" i="1"/>
  <c r="BM516" i="1"/>
  <c r="BN516" i="1"/>
  <c r="BM517" i="1"/>
  <c r="BN517" i="1"/>
  <c r="BM518" i="1"/>
  <c r="BN518" i="1"/>
  <c r="BM519" i="1"/>
  <c r="BN519" i="1"/>
  <c r="BM520" i="1"/>
  <c r="BN520" i="1"/>
  <c r="BM521" i="1"/>
  <c r="BN521" i="1"/>
  <c r="BM522" i="1"/>
  <c r="BN522" i="1"/>
  <c r="BM523" i="1"/>
  <c r="BN523" i="1"/>
  <c r="BM524" i="1"/>
  <c r="BN524" i="1"/>
  <c r="BM525" i="1"/>
  <c r="BN525" i="1"/>
  <c r="BM526" i="1"/>
  <c r="BN526" i="1"/>
  <c r="BM527" i="1"/>
  <c r="BN527" i="1"/>
  <c r="BM528" i="1"/>
  <c r="BN528" i="1"/>
  <c r="BM529" i="1"/>
  <c r="BN529" i="1"/>
  <c r="BM530" i="1"/>
  <c r="BN530" i="1"/>
  <c r="BN2" i="1"/>
  <c r="BM2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9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2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9" i="1"/>
  <c r="BF530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9" i="1"/>
  <c r="BH8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3" i="1"/>
  <c r="X4" i="1"/>
  <c r="X5" i="1"/>
  <c r="X6" i="1"/>
  <c r="X7" i="1"/>
  <c r="X8" i="1"/>
  <c r="X9" i="1"/>
  <c r="X10" i="1"/>
  <c r="X11" i="1"/>
  <c r="X12" i="1"/>
  <c r="X13" i="1"/>
  <c r="X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3" i="1"/>
  <c r="U4" i="1"/>
  <c r="U5" i="1"/>
  <c r="U6" i="1"/>
  <c r="U7" i="1"/>
  <c r="U8" i="1"/>
  <c r="U9" i="1"/>
  <c r="U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3" i="1"/>
  <c r="R52" i="1"/>
  <c r="R12" i="1"/>
  <c r="R20" i="1"/>
  <c r="R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2" i="1"/>
  <c r="P8" i="1"/>
  <c r="R8" i="1" s="1"/>
  <c r="P9" i="1"/>
  <c r="R9" i="1" s="1"/>
  <c r="P10" i="1"/>
  <c r="R10" i="1" s="1"/>
  <c r="P11" i="1"/>
  <c r="R11" i="1" s="1"/>
  <c r="P12" i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3" i="1"/>
  <c r="R3" i="1" s="1"/>
  <c r="P4" i="1"/>
  <c r="R4" i="1" s="1"/>
  <c r="P5" i="1"/>
  <c r="R5" i="1" s="1"/>
  <c r="P6" i="1"/>
  <c r="R6" i="1" s="1"/>
  <c r="P7" i="1"/>
  <c r="R7" i="1" s="1"/>
  <c r="P2" i="1"/>
  <c r="R2" i="1" s="1"/>
  <c r="N2" i="1"/>
  <c r="S2" i="1" s="1"/>
  <c r="N3" i="1"/>
  <c r="S3" i="1" s="1"/>
  <c r="N4" i="1"/>
  <c r="S4" i="1" s="1"/>
  <c r="N5" i="1"/>
  <c r="S5" i="1" s="1"/>
  <c r="N6" i="1"/>
  <c r="S6" i="1" s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 s="1"/>
  <c r="N15" i="1"/>
  <c r="S15" i="1" s="1"/>
  <c r="N16" i="1"/>
  <c r="S16" i="1" s="1"/>
  <c r="N17" i="1"/>
  <c r="S17" i="1" s="1"/>
  <c r="N18" i="1"/>
  <c r="S18" i="1" s="1"/>
  <c r="N19" i="1"/>
  <c r="S19" i="1" s="1"/>
  <c r="N20" i="1"/>
  <c r="S20" i="1" s="1"/>
  <c r="N21" i="1"/>
  <c r="S21" i="1" s="1"/>
  <c r="N22" i="1"/>
  <c r="S22" i="1" s="1"/>
  <c r="N23" i="1"/>
  <c r="S23" i="1" s="1"/>
  <c r="N24" i="1"/>
  <c r="S24" i="1" s="1"/>
  <c r="N25" i="1"/>
  <c r="S25" i="1" s="1"/>
  <c r="N26" i="1"/>
  <c r="S26" i="1" s="1"/>
  <c r="N27" i="1"/>
  <c r="S27" i="1" s="1"/>
  <c r="N28" i="1"/>
  <c r="S28" i="1" s="1"/>
  <c r="N29" i="1"/>
  <c r="S29" i="1" s="1"/>
  <c r="N30" i="1"/>
  <c r="S30" i="1" s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N37" i="1"/>
  <c r="S37" i="1" s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N51" i="1"/>
  <c r="S51" i="1" s="1"/>
  <c r="N52" i="1"/>
  <c r="S52" i="1" s="1"/>
  <c r="N53" i="1"/>
  <c r="S53" i="1" s="1"/>
  <c r="N54" i="1"/>
  <c r="S54" i="1" s="1"/>
  <c r="N55" i="1"/>
  <c r="S55" i="1" s="1"/>
  <c r="N56" i="1"/>
  <c r="S56" i="1" s="1"/>
  <c r="N57" i="1"/>
  <c r="S57" i="1" s="1"/>
  <c r="N58" i="1"/>
  <c r="S58" i="1" s="1"/>
  <c r="N59" i="1"/>
  <c r="S59" i="1" s="1"/>
  <c r="N60" i="1"/>
  <c r="S60" i="1" s="1"/>
  <c r="N61" i="1"/>
  <c r="S61" i="1" s="1"/>
  <c r="N62" i="1"/>
  <c r="S62" i="1" s="1"/>
  <c r="N63" i="1"/>
  <c r="S63" i="1" s="1"/>
  <c r="N64" i="1"/>
  <c r="S64" i="1" s="1"/>
  <c r="N65" i="1"/>
  <c r="S65" i="1" s="1"/>
  <c r="N66" i="1"/>
  <c r="S66" i="1" s="1"/>
  <c r="N67" i="1"/>
  <c r="S67" i="1" s="1"/>
  <c r="N68" i="1"/>
  <c r="S68" i="1" s="1"/>
  <c r="N69" i="1"/>
  <c r="S69" i="1" s="1"/>
  <c r="N70" i="1"/>
  <c r="S70" i="1" s="1"/>
  <c r="N71" i="1"/>
  <c r="S71" i="1" s="1"/>
  <c r="N72" i="1"/>
  <c r="S72" i="1" s="1"/>
  <c r="N73" i="1"/>
  <c r="S73" i="1" s="1"/>
  <c r="N74" i="1"/>
  <c r="S74" i="1" s="1"/>
  <c r="N75" i="1"/>
  <c r="S75" i="1" s="1"/>
  <c r="N76" i="1"/>
  <c r="S76" i="1" s="1"/>
  <c r="N77" i="1"/>
  <c r="S77" i="1" s="1"/>
  <c r="N78" i="1"/>
  <c r="S78" i="1" s="1"/>
  <c r="N79" i="1"/>
  <c r="S79" i="1" s="1"/>
  <c r="N80" i="1"/>
  <c r="S80" i="1" s="1"/>
  <c r="N81" i="1"/>
  <c r="S81" i="1" s="1"/>
  <c r="N82" i="1"/>
  <c r="S82" i="1" s="1"/>
  <c r="N83" i="1"/>
  <c r="S83" i="1" s="1"/>
  <c r="N84" i="1"/>
  <c r="S84" i="1" s="1"/>
  <c r="N85" i="1"/>
  <c r="S85" i="1" s="1"/>
  <c r="N86" i="1"/>
  <c r="S86" i="1" s="1"/>
  <c r="N87" i="1"/>
  <c r="S87" i="1" s="1"/>
  <c r="N88" i="1"/>
  <c r="S88" i="1" s="1"/>
  <c r="N89" i="1"/>
  <c r="S89" i="1" s="1"/>
  <c r="N90" i="1"/>
  <c r="S90" i="1" s="1"/>
  <c r="N91" i="1"/>
  <c r="S91" i="1" s="1"/>
  <c r="N92" i="1"/>
  <c r="S92" i="1" s="1"/>
  <c r="N93" i="1"/>
  <c r="S93" i="1" s="1"/>
  <c r="N94" i="1"/>
  <c r="S94" i="1" s="1"/>
  <c r="N95" i="1"/>
  <c r="S95" i="1" s="1"/>
  <c r="N96" i="1"/>
  <c r="S96" i="1" s="1"/>
  <c r="N97" i="1"/>
  <c r="S97" i="1" s="1"/>
  <c r="N98" i="1"/>
  <c r="S98" i="1" s="1"/>
  <c r="N99" i="1"/>
  <c r="S99" i="1" s="1"/>
  <c r="N100" i="1"/>
  <c r="S100" i="1" s="1"/>
  <c r="N101" i="1"/>
  <c r="S101" i="1" s="1"/>
  <c r="N102" i="1"/>
  <c r="S102" i="1" s="1"/>
  <c r="N103" i="1"/>
  <c r="S103" i="1" s="1"/>
  <c r="N104" i="1"/>
  <c r="S104" i="1" s="1"/>
  <c r="N105" i="1"/>
  <c r="S105" i="1" s="1"/>
  <c r="N106" i="1"/>
  <c r="S106" i="1" s="1"/>
  <c r="N107" i="1"/>
  <c r="S107" i="1" s="1"/>
  <c r="N108" i="1"/>
  <c r="S108" i="1" s="1"/>
  <c r="N109" i="1"/>
  <c r="S109" i="1" s="1"/>
  <c r="N110" i="1"/>
  <c r="S110" i="1" s="1"/>
  <c r="N111" i="1"/>
  <c r="S111" i="1" s="1"/>
  <c r="N112" i="1"/>
  <c r="S112" i="1" s="1"/>
  <c r="N113" i="1"/>
  <c r="S113" i="1" s="1"/>
  <c r="N114" i="1"/>
  <c r="S114" i="1" s="1"/>
  <c r="N115" i="1"/>
  <c r="S115" i="1" s="1"/>
  <c r="N116" i="1"/>
  <c r="S116" i="1" s="1"/>
  <c r="N117" i="1"/>
  <c r="S117" i="1" s="1"/>
  <c r="N118" i="1"/>
  <c r="S118" i="1" s="1"/>
  <c r="N119" i="1"/>
  <c r="S119" i="1" s="1"/>
  <c r="N120" i="1"/>
  <c r="S120" i="1" s="1"/>
  <c r="N121" i="1"/>
  <c r="S121" i="1" s="1"/>
  <c r="N122" i="1"/>
  <c r="S122" i="1" s="1"/>
  <c r="N123" i="1"/>
  <c r="S123" i="1" s="1"/>
  <c r="N124" i="1"/>
  <c r="S124" i="1" s="1"/>
  <c r="N125" i="1"/>
  <c r="S125" i="1" s="1"/>
  <c r="N126" i="1"/>
  <c r="S126" i="1" s="1"/>
  <c r="N127" i="1"/>
  <c r="S127" i="1" s="1"/>
  <c r="N128" i="1"/>
  <c r="S128" i="1" s="1"/>
  <c r="N129" i="1"/>
  <c r="S129" i="1" s="1"/>
  <c r="N130" i="1"/>
  <c r="S130" i="1" s="1"/>
  <c r="N131" i="1"/>
  <c r="S131" i="1" s="1"/>
  <c r="N132" i="1"/>
  <c r="S132" i="1" s="1"/>
  <c r="N133" i="1"/>
  <c r="S133" i="1" s="1"/>
  <c r="N134" i="1"/>
  <c r="S134" i="1" s="1"/>
  <c r="N135" i="1"/>
  <c r="S135" i="1" s="1"/>
  <c r="N136" i="1"/>
  <c r="S136" i="1" s="1"/>
  <c r="N137" i="1"/>
  <c r="S137" i="1" s="1"/>
  <c r="N138" i="1"/>
  <c r="S138" i="1" s="1"/>
  <c r="N139" i="1"/>
  <c r="S139" i="1" s="1"/>
  <c r="N140" i="1"/>
  <c r="S140" i="1" s="1"/>
  <c r="N141" i="1"/>
  <c r="S141" i="1" s="1"/>
  <c r="N142" i="1"/>
  <c r="S142" i="1" s="1"/>
  <c r="N143" i="1"/>
  <c r="S143" i="1" s="1"/>
  <c r="N144" i="1"/>
  <c r="S144" i="1" s="1"/>
  <c r="N145" i="1"/>
  <c r="S145" i="1" s="1"/>
  <c r="N146" i="1"/>
  <c r="S146" i="1" s="1"/>
  <c r="N147" i="1"/>
  <c r="S147" i="1" s="1"/>
  <c r="N148" i="1"/>
  <c r="S148" i="1" s="1"/>
  <c r="N149" i="1"/>
  <c r="S149" i="1" s="1"/>
  <c r="N150" i="1"/>
  <c r="S150" i="1" s="1"/>
  <c r="N151" i="1"/>
  <c r="S151" i="1" s="1"/>
  <c r="N152" i="1"/>
  <c r="S152" i="1" s="1"/>
  <c r="N153" i="1"/>
  <c r="S153" i="1" s="1"/>
  <c r="N154" i="1"/>
  <c r="S154" i="1" s="1"/>
  <c r="N155" i="1"/>
  <c r="S155" i="1" s="1"/>
  <c r="N156" i="1"/>
  <c r="S156" i="1" s="1"/>
  <c r="N157" i="1"/>
  <c r="S157" i="1" s="1"/>
  <c r="N158" i="1"/>
  <c r="S158" i="1" s="1"/>
  <c r="N159" i="1"/>
  <c r="S159" i="1" s="1"/>
  <c r="N160" i="1"/>
  <c r="S160" i="1" s="1"/>
  <c r="N161" i="1"/>
  <c r="S161" i="1" s="1"/>
  <c r="N162" i="1"/>
  <c r="S162" i="1" s="1"/>
  <c r="N163" i="1"/>
  <c r="S163" i="1" s="1"/>
  <c r="N164" i="1"/>
  <c r="S164" i="1" s="1"/>
  <c r="N165" i="1"/>
  <c r="S165" i="1" s="1"/>
  <c r="N166" i="1"/>
  <c r="S166" i="1" s="1"/>
  <c r="N167" i="1"/>
  <c r="S167" i="1" s="1"/>
  <c r="N168" i="1"/>
  <c r="S168" i="1" s="1"/>
  <c r="N169" i="1"/>
  <c r="S169" i="1" s="1"/>
  <c r="N170" i="1"/>
  <c r="S170" i="1" s="1"/>
  <c r="N171" i="1"/>
  <c r="S171" i="1" s="1"/>
  <c r="N172" i="1"/>
  <c r="S172" i="1" s="1"/>
  <c r="N173" i="1"/>
  <c r="S173" i="1" s="1"/>
  <c r="N174" i="1"/>
  <c r="S174" i="1" s="1"/>
  <c r="N175" i="1"/>
  <c r="S175" i="1" s="1"/>
  <c r="N176" i="1"/>
  <c r="S176" i="1" s="1"/>
  <c r="N177" i="1"/>
  <c r="S177" i="1" s="1"/>
  <c r="N178" i="1"/>
  <c r="S178" i="1" s="1"/>
  <c r="N179" i="1"/>
  <c r="S179" i="1" s="1"/>
  <c r="N180" i="1"/>
  <c r="S180" i="1" s="1"/>
  <c r="N181" i="1"/>
  <c r="S181" i="1" s="1"/>
  <c r="N182" i="1"/>
  <c r="S182" i="1" s="1"/>
  <c r="N183" i="1"/>
  <c r="S183" i="1" s="1"/>
  <c r="N184" i="1"/>
  <c r="S184" i="1" s="1"/>
  <c r="N185" i="1"/>
  <c r="S185" i="1" s="1"/>
  <c r="N186" i="1"/>
  <c r="S186" i="1" s="1"/>
  <c r="N187" i="1"/>
  <c r="S187" i="1" s="1"/>
  <c r="N188" i="1"/>
  <c r="S188" i="1" s="1"/>
  <c r="N189" i="1"/>
  <c r="S189" i="1" s="1"/>
  <c r="N190" i="1"/>
  <c r="S190" i="1" s="1"/>
  <c r="N191" i="1"/>
  <c r="S191" i="1" s="1"/>
  <c r="N192" i="1"/>
  <c r="S192" i="1" s="1"/>
  <c r="N193" i="1"/>
  <c r="S193" i="1" s="1"/>
  <c r="N194" i="1"/>
  <c r="S194" i="1" s="1"/>
  <c r="N195" i="1"/>
  <c r="S195" i="1" s="1"/>
  <c r="N196" i="1"/>
  <c r="S196" i="1" s="1"/>
  <c r="N197" i="1"/>
  <c r="S197" i="1" s="1"/>
  <c r="N198" i="1"/>
  <c r="S198" i="1" s="1"/>
  <c r="N199" i="1"/>
  <c r="S199" i="1" s="1"/>
  <c r="N200" i="1"/>
  <c r="S200" i="1" s="1"/>
  <c r="N201" i="1"/>
  <c r="S201" i="1" s="1"/>
  <c r="N202" i="1"/>
  <c r="S202" i="1" s="1"/>
  <c r="N203" i="1"/>
  <c r="S203" i="1" s="1"/>
  <c r="N204" i="1"/>
  <c r="S204" i="1" s="1"/>
  <c r="N205" i="1"/>
  <c r="S205" i="1" s="1"/>
  <c r="N206" i="1"/>
  <c r="S206" i="1" s="1"/>
  <c r="N207" i="1"/>
  <c r="S207" i="1" s="1"/>
  <c r="N208" i="1"/>
  <c r="S208" i="1" s="1"/>
  <c r="N209" i="1"/>
  <c r="S209" i="1" s="1"/>
  <c r="N210" i="1"/>
  <c r="S210" i="1" s="1"/>
  <c r="N211" i="1"/>
  <c r="S211" i="1" s="1"/>
  <c r="N212" i="1"/>
  <c r="S212" i="1" s="1"/>
  <c r="N213" i="1"/>
  <c r="S213" i="1" s="1"/>
  <c r="N214" i="1"/>
  <c r="S214" i="1" s="1"/>
  <c r="N215" i="1"/>
  <c r="S215" i="1" s="1"/>
  <c r="N216" i="1"/>
  <c r="S216" i="1" s="1"/>
  <c r="N217" i="1"/>
  <c r="S217" i="1" s="1"/>
  <c r="N218" i="1"/>
  <c r="S218" i="1" s="1"/>
  <c r="N219" i="1"/>
  <c r="S219" i="1" s="1"/>
  <c r="N220" i="1"/>
  <c r="S220" i="1" s="1"/>
  <c r="N221" i="1"/>
  <c r="S221" i="1" s="1"/>
  <c r="N222" i="1"/>
  <c r="S222" i="1" s="1"/>
  <c r="N223" i="1"/>
  <c r="S223" i="1" s="1"/>
  <c r="N224" i="1"/>
  <c r="S224" i="1" s="1"/>
  <c r="N225" i="1"/>
  <c r="S225" i="1" s="1"/>
  <c r="N226" i="1"/>
  <c r="S226" i="1" s="1"/>
  <c r="N227" i="1"/>
  <c r="S227" i="1" s="1"/>
  <c r="N228" i="1"/>
  <c r="S228" i="1" s="1"/>
  <c r="N229" i="1"/>
  <c r="S229" i="1" s="1"/>
  <c r="N230" i="1"/>
  <c r="S230" i="1" s="1"/>
  <c r="N231" i="1"/>
  <c r="S231" i="1" s="1"/>
  <c r="N232" i="1"/>
  <c r="S232" i="1" s="1"/>
  <c r="N233" i="1"/>
  <c r="S233" i="1" s="1"/>
  <c r="N234" i="1"/>
  <c r="S234" i="1" s="1"/>
  <c r="N235" i="1"/>
  <c r="S235" i="1" s="1"/>
  <c r="N236" i="1"/>
  <c r="S236" i="1" s="1"/>
  <c r="N237" i="1"/>
  <c r="S237" i="1" s="1"/>
  <c r="N238" i="1"/>
  <c r="S238" i="1" s="1"/>
  <c r="N239" i="1"/>
  <c r="S239" i="1" s="1"/>
  <c r="N240" i="1"/>
  <c r="S240" i="1" s="1"/>
  <c r="N241" i="1"/>
  <c r="S241" i="1" s="1"/>
  <c r="N242" i="1"/>
  <c r="S242" i="1" s="1"/>
  <c r="N243" i="1"/>
  <c r="S243" i="1" s="1"/>
  <c r="N244" i="1"/>
  <c r="S244" i="1" s="1"/>
  <c r="N245" i="1"/>
  <c r="S245" i="1" s="1"/>
  <c r="N246" i="1"/>
  <c r="S246" i="1" s="1"/>
  <c r="N247" i="1"/>
  <c r="S247" i="1" s="1"/>
  <c r="N248" i="1"/>
  <c r="S248" i="1" s="1"/>
  <c r="N249" i="1"/>
  <c r="S249" i="1" s="1"/>
  <c r="N250" i="1"/>
  <c r="S250" i="1" s="1"/>
  <c r="N251" i="1"/>
  <c r="S251" i="1" s="1"/>
  <c r="N252" i="1"/>
  <c r="S252" i="1" s="1"/>
  <c r="N253" i="1"/>
  <c r="S253" i="1" s="1"/>
  <c r="N254" i="1"/>
  <c r="S254" i="1" s="1"/>
  <c r="N255" i="1"/>
  <c r="S255" i="1" s="1"/>
  <c r="N256" i="1"/>
  <c r="S256" i="1" s="1"/>
  <c r="N257" i="1"/>
  <c r="S257" i="1" s="1"/>
  <c r="N258" i="1"/>
  <c r="S258" i="1" s="1"/>
  <c r="N259" i="1"/>
  <c r="S259" i="1" s="1"/>
  <c r="N260" i="1"/>
  <c r="S260" i="1" s="1"/>
  <c r="N261" i="1"/>
  <c r="S261" i="1" s="1"/>
  <c r="N262" i="1"/>
  <c r="S262" i="1" s="1"/>
  <c r="N263" i="1"/>
  <c r="S263" i="1" s="1"/>
  <c r="N264" i="1"/>
  <c r="S264" i="1" s="1"/>
  <c r="N265" i="1"/>
  <c r="S265" i="1" s="1"/>
  <c r="N266" i="1"/>
  <c r="S266" i="1" s="1"/>
  <c r="N267" i="1"/>
  <c r="S267" i="1" s="1"/>
  <c r="N268" i="1"/>
  <c r="S268" i="1" s="1"/>
  <c r="N269" i="1"/>
  <c r="S269" i="1" s="1"/>
  <c r="N270" i="1"/>
  <c r="S270" i="1" s="1"/>
  <c r="N271" i="1"/>
  <c r="S271" i="1" s="1"/>
  <c r="N272" i="1"/>
  <c r="S272" i="1" s="1"/>
  <c r="N273" i="1"/>
  <c r="S273" i="1" s="1"/>
  <c r="N274" i="1"/>
  <c r="S274" i="1" s="1"/>
  <c r="N275" i="1"/>
  <c r="S275" i="1" s="1"/>
  <c r="N276" i="1"/>
  <c r="S276" i="1" s="1"/>
  <c r="N277" i="1"/>
  <c r="S277" i="1" s="1"/>
  <c r="N278" i="1"/>
  <c r="S278" i="1" s="1"/>
  <c r="N279" i="1"/>
  <c r="S279" i="1" s="1"/>
  <c r="N280" i="1"/>
  <c r="S280" i="1" s="1"/>
  <c r="N281" i="1"/>
  <c r="S281" i="1" s="1"/>
  <c r="N282" i="1"/>
  <c r="S282" i="1" s="1"/>
  <c r="N283" i="1"/>
  <c r="S283" i="1" s="1"/>
  <c r="N284" i="1"/>
  <c r="S284" i="1" s="1"/>
  <c r="N285" i="1"/>
  <c r="S285" i="1" s="1"/>
  <c r="N286" i="1"/>
  <c r="S286" i="1" s="1"/>
  <c r="N287" i="1"/>
  <c r="S287" i="1" s="1"/>
  <c r="N288" i="1"/>
  <c r="S288" i="1" s="1"/>
  <c r="N289" i="1"/>
  <c r="S289" i="1" s="1"/>
  <c r="N290" i="1"/>
  <c r="S290" i="1" s="1"/>
  <c r="N291" i="1"/>
  <c r="S291" i="1" s="1"/>
  <c r="N292" i="1"/>
  <c r="S292" i="1" s="1"/>
  <c r="N293" i="1"/>
  <c r="S293" i="1" s="1"/>
  <c r="N294" i="1"/>
  <c r="S294" i="1" s="1"/>
  <c r="N295" i="1"/>
  <c r="S295" i="1" s="1"/>
  <c r="N296" i="1"/>
  <c r="S296" i="1" s="1"/>
  <c r="N297" i="1"/>
  <c r="S297" i="1" s="1"/>
  <c r="N298" i="1"/>
  <c r="S298" i="1" s="1"/>
  <c r="N299" i="1"/>
  <c r="S299" i="1" s="1"/>
  <c r="N300" i="1"/>
  <c r="S300" i="1" s="1"/>
  <c r="N301" i="1"/>
  <c r="S301" i="1" s="1"/>
  <c r="N302" i="1"/>
  <c r="S302" i="1" s="1"/>
  <c r="N303" i="1"/>
  <c r="S303" i="1" s="1"/>
  <c r="N304" i="1"/>
  <c r="S304" i="1" s="1"/>
  <c r="N305" i="1"/>
  <c r="S305" i="1" s="1"/>
  <c r="N306" i="1"/>
  <c r="S306" i="1" s="1"/>
  <c r="N307" i="1"/>
  <c r="S307" i="1" s="1"/>
  <c r="N308" i="1"/>
  <c r="S308" i="1" s="1"/>
  <c r="N309" i="1"/>
  <c r="S309" i="1" s="1"/>
  <c r="N310" i="1"/>
  <c r="S310" i="1" s="1"/>
  <c r="N311" i="1"/>
  <c r="S311" i="1" s="1"/>
  <c r="N312" i="1"/>
  <c r="S312" i="1" s="1"/>
  <c r="N313" i="1"/>
  <c r="S313" i="1" s="1"/>
  <c r="N314" i="1"/>
  <c r="S314" i="1" s="1"/>
  <c r="N315" i="1"/>
  <c r="S315" i="1" s="1"/>
  <c r="N316" i="1"/>
  <c r="S316" i="1" s="1"/>
  <c r="N317" i="1"/>
  <c r="S317" i="1" s="1"/>
  <c r="N318" i="1"/>
  <c r="S318" i="1" s="1"/>
  <c r="N319" i="1"/>
  <c r="S319" i="1" s="1"/>
  <c r="N320" i="1"/>
  <c r="S320" i="1" s="1"/>
  <c r="N321" i="1"/>
  <c r="S321" i="1" s="1"/>
  <c r="N322" i="1"/>
  <c r="S322" i="1" s="1"/>
  <c r="N323" i="1"/>
  <c r="S323" i="1" s="1"/>
  <c r="N324" i="1"/>
  <c r="S324" i="1" s="1"/>
  <c r="N325" i="1"/>
  <c r="S325" i="1" s="1"/>
  <c r="N326" i="1"/>
  <c r="S326" i="1" s="1"/>
  <c r="N327" i="1"/>
  <c r="S327" i="1" s="1"/>
  <c r="N328" i="1"/>
  <c r="S328" i="1" s="1"/>
  <c r="N329" i="1"/>
  <c r="S329" i="1" s="1"/>
  <c r="N330" i="1"/>
  <c r="S330" i="1" s="1"/>
  <c r="N331" i="1"/>
  <c r="S331" i="1" s="1"/>
  <c r="N332" i="1"/>
  <c r="S332" i="1" s="1"/>
  <c r="N333" i="1"/>
  <c r="S333" i="1" s="1"/>
  <c r="N334" i="1"/>
  <c r="S334" i="1" s="1"/>
  <c r="N335" i="1"/>
  <c r="S335" i="1" s="1"/>
  <c r="N336" i="1"/>
  <c r="S336" i="1" s="1"/>
  <c r="N337" i="1"/>
  <c r="S337" i="1" s="1"/>
  <c r="N338" i="1"/>
  <c r="S338" i="1" s="1"/>
  <c r="N339" i="1"/>
  <c r="S339" i="1" s="1"/>
  <c r="N340" i="1"/>
  <c r="S340" i="1" s="1"/>
  <c r="N341" i="1"/>
  <c r="S341" i="1" s="1"/>
  <c r="N342" i="1"/>
  <c r="S342" i="1" s="1"/>
  <c r="N343" i="1"/>
  <c r="S343" i="1" s="1"/>
  <c r="N344" i="1"/>
  <c r="S344" i="1" s="1"/>
  <c r="N345" i="1"/>
  <c r="S345" i="1" s="1"/>
  <c r="N346" i="1"/>
  <c r="S346" i="1" s="1"/>
  <c r="N347" i="1"/>
  <c r="S347" i="1" s="1"/>
  <c r="N348" i="1"/>
  <c r="S348" i="1" s="1"/>
  <c r="N349" i="1"/>
  <c r="S349" i="1" s="1"/>
  <c r="N350" i="1"/>
  <c r="S350" i="1" s="1"/>
  <c r="N351" i="1"/>
  <c r="S351" i="1" s="1"/>
  <c r="N352" i="1"/>
  <c r="S352" i="1" s="1"/>
  <c r="N353" i="1"/>
  <c r="S353" i="1" s="1"/>
  <c r="N354" i="1"/>
  <c r="S354" i="1" s="1"/>
  <c r="N355" i="1"/>
  <c r="S355" i="1" s="1"/>
  <c r="N356" i="1"/>
  <c r="S356" i="1" s="1"/>
  <c r="N357" i="1"/>
  <c r="S357" i="1" s="1"/>
  <c r="N358" i="1"/>
  <c r="S358" i="1" s="1"/>
  <c r="N359" i="1"/>
  <c r="S359" i="1" s="1"/>
  <c r="N360" i="1"/>
  <c r="S360" i="1" s="1"/>
  <c r="N361" i="1"/>
  <c r="S361" i="1" s="1"/>
  <c r="N362" i="1"/>
  <c r="S362" i="1" s="1"/>
  <c r="N363" i="1"/>
  <c r="S363" i="1" s="1"/>
  <c r="N364" i="1"/>
  <c r="S364" i="1" s="1"/>
  <c r="N365" i="1"/>
  <c r="S365" i="1" s="1"/>
  <c r="N366" i="1"/>
  <c r="S366" i="1" s="1"/>
  <c r="N367" i="1"/>
  <c r="S367" i="1" s="1"/>
  <c r="N368" i="1"/>
  <c r="S368" i="1" s="1"/>
  <c r="N369" i="1"/>
  <c r="S369" i="1" s="1"/>
  <c r="N370" i="1"/>
  <c r="S370" i="1" s="1"/>
  <c r="N371" i="1"/>
  <c r="S371" i="1" s="1"/>
  <c r="N372" i="1"/>
  <c r="S372" i="1" s="1"/>
  <c r="N373" i="1"/>
  <c r="S373" i="1" s="1"/>
  <c r="N374" i="1"/>
  <c r="S374" i="1" s="1"/>
  <c r="N375" i="1"/>
  <c r="S375" i="1" s="1"/>
  <c r="N376" i="1"/>
  <c r="S376" i="1" s="1"/>
  <c r="N377" i="1"/>
  <c r="S377" i="1" s="1"/>
  <c r="N378" i="1"/>
  <c r="S378" i="1" s="1"/>
  <c r="N379" i="1"/>
  <c r="S379" i="1" s="1"/>
  <c r="N380" i="1"/>
  <c r="S380" i="1" s="1"/>
  <c r="N381" i="1"/>
  <c r="S381" i="1" s="1"/>
  <c r="N382" i="1"/>
  <c r="S382" i="1" s="1"/>
  <c r="N383" i="1"/>
  <c r="S383" i="1" s="1"/>
  <c r="N384" i="1"/>
  <c r="S384" i="1" s="1"/>
  <c r="N385" i="1"/>
  <c r="S385" i="1" s="1"/>
  <c r="N386" i="1"/>
  <c r="S386" i="1" s="1"/>
  <c r="N387" i="1"/>
  <c r="S387" i="1" s="1"/>
  <c r="N388" i="1"/>
  <c r="S388" i="1" s="1"/>
  <c r="N389" i="1"/>
  <c r="S389" i="1" s="1"/>
  <c r="N390" i="1"/>
  <c r="S390" i="1" s="1"/>
  <c r="N391" i="1"/>
  <c r="S391" i="1" s="1"/>
  <c r="N392" i="1"/>
  <c r="S392" i="1" s="1"/>
  <c r="N393" i="1"/>
  <c r="S393" i="1" s="1"/>
  <c r="N394" i="1"/>
  <c r="S394" i="1" s="1"/>
  <c r="N395" i="1"/>
  <c r="S395" i="1" s="1"/>
  <c r="N396" i="1"/>
  <c r="S396" i="1" s="1"/>
  <c r="N397" i="1"/>
  <c r="S397" i="1" s="1"/>
  <c r="N398" i="1"/>
  <c r="S398" i="1" s="1"/>
  <c r="N399" i="1"/>
  <c r="S399" i="1" s="1"/>
  <c r="N400" i="1"/>
  <c r="S400" i="1" s="1"/>
  <c r="N401" i="1"/>
  <c r="S401" i="1" s="1"/>
  <c r="N402" i="1"/>
  <c r="S402" i="1" s="1"/>
  <c r="N403" i="1"/>
  <c r="S403" i="1" s="1"/>
  <c r="N404" i="1"/>
  <c r="S404" i="1" s="1"/>
  <c r="N405" i="1"/>
  <c r="S405" i="1" s="1"/>
  <c r="N406" i="1"/>
  <c r="S406" i="1" s="1"/>
  <c r="N407" i="1"/>
  <c r="S407" i="1" s="1"/>
  <c r="N408" i="1"/>
  <c r="S408" i="1" s="1"/>
  <c r="N409" i="1"/>
  <c r="S409" i="1" s="1"/>
  <c r="N410" i="1"/>
  <c r="S410" i="1" s="1"/>
  <c r="N411" i="1"/>
  <c r="S411" i="1" s="1"/>
  <c r="N412" i="1"/>
  <c r="S412" i="1" s="1"/>
  <c r="N413" i="1"/>
  <c r="S413" i="1" s="1"/>
  <c r="N414" i="1"/>
  <c r="S414" i="1" s="1"/>
  <c r="N415" i="1"/>
  <c r="S415" i="1" s="1"/>
  <c r="N416" i="1"/>
  <c r="S416" i="1" s="1"/>
  <c r="N417" i="1"/>
  <c r="S417" i="1" s="1"/>
  <c r="N418" i="1"/>
  <c r="S418" i="1" s="1"/>
  <c r="N419" i="1"/>
  <c r="S419" i="1" s="1"/>
  <c r="N420" i="1"/>
  <c r="S420" i="1" s="1"/>
  <c r="N421" i="1"/>
  <c r="S421" i="1" s="1"/>
  <c r="N422" i="1"/>
  <c r="S422" i="1" s="1"/>
  <c r="N423" i="1"/>
  <c r="S423" i="1" s="1"/>
  <c r="N424" i="1"/>
  <c r="S424" i="1" s="1"/>
  <c r="N425" i="1"/>
  <c r="S425" i="1" s="1"/>
  <c r="N426" i="1"/>
  <c r="S426" i="1" s="1"/>
  <c r="N427" i="1"/>
  <c r="S427" i="1" s="1"/>
  <c r="N428" i="1"/>
  <c r="S428" i="1" s="1"/>
  <c r="N429" i="1"/>
  <c r="S429" i="1" s="1"/>
  <c r="N430" i="1"/>
  <c r="S430" i="1" s="1"/>
  <c r="N431" i="1"/>
  <c r="S431" i="1" s="1"/>
  <c r="N432" i="1"/>
  <c r="S432" i="1" s="1"/>
  <c r="N433" i="1"/>
  <c r="S433" i="1" s="1"/>
  <c r="N434" i="1"/>
  <c r="S434" i="1" s="1"/>
  <c r="N435" i="1"/>
  <c r="S435" i="1" s="1"/>
  <c r="N436" i="1"/>
  <c r="S436" i="1" s="1"/>
  <c r="N437" i="1"/>
  <c r="S437" i="1" s="1"/>
  <c r="N438" i="1"/>
  <c r="S438" i="1" s="1"/>
  <c r="N439" i="1"/>
  <c r="S439" i="1" s="1"/>
  <c r="N440" i="1"/>
  <c r="S440" i="1" s="1"/>
  <c r="N441" i="1"/>
  <c r="S441" i="1" s="1"/>
  <c r="N442" i="1"/>
  <c r="S442" i="1" s="1"/>
  <c r="N443" i="1"/>
  <c r="S443" i="1" s="1"/>
  <c r="N444" i="1"/>
  <c r="S444" i="1" s="1"/>
  <c r="N445" i="1"/>
  <c r="S445" i="1" s="1"/>
  <c r="N446" i="1"/>
  <c r="S446" i="1" s="1"/>
  <c r="N447" i="1"/>
  <c r="S447" i="1" s="1"/>
  <c r="N448" i="1"/>
  <c r="S448" i="1" s="1"/>
  <c r="N449" i="1"/>
  <c r="S449" i="1" s="1"/>
  <c r="N450" i="1"/>
  <c r="S450" i="1" s="1"/>
  <c r="N451" i="1"/>
  <c r="S451" i="1" s="1"/>
  <c r="N452" i="1"/>
  <c r="S452" i="1" s="1"/>
  <c r="N453" i="1"/>
  <c r="S453" i="1" s="1"/>
  <c r="N454" i="1"/>
  <c r="S454" i="1" s="1"/>
  <c r="N455" i="1"/>
  <c r="S455" i="1" s="1"/>
  <c r="N456" i="1"/>
  <c r="S456" i="1" s="1"/>
  <c r="N457" i="1"/>
  <c r="S457" i="1" s="1"/>
  <c r="N458" i="1"/>
  <c r="S458" i="1" s="1"/>
  <c r="N459" i="1"/>
  <c r="S459" i="1" s="1"/>
  <c r="N460" i="1"/>
  <c r="S460" i="1" s="1"/>
  <c r="N461" i="1"/>
  <c r="S461" i="1" s="1"/>
  <c r="N462" i="1"/>
  <c r="S462" i="1" s="1"/>
  <c r="N463" i="1"/>
  <c r="S463" i="1" s="1"/>
  <c r="N464" i="1"/>
  <c r="S464" i="1" s="1"/>
  <c r="N465" i="1"/>
  <c r="S465" i="1" s="1"/>
  <c r="N466" i="1"/>
  <c r="S466" i="1" s="1"/>
  <c r="N467" i="1"/>
  <c r="S467" i="1" s="1"/>
  <c r="N468" i="1"/>
  <c r="S468" i="1" s="1"/>
  <c r="N469" i="1"/>
  <c r="S469" i="1" s="1"/>
  <c r="N470" i="1"/>
  <c r="S470" i="1" s="1"/>
  <c r="N471" i="1"/>
  <c r="S471" i="1" s="1"/>
  <c r="N472" i="1"/>
  <c r="S472" i="1" s="1"/>
  <c r="N473" i="1"/>
  <c r="S473" i="1" s="1"/>
  <c r="N474" i="1"/>
  <c r="S474" i="1" s="1"/>
  <c r="N475" i="1"/>
  <c r="S475" i="1" s="1"/>
  <c r="N476" i="1"/>
  <c r="S476" i="1" s="1"/>
  <c r="N477" i="1"/>
  <c r="S477" i="1" s="1"/>
  <c r="N478" i="1"/>
  <c r="S478" i="1" s="1"/>
  <c r="N479" i="1"/>
  <c r="S479" i="1" s="1"/>
  <c r="N480" i="1"/>
  <c r="S480" i="1" s="1"/>
  <c r="N481" i="1"/>
  <c r="S481" i="1" s="1"/>
  <c r="N482" i="1"/>
  <c r="S482" i="1" s="1"/>
  <c r="N483" i="1"/>
  <c r="S483" i="1" s="1"/>
  <c r="N484" i="1"/>
  <c r="S484" i="1" s="1"/>
  <c r="N485" i="1"/>
  <c r="S485" i="1" s="1"/>
  <c r="N486" i="1"/>
  <c r="S486" i="1" s="1"/>
  <c r="N487" i="1"/>
  <c r="S487" i="1" s="1"/>
  <c r="N488" i="1"/>
  <c r="S488" i="1" s="1"/>
  <c r="N489" i="1"/>
  <c r="S489" i="1" s="1"/>
  <c r="N490" i="1"/>
  <c r="S490" i="1" s="1"/>
  <c r="N491" i="1"/>
  <c r="S491" i="1" s="1"/>
  <c r="N492" i="1"/>
  <c r="S492" i="1" s="1"/>
  <c r="N493" i="1"/>
  <c r="S493" i="1" s="1"/>
  <c r="N494" i="1"/>
  <c r="S494" i="1" s="1"/>
  <c r="N495" i="1"/>
  <c r="S495" i="1" s="1"/>
  <c r="N496" i="1"/>
  <c r="S496" i="1" s="1"/>
  <c r="N497" i="1"/>
  <c r="S497" i="1" s="1"/>
  <c r="N498" i="1"/>
  <c r="S498" i="1" s="1"/>
  <c r="N499" i="1"/>
  <c r="S499" i="1" s="1"/>
  <c r="N500" i="1"/>
  <c r="S500" i="1" s="1"/>
  <c r="N501" i="1"/>
  <c r="S501" i="1" s="1"/>
  <c r="N502" i="1"/>
  <c r="S502" i="1" s="1"/>
  <c r="N503" i="1"/>
  <c r="S503" i="1" s="1"/>
  <c r="N504" i="1"/>
  <c r="S504" i="1" s="1"/>
  <c r="N505" i="1"/>
  <c r="S505" i="1" s="1"/>
  <c r="N506" i="1"/>
  <c r="S506" i="1" s="1"/>
  <c r="N507" i="1"/>
  <c r="S507" i="1" s="1"/>
  <c r="N508" i="1"/>
  <c r="S508" i="1" s="1"/>
  <c r="N509" i="1"/>
  <c r="S509" i="1" s="1"/>
  <c r="N510" i="1"/>
  <c r="S510" i="1" s="1"/>
  <c r="N511" i="1"/>
  <c r="S511" i="1" s="1"/>
  <c r="N512" i="1"/>
  <c r="S512" i="1" s="1"/>
  <c r="N513" i="1"/>
  <c r="S513" i="1" s="1"/>
  <c r="N514" i="1"/>
  <c r="S514" i="1" s="1"/>
  <c r="N515" i="1"/>
  <c r="S515" i="1" s="1"/>
  <c r="N516" i="1"/>
  <c r="S516" i="1" s="1"/>
  <c r="N517" i="1"/>
  <c r="S517" i="1" s="1"/>
  <c r="N518" i="1"/>
  <c r="S518" i="1" s="1"/>
  <c r="N519" i="1"/>
  <c r="S519" i="1" s="1"/>
  <c r="N520" i="1"/>
  <c r="S520" i="1" s="1"/>
  <c r="N521" i="1"/>
  <c r="S521" i="1" s="1"/>
  <c r="N522" i="1"/>
  <c r="S522" i="1" s="1"/>
  <c r="N523" i="1"/>
  <c r="S523" i="1" s="1"/>
  <c r="N524" i="1"/>
  <c r="S524" i="1" s="1"/>
  <c r="N525" i="1"/>
  <c r="S525" i="1" s="1"/>
  <c r="N526" i="1"/>
  <c r="S526" i="1" s="1"/>
  <c r="N527" i="1"/>
  <c r="S527" i="1" s="1"/>
  <c r="N528" i="1"/>
  <c r="S528" i="1" s="1"/>
  <c r="N529" i="1"/>
  <c r="S529" i="1" s="1"/>
  <c r="N530" i="1"/>
  <c r="S530" i="1" s="1"/>
</calcChain>
</file>

<file path=xl/sharedStrings.xml><?xml version="1.0" encoding="utf-8"?>
<sst xmlns="http://schemas.openxmlformats.org/spreadsheetml/2006/main" count="3308" uniqueCount="140">
  <si>
    <t>日付</t>
  </si>
  <si>
    <t>感染者数1日</t>
  </si>
  <si>
    <t>死者数1日</t>
  </si>
  <si>
    <t>死者数累計</t>
  </si>
  <si>
    <t>平均気温</t>
  </si>
  <si>
    <t>月</t>
  </si>
  <si>
    <t>火</t>
  </si>
  <si>
    <t>水</t>
  </si>
  <si>
    <t>木</t>
  </si>
  <si>
    <t>金</t>
  </si>
  <si>
    <t>土</t>
  </si>
  <si>
    <t>日</t>
  </si>
  <si>
    <t>祝日である</t>
  </si>
  <si>
    <t>祝日か祝日でないか</t>
    <rPh sb="3" eb="5">
      <t>シュクジツ</t>
    </rPh>
    <phoneticPr fontId="18"/>
  </si>
  <si>
    <t>祝日か祝日でないか祝日前日か</t>
    <rPh sb="0" eb="2">
      <t>シュクジツ</t>
    </rPh>
    <rPh sb="3" eb="5">
      <t>シュクジツ</t>
    </rPh>
    <rPh sb="9" eb="11">
      <t>シュクジツ</t>
    </rPh>
    <rPh sb="11" eb="13">
      <t>ゼンジツ</t>
    </rPh>
    <phoneticPr fontId="18"/>
  </si>
  <si>
    <t>平日か休日か金曜か</t>
    <rPh sb="6" eb="8">
      <t>キンヨウ</t>
    </rPh>
    <phoneticPr fontId="18"/>
  </si>
  <si>
    <t>平日か休日か</t>
    <rPh sb="0" eb="2">
      <t>ヘイジツ</t>
    </rPh>
    <phoneticPr fontId="18"/>
  </si>
  <si>
    <t>_祝日でない</t>
  </si>
  <si>
    <t>平日か休日かlast</t>
    <rPh sb="0" eb="2">
      <t>ヘイジツ</t>
    </rPh>
    <rPh sb="3" eb="5">
      <t>キュウジツ</t>
    </rPh>
    <phoneticPr fontId="18"/>
  </si>
  <si>
    <t>平日か休日か休日の前日かlast</t>
    <rPh sb="6" eb="8">
      <t>キュウジツ</t>
    </rPh>
    <rPh sb="9" eb="11">
      <t>ゼンジツ</t>
    </rPh>
    <phoneticPr fontId="18"/>
  </si>
  <si>
    <t>ラグ変数</t>
    <rPh sb="2" eb="4">
      <t>ヘンスウ</t>
    </rPh>
    <phoneticPr fontId="18"/>
  </si>
  <si>
    <t>曜日</t>
    <rPh sb="0" eb="2">
      <t>ヨウビ</t>
    </rPh>
    <phoneticPr fontId="18"/>
  </si>
  <si>
    <t>月</t>
    <rPh sb="0" eb="1">
      <t>ツキ</t>
    </rPh>
    <phoneticPr fontId="18"/>
  </si>
  <si>
    <t>1月</t>
  </si>
  <si>
    <t>1月</t>
    <rPh sb="1" eb="2">
      <t>ガツ</t>
    </rPh>
    <phoneticPr fontId="18"/>
  </si>
  <si>
    <t>2月</t>
  </si>
  <si>
    <t>2月</t>
    <rPh sb="1" eb="2">
      <t>ガツ</t>
    </rPh>
    <phoneticPr fontId="18"/>
  </si>
  <si>
    <t>3月</t>
  </si>
  <si>
    <t>3月</t>
    <rPh sb="1" eb="2">
      <t>ガツ</t>
    </rPh>
    <phoneticPr fontId="18"/>
  </si>
  <si>
    <t>4月</t>
  </si>
  <si>
    <t>4月</t>
    <rPh sb="1" eb="2">
      <t>ガツ</t>
    </rPh>
    <phoneticPr fontId="18"/>
  </si>
  <si>
    <t>5月</t>
  </si>
  <si>
    <t>5月</t>
    <rPh sb="1" eb="2">
      <t>ガツ</t>
    </rPh>
    <phoneticPr fontId="18"/>
  </si>
  <si>
    <t>6月</t>
  </si>
  <si>
    <t>6月</t>
    <rPh sb="1" eb="2">
      <t>ガツ</t>
    </rPh>
    <phoneticPr fontId="18"/>
  </si>
  <si>
    <t>7月</t>
  </si>
  <si>
    <t>7月</t>
    <rPh sb="1" eb="2">
      <t>ガツ</t>
    </rPh>
    <phoneticPr fontId="18"/>
  </si>
  <si>
    <t>8月</t>
  </si>
  <si>
    <t>8月</t>
    <rPh sb="1" eb="2">
      <t>ガツ</t>
    </rPh>
    <phoneticPr fontId="18"/>
  </si>
  <si>
    <t>9月</t>
  </si>
  <si>
    <t>9月</t>
    <rPh sb="1" eb="2">
      <t>ガツ</t>
    </rPh>
    <phoneticPr fontId="18"/>
  </si>
  <si>
    <t>10月</t>
  </si>
  <si>
    <t>10月</t>
    <rPh sb="2" eb="3">
      <t>ガツ</t>
    </rPh>
    <phoneticPr fontId="18"/>
  </si>
  <si>
    <t>11月</t>
  </si>
  <si>
    <t>11月</t>
    <rPh sb="2" eb="3">
      <t>ガツ</t>
    </rPh>
    <phoneticPr fontId="18"/>
  </si>
  <si>
    <t>12月</t>
  </si>
  <si>
    <t>12月</t>
    <rPh sb="2" eb="3">
      <t>ガツ</t>
    </rPh>
    <phoneticPr fontId="18"/>
  </si>
  <si>
    <t>1月</t>
    <phoneticPr fontId="18"/>
  </si>
  <si>
    <t>2月</t>
    <phoneticPr fontId="18"/>
  </si>
  <si>
    <t>3月</t>
    <phoneticPr fontId="18"/>
  </si>
  <si>
    <t>週の前半後半2</t>
    <rPh sb="0" eb="1">
      <t>シュウ</t>
    </rPh>
    <rPh sb="2" eb="6">
      <t>ゼンハンコウハン</t>
    </rPh>
    <phoneticPr fontId="18"/>
  </si>
  <si>
    <t>週の前半後半1</t>
    <rPh sb="0" eb="1">
      <t>シュウ</t>
    </rPh>
    <rPh sb="2" eb="6">
      <t>ゼンハンコウハン</t>
    </rPh>
    <phoneticPr fontId="18"/>
  </si>
  <si>
    <t>緊急事態宣言</t>
    <rPh sb="0" eb="6">
      <t>キンキュウジタイセンゲン</t>
    </rPh>
    <phoneticPr fontId="2"/>
  </si>
  <si>
    <t>あり</t>
  </si>
  <si>
    <t>ワクチン接種者数</t>
    <rPh sb="4" eb="8">
      <t>セッシュシャスウ</t>
    </rPh>
    <phoneticPr fontId="18"/>
  </si>
  <si>
    <t>感染者数累計</t>
    <phoneticPr fontId="18"/>
  </si>
  <si>
    <t>退院者数累計</t>
    <rPh sb="0" eb="2">
      <t>タイイン</t>
    </rPh>
    <rPh sb="2" eb="4">
      <t>シャスウ</t>
    </rPh>
    <phoneticPr fontId="18"/>
  </si>
  <si>
    <t>退院者数</t>
    <rPh sb="0" eb="2">
      <t>タイイン</t>
    </rPh>
    <rPh sb="2" eb="3">
      <t>シャ</t>
    </rPh>
    <rPh sb="3" eb="4">
      <t>スウ</t>
    </rPh>
    <phoneticPr fontId="18"/>
  </si>
  <si>
    <t>入院中</t>
  </si>
  <si>
    <t>軽症・中等症</t>
  </si>
  <si>
    <t>重症</t>
  </si>
  <si>
    <t>宿泊療養</t>
  </si>
  <si>
    <t>自宅療養</t>
  </si>
  <si>
    <t>調整中</t>
  </si>
  <si>
    <t>PCR検査陽性者数</t>
  </si>
  <si>
    <t>PCR検査陰性者数</t>
  </si>
  <si>
    <t>抗原検査陰性者数</t>
  </si>
  <si>
    <t>陽性率</t>
  </si>
  <si>
    <t>救急医療_東京ルール適用件数</t>
  </si>
  <si>
    <t>救急医療_東京ルール適用件数_7日間移動平均値</t>
  </si>
  <si>
    <t>抗原検査陽性者数</t>
    <phoneticPr fontId="18"/>
  </si>
  <si>
    <t>感染者数の増加前日比</t>
    <rPh sb="0" eb="4">
      <t>カンセンシャスウ</t>
    </rPh>
    <rPh sb="5" eb="7">
      <t>ゾウカ</t>
    </rPh>
    <rPh sb="7" eb="10">
      <t>ゼンジツヒ</t>
    </rPh>
    <phoneticPr fontId="18"/>
  </si>
  <si>
    <t>降水量の合計mm</t>
    <phoneticPr fontId="18"/>
  </si>
  <si>
    <t>検査人数7日間移動平均</t>
    <phoneticPr fontId="18"/>
  </si>
  <si>
    <t>日照時間hour</t>
    <phoneticPr fontId="18"/>
  </si>
  <si>
    <t>平均風速m/s</t>
    <phoneticPr fontId="18"/>
  </si>
  <si>
    <t>平均現地気圧hPa</t>
    <phoneticPr fontId="18"/>
  </si>
  <si>
    <t>平均雲量10分比</t>
    <phoneticPr fontId="18"/>
  </si>
  <si>
    <t>平均湿度</t>
    <phoneticPr fontId="18"/>
  </si>
  <si>
    <t>_なし</t>
    <phoneticPr fontId="18"/>
  </si>
  <si>
    <t>冬ダミー</t>
    <rPh sb="0" eb="1">
      <t>フユ</t>
    </rPh>
    <phoneticPr fontId="18"/>
  </si>
  <si>
    <t>冬である</t>
    <rPh sb="0" eb="1">
      <t>フユ</t>
    </rPh>
    <phoneticPr fontId="18"/>
  </si>
  <si>
    <t>_冬でない</t>
    <rPh sb="1" eb="2">
      <t>フユ</t>
    </rPh>
    <phoneticPr fontId="18"/>
  </si>
  <si>
    <t>感受性人口S</t>
    <rPh sb="0" eb="5">
      <t>カンジュセイジンコウ</t>
    </rPh>
    <phoneticPr fontId="18"/>
  </si>
  <si>
    <t>感染性人口I</t>
    <rPh sb="0" eb="2">
      <t>カンセン</t>
    </rPh>
    <rPh sb="2" eb="3">
      <t>セイ</t>
    </rPh>
    <rPh sb="3" eb="5">
      <t>ジンコウ</t>
    </rPh>
    <phoneticPr fontId="18"/>
  </si>
  <si>
    <t>SI</t>
    <phoneticPr fontId="18"/>
  </si>
  <si>
    <t>人動増減率前日比平均</t>
    <phoneticPr fontId="18"/>
  </si>
  <si>
    <t>長期休暇ダミー</t>
    <rPh sb="0" eb="4">
      <t>チョウキキュウカ</t>
    </rPh>
    <phoneticPr fontId="18"/>
  </si>
  <si>
    <t>正月</t>
    <rPh sb="0" eb="2">
      <t>ショウガツ</t>
    </rPh>
    <phoneticPr fontId="18"/>
  </si>
  <si>
    <t>ゴールデンウィーク</t>
    <phoneticPr fontId="18"/>
  </si>
  <si>
    <t>ラグ平均気温</t>
    <rPh sb="2" eb="6">
      <t>ヘイキンキオン</t>
    </rPh>
    <phoneticPr fontId="18"/>
  </si>
  <si>
    <t>ラグ平均湿度</t>
    <rPh sb="2" eb="6">
      <t>ヘイキンシツド</t>
    </rPh>
    <phoneticPr fontId="18"/>
  </si>
  <si>
    <t>ラグ緊急事態宣言</t>
    <rPh sb="2" eb="8">
      <t>キンキュウジタイセンゲン</t>
    </rPh>
    <phoneticPr fontId="18"/>
  </si>
  <si>
    <t>ラグ冬ダミー</t>
    <rPh sb="2" eb="3">
      <t>フユ</t>
    </rPh>
    <phoneticPr fontId="18"/>
  </si>
  <si>
    <t>冬である</t>
    <phoneticPr fontId="18"/>
  </si>
  <si>
    <t>ラグワクチン接種者数</t>
    <rPh sb="6" eb="10">
      <t>セッシュシャスウ</t>
    </rPh>
    <phoneticPr fontId="18"/>
  </si>
  <si>
    <t>ラグ長期休暇ダミー</t>
    <rPh sb="2" eb="6">
      <t>チョウキキュウカ</t>
    </rPh>
    <phoneticPr fontId="18"/>
  </si>
  <si>
    <t>正月ダミー</t>
    <rPh sb="0" eb="2">
      <t>ショウガツ</t>
    </rPh>
    <phoneticPr fontId="18"/>
  </si>
  <si>
    <t>ラグ正月ダミー</t>
    <rPh sb="2" eb="4">
      <t>ショウガツ</t>
    </rPh>
    <phoneticPr fontId="18"/>
  </si>
  <si>
    <t>ラグ人動増減率前日比平均</t>
    <phoneticPr fontId="18"/>
  </si>
  <si>
    <t>PCR検査数</t>
    <rPh sb="3" eb="6">
      <t>ケンサスウ</t>
    </rPh>
    <phoneticPr fontId="18"/>
  </si>
  <si>
    <t>抗原検査数</t>
    <rPh sb="0" eb="4">
      <t>コウゲンケンサ</t>
    </rPh>
    <rPh sb="4" eb="5">
      <t>スウ</t>
    </rPh>
    <phoneticPr fontId="18"/>
  </si>
  <si>
    <t>PCRと抗原検査数</t>
    <rPh sb="4" eb="9">
      <t>コウゲンケンサスウ</t>
    </rPh>
    <phoneticPr fontId="18"/>
  </si>
  <si>
    <t>小売娯楽の移動基準比</t>
    <rPh sb="0" eb="2">
      <t>コウリ</t>
    </rPh>
    <rPh sb="2" eb="4">
      <t>ゴラク</t>
    </rPh>
    <rPh sb="5" eb="7">
      <t>イドウ</t>
    </rPh>
    <rPh sb="7" eb="9">
      <t>キジュン</t>
    </rPh>
    <rPh sb="9" eb="10">
      <t>ヒ</t>
    </rPh>
    <phoneticPr fontId="18"/>
  </si>
  <si>
    <t>食料品店薬局の移動基準比</t>
    <rPh sb="0" eb="6">
      <t>ショクリョウヒンテンヤッキョク</t>
    </rPh>
    <rPh sb="7" eb="9">
      <t>イドウ</t>
    </rPh>
    <rPh sb="9" eb="12">
      <t>キジュンヒ</t>
    </rPh>
    <phoneticPr fontId="18"/>
  </si>
  <si>
    <t>公園の移動基準比</t>
    <rPh sb="0" eb="2">
      <t>コウエン</t>
    </rPh>
    <rPh sb="3" eb="5">
      <t>イドウ</t>
    </rPh>
    <rPh sb="5" eb="8">
      <t>キジュンヒ</t>
    </rPh>
    <phoneticPr fontId="18"/>
  </si>
  <si>
    <t>乗換駅の移動基準比</t>
    <rPh sb="0" eb="3">
      <t>ノリカエエキ</t>
    </rPh>
    <rPh sb="4" eb="6">
      <t>イドウ</t>
    </rPh>
    <rPh sb="6" eb="9">
      <t>キジュンヒ</t>
    </rPh>
    <phoneticPr fontId="18"/>
  </si>
  <si>
    <t>職場の移動基準比</t>
    <rPh sb="0" eb="2">
      <t>ショクバ</t>
    </rPh>
    <rPh sb="3" eb="5">
      <t>イドウ</t>
    </rPh>
    <rPh sb="5" eb="8">
      <t>キジュンヒ</t>
    </rPh>
    <phoneticPr fontId="18"/>
  </si>
  <si>
    <t>住宅の移動基準比</t>
    <rPh sb="0" eb="2">
      <t>ジュウタク</t>
    </rPh>
    <rPh sb="3" eb="5">
      <t>イドウ</t>
    </rPh>
    <rPh sb="5" eb="8">
      <t>キジュンヒ</t>
    </rPh>
    <phoneticPr fontId="18"/>
  </si>
  <si>
    <t>ラグ小売娯楽の移動基準比</t>
    <rPh sb="2" eb="4">
      <t>コウリ</t>
    </rPh>
    <rPh sb="4" eb="6">
      <t>ゴラク</t>
    </rPh>
    <rPh sb="7" eb="9">
      <t>イドウ</t>
    </rPh>
    <rPh sb="9" eb="11">
      <t>キジュン</t>
    </rPh>
    <rPh sb="11" eb="12">
      <t>ヒ</t>
    </rPh>
    <phoneticPr fontId="18"/>
  </si>
  <si>
    <t>ラグ食料品店薬局の移動基準比</t>
    <rPh sb="2" eb="8">
      <t>ショクリョウヒンテンヤッキョク</t>
    </rPh>
    <rPh sb="9" eb="11">
      <t>イドウ</t>
    </rPh>
    <rPh sb="11" eb="14">
      <t>キジュンヒ</t>
    </rPh>
    <phoneticPr fontId="18"/>
  </si>
  <si>
    <t>ラグ公園の移動基準比</t>
    <rPh sb="2" eb="4">
      <t>コウエン</t>
    </rPh>
    <rPh sb="5" eb="7">
      <t>イドウ</t>
    </rPh>
    <rPh sb="7" eb="10">
      <t>キジュンヒ</t>
    </rPh>
    <phoneticPr fontId="18"/>
  </si>
  <si>
    <t>ラグ乗換駅の移動基準比</t>
    <rPh sb="2" eb="5">
      <t>ノリカエエキ</t>
    </rPh>
    <rPh sb="6" eb="8">
      <t>イドウ</t>
    </rPh>
    <rPh sb="8" eb="11">
      <t>キジュンヒ</t>
    </rPh>
    <phoneticPr fontId="18"/>
  </si>
  <si>
    <t>ラグ職場の移動基準比</t>
    <rPh sb="2" eb="4">
      <t>ショクバ</t>
    </rPh>
    <rPh sb="5" eb="7">
      <t>イドウ</t>
    </rPh>
    <rPh sb="7" eb="10">
      <t>キジュンヒ</t>
    </rPh>
    <phoneticPr fontId="18"/>
  </si>
  <si>
    <t>ラグ住宅の移動基準比</t>
    <rPh sb="2" eb="4">
      <t>ジュウタク</t>
    </rPh>
    <rPh sb="5" eb="7">
      <t>イドウ</t>
    </rPh>
    <rPh sb="7" eb="10">
      <t>キジュンヒ</t>
    </rPh>
    <phoneticPr fontId="18"/>
  </si>
  <si>
    <t>人の動き平均</t>
    <rPh sb="0" eb="1">
      <t>ヒト</t>
    </rPh>
    <rPh sb="2" eb="3">
      <t>ウゴ</t>
    </rPh>
    <rPh sb="4" eb="6">
      <t>ヘイキン</t>
    </rPh>
    <phoneticPr fontId="18"/>
  </si>
  <si>
    <t>ラグ人の動き平均</t>
    <rPh sb="2" eb="3">
      <t>ヒト</t>
    </rPh>
    <rPh sb="4" eb="5">
      <t>ウゴ</t>
    </rPh>
    <rPh sb="6" eb="8">
      <t>ヘイキン</t>
    </rPh>
    <phoneticPr fontId="18"/>
  </si>
  <si>
    <t>ラグ日照時間</t>
    <rPh sb="2" eb="6">
      <t>ニッショウジカン</t>
    </rPh>
    <phoneticPr fontId="18"/>
  </si>
  <si>
    <t>四季ダミー</t>
    <rPh sb="0" eb="2">
      <t>シキ</t>
    </rPh>
    <phoneticPr fontId="18"/>
  </si>
  <si>
    <t>冬</t>
    <rPh sb="0" eb="1">
      <t>フユ</t>
    </rPh>
    <phoneticPr fontId="18"/>
  </si>
  <si>
    <t>春</t>
    <rPh sb="0" eb="1">
      <t>ハル</t>
    </rPh>
    <phoneticPr fontId="18"/>
  </si>
  <si>
    <t>夏</t>
    <rPh sb="0" eb="1">
      <t>ナツ</t>
    </rPh>
    <phoneticPr fontId="18"/>
  </si>
  <si>
    <t>秋</t>
    <rPh sb="0" eb="1">
      <t>アキ</t>
    </rPh>
    <phoneticPr fontId="18"/>
  </si>
  <si>
    <t>ラグ四季ダミー</t>
    <rPh sb="2" eb="4">
      <t>シキ</t>
    </rPh>
    <phoneticPr fontId="18"/>
  </si>
  <si>
    <t>冬</t>
    <phoneticPr fontId="18"/>
  </si>
  <si>
    <t>Sワクチン接種者抜き</t>
    <rPh sb="5" eb="7">
      <t>セッシュ</t>
    </rPh>
    <rPh sb="7" eb="8">
      <t>シャ</t>
    </rPh>
    <rPh sb="8" eb="9">
      <t>ヌ</t>
    </rPh>
    <phoneticPr fontId="2"/>
  </si>
  <si>
    <t>Rワクチン接種者抜き</t>
    <rPh sb="5" eb="8">
      <t>セッシュシャ</t>
    </rPh>
    <rPh sb="8" eb="9">
      <t>ヌ</t>
    </rPh>
    <phoneticPr fontId="2"/>
  </si>
  <si>
    <t>SIワクチン抜き</t>
    <rPh sb="6" eb="7">
      <t>ヌ</t>
    </rPh>
    <phoneticPr fontId="18"/>
  </si>
  <si>
    <t>ラグSI</t>
    <phoneticPr fontId="18"/>
  </si>
  <si>
    <t>ラグSIワクチン抜き</t>
    <rPh sb="8" eb="9">
      <t>ヌ</t>
    </rPh>
    <phoneticPr fontId="18"/>
  </si>
  <si>
    <t>アルファベータガンマ変異株陽性者数</t>
    <rPh sb="10" eb="13">
      <t>ヘンイカブ</t>
    </rPh>
    <rPh sb="13" eb="17">
      <t>ヨウセイシャスウ</t>
    </rPh>
    <phoneticPr fontId="18"/>
  </si>
  <si>
    <t>デルタカッパ変異株陽性者数</t>
    <rPh sb="8" eb="9">
      <t>カブ</t>
    </rPh>
    <rPh sb="9" eb="10">
      <t>ヨウ</t>
    </rPh>
    <phoneticPr fontId="18"/>
  </si>
  <si>
    <t>変異株陽性者数</t>
    <rPh sb="0" eb="3">
      <t>ヘンイカブ</t>
    </rPh>
    <rPh sb="3" eb="7">
      <t>ヨウセイシャスウ</t>
    </rPh>
    <phoneticPr fontId="18"/>
  </si>
  <si>
    <t>ラグアルファベータガンマ変異株陽性者数</t>
    <phoneticPr fontId="18"/>
  </si>
  <si>
    <t>ラグデルタカッパ変異株陽性者数</t>
    <phoneticPr fontId="18"/>
  </si>
  <si>
    <t>ラグ変異株陽性者数</t>
    <phoneticPr fontId="18"/>
  </si>
  <si>
    <t>ラグ変数従来株</t>
    <rPh sb="2" eb="4">
      <t>ヘンスウ</t>
    </rPh>
    <rPh sb="4" eb="7">
      <t>ジュウライカブ</t>
    </rPh>
    <phoneticPr fontId="18"/>
  </si>
  <si>
    <t>自殺者数</t>
    <rPh sb="0" eb="4">
      <t>ジサツシャスウ</t>
    </rPh>
    <phoneticPr fontId="18"/>
  </si>
  <si>
    <t>実質GDP</t>
    <rPh sb="0" eb="2">
      <t>ジッシツ</t>
    </rPh>
    <phoneticPr fontId="18"/>
  </si>
  <si>
    <t>ラグ実質GDP</t>
    <rPh sb="2" eb="4">
      <t>ジッシツ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</si>
</sst>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rgb="FF000000"/>
      <name val="游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530"/>
  <sheetViews>
    <sheetView tabSelected="1" zoomScale="54" zoomScaleNormal="45" workbookViewId="0">
      <selection activeCell="CU3" sqref="CU3:CU8"/>
    </sheetView>
  </sheetViews>
  <sheetFormatPr defaultRowHeight="18" x14ac:dyDescent="0.55000000000000004"/>
  <cols>
    <col min="1" max="1" width="14.5" customWidth="1"/>
    <col min="2" max="2" width="12.58203125" customWidth="1"/>
    <col min="3" max="4" width="12.1640625" customWidth="1"/>
    <col min="5" max="5" width="12" customWidth="1"/>
    <col min="14" max="14" width="20.4140625" customWidth="1"/>
    <col min="15" max="15" width="17.6640625" customWidth="1"/>
    <col min="16" max="16" width="13.08203125" bestFit="1" customWidth="1"/>
    <col min="17" max="17" width="27.5" customWidth="1"/>
    <col min="18" max="18" width="17.25" customWidth="1"/>
    <col min="19" max="19" width="27.5" customWidth="1"/>
    <col min="22" max="22" width="13.4140625" customWidth="1"/>
    <col min="24" max="24" width="13.83203125" customWidth="1"/>
    <col min="25" max="25" width="16.33203125" customWidth="1"/>
    <col min="26" max="26" width="11.58203125" customWidth="1"/>
    <col min="27" max="27" width="12.25" customWidth="1"/>
    <col min="28" max="28" width="15.33203125" customWidth="1"/>
    <col min="29" max="29" width="13.83203125" customWidth="1"/>
    <col min="37" max="37" width="17" bestFit="1" customWidth="1"/>
    <col min="38" max="38" width="16.9140625" bestFit="1" customWidth="1"/>
    <col min="39" max="39" width="17" bestFit="1" customWidth="1"/>
    <col min="40" max="40" width="16.9140625" bestFit="1" customWidth="1"/>
    <col min="41" max="41" width="23.58203125" bestFit="1" customWidth="1"/>
    <col min="43" max="43" width="28.1640625" bestFit="1" customWidth="1"/>
    <col min="44" max="44" width="44.5" bestFit="1" customWidth="1"/>
    <col min="45" max="45" width="14.4140625" bestFit="1" customWidth="1"/>
    <col min="46" max="46" width="14" bestFit="1" customWidth="1"/>
    <col min="47" max="47" width="18.1640625" bestFit="1" customWidth="1"/>
    <col min="48" max="48" width="16.5" bestFit="1" customWidth="1"/>
    <col min="49" max="50" width="20.9140625" bestFit="1" customWidth="1"/>
    <col min="51" max="51" width="9.5" bestFit="1" customWidth="1"/>
    <col min="52" max="52" width="12.6640625" bestFit="1" customWidth="1"/>
    <col min="53" max="53" width="11.9140625" bestFit="1" customWidth="1"/>
    <col min="54" max="54" width="14.9140625" bestFit="1" customWidth="1"/>
    <col min="55" max="55" width="20.75" bestFit="1" customWidth="1"/>
    <col min="56" max="57" width="14.08203125" bestFit="1" customWidth="1"/>
    <col min="58" max="58" width="18.4140625" bestFit="1" customWidth="1"/>
    <col min="59" max="59" width="14.08203125" bestFit="1" customWidth="1"/>
    <col min="60" max="60" width="22.83203125" bestFit="1" customWidth="1"/>
    <col min="61" max="61" width="20.4140625" bestFit="1" customWidth="1"/>
    <col min="62" max="62" width="11.75" bestFit="1" customWidth="1"/>
    <col min="63" max="63" width="16.08203125" bestFit="1" customWidth="1"/>
    <col min="64" max="64" width="27" bestFit="1" customWidth="1"/>
    <col min="65" max="66" width="11.75" bestFit="1" customWidth="1"/>
    <col min="67" max="67" width="18.1640625" bestFit="1" customWidth="1"/>
    <col min="68" max="68" width="21.5" bestFit="1" customWidth="1"/>
    <col min="69" max="69" width="25.6640625" bestFit="1" customWidth="1"/>
    <col min="70" max="70" width="17.33203125" bestFit="1" customWidth="1"/>
    <col min="71" max="71" width="19.33203125" bestFit="1" customWidth="1"/>
    <col min="72" max="73" width="17.33203125" bestFit="1" customWidth="1"/>
    <col min="74" max="74" width="25.6640625" bestFit="1" customWidth="1"/>
    <col min="75" max="75" width="29.83203125" bestFit="1" customWidth="1"/>
    <col min="76" max="76" width="21.5" bestFit="1" customWidth="1"/>
    <col min="77" max="77" width="23.5" bestFit="1" customWidth="1"/>
    <col min="78" max="78" width="21.5" customWidth="1"/>
    <col min="79" max="79" width="21.5" bestFit="1" customWidth="1"/>
    <col min="80" max="80" width="13.4140625" bestFit="1" customWidth="1"/>
    <col min="81" max="81" width="17.6640625" bestFit="1" customWidth="1"/>
    <col min="82" max="82" width="13.4140625" bestFit="1" customWidth="1"/>
    <col min="83" max="83" width="11.4140625" bestFit="1" customWidth="1"/>
    <col min="84" max="84" width="15.6640625" bestFit="1" customWidth="1"/>
    <col min="85" max="85" width="21.1640625" bestFit="1" customWidth="1"/>
    <col min="86" max="86" width="21.4140625" bestFit="1" customWidth="1"/>
    <col min="87" max="87" width="15.4140625" bestFit="1" customWidth="1"/>
    <col min="88" max="88" width="14.9140625" bestFit="1" customWidth="1"/>
    <col min="89" max="89" width="19.5" bestFit="1" customWidth="1"/>
    <col min="90" max="90" width="22.08203125" bestFit="1" customWidth="1"/>
    <col min="91" max="91" width="27" bestFit="1" customWidth="1"/>
    <col min="92" max="92" width="15" bestFit="1" customWidth="1"/>
    <col min="93" max="93" width="39.25" bestFit="1" customWidth="1"/>
    <col min="94" max="94" width="31.08203125" bestFit="1" customWidth="1"/>
    <col min="95" max="95" width="19.08203125" bestFit="1" customWidth="1"/>
    <col min="96" max="96" width="39.25" bestFit="1" customWidth="1"/>
    <col min="97" max="97" width="9.1640625" bestFit="1" customWidth="1"/>
    <col min="98" max="98" width="12.5" bestFit="1" customWidth="1"/>
    <col min="99" max="99" width="15.5" bestFit="1" customWidth="1"/>
  </cols>
  <sheetData>
    <row r="1" spans="1:99" x14ac:dyDescent="0.55000000000000004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13</v>
      </c>
      <c r="P1" t="s">
        <v>16</v>
      </c>
      <c r="Q1" t="s">
        <v>14</v>
      </c>
      <c r="R1" t="s">
        <v>18</v>
      </c>
      <c r="S1" t="s">
        <v>19</v>
      </c>
      <c r="T1" t="s">
        <v>20</v>
      </c>
      <c r="U1" t="s">
        <v>21</v>
      </c>
      <c r="V1" t="s">
        <v>51</v>
      </c>
      <c r="W1" t="s">
        <v>22</v>
      </c>
      <c r="X1" t="s">
        <v>50</v>
      </c>
      <c r="Y1" s="3" t="s">
        <v>72</v>
      </c>
      <c r="Z1" s="3" t="s">
        <v>78</v>
      </c>
      <c r="AA1" s="3" t="s">
        <v>52</v>
      </c>
      <c r="AB1" s="3" t="s">
        <v>54</v>
      </c>
      <c r="AC1" s="3" t="s">
        <v>56</v>
      </c>
      <c r="AD1" s="3" t="s">
        <v>57</v>
      </c>
      <c r="AE1" s="3" t="s">
        <v>58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63</v>
      </c>
      <c r="AK1" s="3" t="s">
        <v>64</v>
      </c>
      <c r="AL1" s="3" t="s">
        <v>70</v>
      </c>
      <c r="AM1" s="3" t="s">
        <v>65</v>
      </c>
      <c r="AN1" s="3" t="s">
        <v>66</v>
      </c>
      <c r="AO1" s="3" t="s">
        <v>73</v>
      </c>
      <c r="AP1" s="3" t="s">
        <v>67</v>
      </c>
      <c r="AQ1" s="3" t="s">
        <v>68</v>
      </c>
      <c r="AR1" s="3" t="s">
        <v>69</v>
      </c>
      <c r="AS1" s="3" t="s">
        <v>74</v>
      </c>
      <c r="AT1" s="3" t="s">
        <v>75</v>
      </c>
      <c r="AU1" s="2" t="s">
        <v>76</v>
      </c>
      <c r="AV1" s="2" t="s">
        <v>77</v>
      </c>
      <c r="AW1" s="2" t="s">
        <v>86</v>
      </c>
      <c r="AX1" s="2" t="s">
        <v>71</v>
      </c>
      <c r="AY1" s="2" t="s">
        <v>80</v>
      </c>
      <c r="AZ1" s="3" t="s">
        <v>83</v>
      </c>
      <c r="BA1" s="3" t="s">
        <v>84</v>
      </c>
      <c r="BB1" s="2" t="s">
        <v>85</v>
      </c>
      <c r="BC1" s="2" t="s">
        <v>87</v>
      </c>
      <c r="BD1" s="2" t="s">
        <v>90</v>
      </c>
      <c r="BE1" s="2" t="s">
        <v>91</v>
      </c>
      <c r="BF1" s="2" t="s">
        <v>92</v>
      </c>
      <c r="BG1" s="2" t="s">
        <v>93</v>
      </c>
      <c r="BH1" s="2" t="s">
        <v>95</v>
      </c>
      <c r="BI1" s="2" t="s">
        <v>96</v>
      </c>
      <c r="BJ1" s="2" t="s">
        <v>97</v>
      </c>
      <c r="BK1" s="2" t="s">
        <v>98</v>
      </c>
      <c r="BL1" s="2" t="s">
        <v>99</v>
      </c>
      <c r="BM1" s="2" t="s">
        <v>100</v>
      </c>
      <c r="BN1" s="2" t="s">
        <v>101</v>
      </c>
      <c r="BO1" s="2" t="s">
        <v>102</v>
      </c>
      <c r="BP1" t="s">
        <v>103</v>
      </c>
      <c r="BQ1" t="s">
        <v>104</v>
      </c>
      <c r="BR1" t="s">
        <v>105</v>
      </c>
      <c r="BS1" t="s">
        <v>106</v>
      </c>
      <c r="BT1" t="s">
        <v>107</v>
      </c>
      <c r="BU1" t="s">
        <v>108</v>
      </c>
      <c r="BV1" t="s">
        <v>109</v>
      </c>
      <c r="BW1" t="s">
        <v>110</v>
      </c>
      <c r="BX1" t="s">
        <v>111</v>
      </c>
      <c r="BY1" t="s">
        <v>112</v>
      </c>
      <c r="BZ1" t="s">
        <v>113</v>
      </c>
      <c r="CA1" t="s">
        <v>114</v>
      </c>
      <c r="CB1" t="s">
        <v>115</v>
      </c>
      <c r="CC1" t="s">
        <v>116</v>
      </c>
      <c r="CD1" t="s">
        <v>117</v>
      </c>
      <c r="CE1" t="s">
        <v>118</v>
      </c>
      <c r="CF1" t="s">
        <v>123</v>
      </c>
      <c r="CG1" s="3" t="s">
        <v>125</v>
      </c>
      <c r="CH1" s="3" t="s">
        <v>126</v>
      </c>
      <c r="CI1" t="s">
        <v>127</v>
      </c>
      <c r="CJ1" t="s">
        <v>128</v>
      </c>
      <c r="CK1" t="s">
        <v>129</v>
      </c>
      <c r="CL1" t="s">
        <v>130</v>
      </c>
      <c r="CM1" t="s">
        <v>131</v>
      </c>
      <c r="CN1" t="s">
        <v>132</v>
      </c>
      <c r="CO1" t="s">
        <v>133</v>
      </c>
      <c r="CP1" t="s">
        <v>134</v>
      </c>
      <c r="CQ1" t="s">
        <v>135</v>
      </c>
      <c r="CR1" t="s">
        <v>136</v>
      </c>
      <c r="CS1" t="s">
        <v>137</v>
      </c>
      <c r="CT1" t="s">
        <v>138</v>
      </c>
      <c r="CU1" t="s">
        <v>139</v>
      </c>
    </row>
    <row r="2" spans="1:99" x14ac:dyDescent="0.55000000000000004">
      <c r="A2" s="1">
        <v>43846</v>
      </c>
      <c r="B2">
        <v>0</v>
      </c>
      <c r="C2">
        <v>0</v>
      </c>
      <c r="D2">
        <v>0</v>
      </c>
      <c r="E2">
        <v>0</v>
      </c>
      <c r="F2">
        <v>6.7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 t="str">
        <f>IF(OR(L2=1, M2=1), "休日", IF(K2=1, "金曜", "_平日(金曜除く)"))</f>
        <v>_平日(金曜除く)</v>
      </c>
      <c r="O2" t="s">
        <v>17</v>
      </c>
      <c r="P2" t="str">
        <f>IF(OR(L2=1,M2=1),"休日","_平日")</f>
        <v>_平日</v>
      </c>
      <c r="Q2" t="str">
        <f>IF(O2="祝日である","祝日である",IF(O3="祝日である","祝日前日","_祝日でない"))</f>
        <v>_祝日でない</v>
      </c>
      <c r="R2" t="str">
        <f>IF(OR(O2="祝日である", P2="休日"), "休日", "_平日")</f>
        <v>_平日</v>
      </c>
      <c r="S2" t="str">
        <f>IF(OR(N2="休日",Q2="祝日である"),"休日",IF(OR(N2="金曜",Q2="祝日前日"),"休日前日","_平日"))</f>
        <v>_平日</v>
      </c>
      <c r="T2">
        <v>0</v>
      </c>
      <c r="U2" t="str">
        <f>IF(G2=1, "月", IF(H2=1, "火", IF(I2=1, "水", IF(J2=1, "木", IF(K2=1, "金", IF(L2=1, "土", "日"))))))</f>
        <v>木</v>
      </c>
      <c r="V2" t="str">
        <f>IF(OR(U2="日", U2="月", U2="火", U2="水"), "_週の前半", "週の後半")</f>
        <v>週の後半</v>
      </c>
      <c r="W2" t="s">
        <v>24</v>
      </c>
      <c r="X2" t="str">
        <f>IF(OR(U2="月", U2="火", U2="水"), "_週の前半", "週の後半")</f>
        <v>週の後半</v>
      </c>
      <c r="Y2" s="3">
        <v>0</v>
      </c>
      <c r="Z2" s="3">
        <v>49</v>
      </c>
      <c r="AA2" s="2" t="s">
        <v>79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3.9</v>
      </c>
      <c r="AT2" s="3">
        <v>2.2000000000000002</v>
      </c>
      <c r="AU2" s="2">
        <v>1018.1</v>
      </c>
      <c r="AV2" s="2">
        <v>6.8</v>
      </c>
      <c r="AW2" s="2">
        <v>0</v>
      </c>
      <c r="AX2">
        <f>B2-T2</f>
        <v>0</v>
      </c>
      <c r="AY2" t="s">
        <v>81</v>
      </c>
      <c r="AZ2" s="3">
        <v>13951636</v>
      </c>
      <c r="BA2" s="3">
        <v>0</v>
      </c>
      <c r="BB2">
        <v>0</v>
      </c>
      <c r="BC2" t="s">
        <v>79</v>
      </c>
      <c r="BD2">
        <v>10.6</v>
      </c>
      <c r="BE2">
        <v>47</v>
      </c>
      <c r="BF2" t="s">
        <v>79</v>
      </c>
      <c r="BG2" t="s">
        <v>94</v>
      </c>
      <c r="BH2">
        <v>0</v>
      </c>
      <c r="BI2" t="s">
        <v>79</v>
      </c>
      <c r="BJ2" t="str">
        <f>IF(BC2="正月", "正月", "_なし")</f>
        <v>_なし</v>
      </c>
      <c r="BK2" t="s">
        <v>79</v>
      </c>
      <c r="BL2">
        <v>0</v>
      </c>
      <c r="BM2">
        <f>AK2+AM2</f>
        <v>0</v>
      </c>
      <c r="BN2">
        <f>AL2+AN2</f>
        <v>0</v>
      </c>
      <c r="BO2">
        <f>BM2+BN2</f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f>AVERAGE(BP2:BU2)</f>
        <v>0</v>
      </c>
      <c r="CC2">
        <f>AVERAGE(BV2:CA2)</f>
        <v>0</v>
      </c>
      <c r="CD2">
        <v>8.4</v>
      </c>
      <c r="CE2" t="s">
        <v>119</v>
      </c>
      <c r="CF2" t="s">
        <v>124</v>
      </c>
      <c r="CG2" s="2">
        <v>13951636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>
        <f>CL2+CM2</f>
        <v>0</v>
      </c>
      <c r="CO2">
        <v>0</v>
      </c>
      <c r="CP2">
        <v>0</v>
      </c>
      <c r="CQ2">
        <v>0</v>
      </c>
      <c r="CR2">
        <f>T2-CQ2</f>
        <v>0</v>
      </c>
      <c r="CS2">
        <v>168</v>
      </c>
      <c r="CT2">
        <v>550551.5</v>
      </c>
      <c r="CU2">
        <f>CT2</f>
        <v>550551.5</v>
      </c>
    </row>
    <row r="3" spans="1:99" x14ac:dyDescent="0.55000000000000004">
      <c r="A3" s="1">
        <v>43847</v>
      </c>
      <c r="B3">
        <v>0</v>
      </c>
      <c r="C3">
        <v>0</v>
      </c>
      <c r="D3">
        <v>0</v>
      </c>
      <c r="E3">
        <v>0</v>
      </c>
      <c r="F3">
        <v>7.3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 t="str">
        <f t="shared" ref="N3:N66" si="0">IF(OR(L3=1, M3=1), "休日", IF(K3=1, "金曜", "_平日(金曜除く)"))</f>
        <v>金曜</v>
      </c>
      <c r="O3" t="s">
        <v>17</v>
      </c>
      <c r="P3" t="str">
        <f t="shared" ref="P3:P66" si="1">IF(OR(L3=1,M3=1),"休日","_平日")</f>
        <v>_平日</v>
      </c>
      <c r="Q3" t="str">
        <f t="shared" ref="Q3:Q66" si="2">IF(O3="祝日である","祝日である",IF(O4="祝日である","祝日前日","_祝日でない"))</f>
        <v>_祝日でない</v>
      </c>
      <c r="R3" t="str">
        <f t="shared" ref="R3:R66" si="3">IF(OR(O3="祝日である", P3="休日"), "休日", "_平日")</f>
        <v>_平日</v>
      </c>
      <c r="S3" t="str">
        <f t="shared" ref="S3:S66" si="4">IF(OR(N3="休日",Q3="祝日である"),"休日",IF(OR(N3="金曜",Q3="祝日前日"),"休日前日","_平日"))</f>
        <v>休日前日</v>
      </c>
      <c r="T3">
        <f>B2</f>
        <v>0</v>
      </c>
      <c r="U3" t="str">
        <f t="shared" ref="U3:U66" si="5">IF(G3=1, "月", IF(H3=1, "火", IF(I3=1, "水", IF(J3=1, "木", IF(K3=1, "金", IF(L3=1, "土", "日"))))))</f>
        <v>金</v>
      </c>
      <c r="V3" t="str">
        <f t="shared" ref="V3:V66" si="6">IF(OR(U3="日", U3="月", U3="火", U3="水"), "_週の前半", "週の後半")</f>
        <v>週の後半</v>
      </c>
      <c r="W3" t="s">
        <v>24</v>
      </c>
      <c r="X3" t="str">
        <f t="shared" ref="X3:X66" si="7">IF(OR(U3="月", U3="火", U3="水"), "_週の前半", "週の後半")</f>
        <v>週の後半</v>
      </c>
      <c r="Y3" s="3">
        <v>0</v>
      </c>
      <c r="Z3" s="3">
        <v>59</v>
      </c>
      <c r="AA3" s="2" t="s">
        <v>79</v>
      </c>
      <c r="AB3" s="3">
        <v>0</v>
      </c>
      <c r="AC3" s="3">
        <v>0</v>
      </c>
      <c r="AD3">
        <f>AC3-AC2</f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4.3</v>
      </c>
      <c r="AT3" s="3">
        <v>2.5</v>
      </c>
      <c r="AU3" s="2">
        <v>1016</v>
      </c>
      <c r="AV3" s="2">
        <v>10</v>
      </c>
      <c r="AW3" s="2">
        <v>0</v>
      </c>
      <c r="AX3">
        <f t="shared" ref="AX3:AX66" si="8">B3-T3</f>
        <v>0</v>
      </c>
      <c r="AY3" t="s">
        <v>81</v>
      </c>
      <c r="AZ3" s="3">
        <v>13951636</v>
      </c>
      <c r="BA3" s="3">
        <v>0</v>
      </c>
      <c r="BB3">
        <v>0</v>
      </c>
      <c r="BC3" t="s">
        <v>79</v>
      </c>
      <c r="BD3">
        <v>8.4</v>
      </c>
      <c r="BE3">
        <v>59</v>
      </c>
      <c r="BF3" t="s">
        <v>79</v>
      </c>
      <c r="BG3" t="s">
        <v>94</v>
      </c>
      <c r="BH3">
        <v>0</v>
      </c>
      <c r="BI3" t="s">
        <v>79</v>
      </c>
      <c r="BJ3" t="str">
        <f t="shared" ref="BJ3:BJ66" si="9">IF(BC3="正月", "正月", "_なし")</f>
        <v>_なし</v>
      </c>
      <c r="BK3" t="s">
        <v>79</v>
      </c>
      <c r="BL3">
        <v>0</v>
      </c>
      <c r="BM3">
        <f t="shared" ref="BM3:BM66" si="10">AK3+AM3</f>
        <v>0</v>
      </c>
      <c r="BN3">
        <f t="shared" ref="BN3:BN66" si="11">AL3+AN3</f>
        <v>0</v>
      </c>
      <c r="BO3">
        <f t="shared" ref="BO3:BO66" si="12">BM3+BN3</f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f t="shared" ref="CB3:CB66" si="13">AVERAGE(BP3:BU3)</f>
        <v>0</v>
      </c>
      <c r="CC3">
        <f t="shared" ref="CC3:CC66" si="14">AVERAGE(BV3:CA3)</f>
        <v>0</v>
      </c>
      <c r="CD3">
        <v>7.7</v>
      </c>
      <c r="CE3" t="s">
        <v>119</v>
      </c>
      <c r="CF3" t="s">
        <v>124</v>
      </c>
      <c r="CG3" s="2">
        <v>13951636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>
        <f t="shared" ref="CN3:CN66" si="15">CL3+CM3</f>
        <v>0</v>
      </c>
      <c r="CO3">
        <f>CL2</f>
        <v>0</v>
      </c>
      <c r="CP3">
        <f t="shared" ref="CP3:CQ3" si="16">CM2</f>
        <v>0</v>
      </c>
      <c r="CQ3">
        <f t="shared" si="16"/>
        <v>0</v>
      </c>
      <c r="CR3">
        <f t="shared" ref="CR3:CR66" si="17">T3-CQ3</f>
        <v>0</v>
      </c>
      <c r="CS3">
        <v>168</v>
      </c>
      <c r="CT3">
        <v>550551.5</v>
      </c>
      <c r="CU3">
        <f>CU2</f>
        <v>550551.5</v>
      </c>
    </row>
    <row r="4" spans="1:99" x14ac:dyDescent="0.55000000000000004">
      <c r="A4" s="1">
        <v>43848</v>
      </c>
      <c r="B4">
        <v>0</v>
      </c>
      <c r="C4">
        <v>0</v>
      </c>
      <c r="D4">
        <v>0</v>
      </c>
      <c r="E4">
        <v>0</v>
      </c>
      <c r="F4">
        <v>3.8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 t="str">
        <f t="shared" si="0"/>
        <v>休日</v>
      </c>
      <c r="O4" t="s">
        <v>17</v>
      </c>
      <c r="P4" t="str">
        <f t="shared" si="1"/>
        <v>休日</v>
      </c>
      <c r="Q4" t="str">
        <f t="shared" si="2"/>
        <v>_祝日でない</v>
      </c>
      <c r="R4" t="str">
        <f t="shared" si="3"/>
        <v>休日</v>
      </c>
      <c r="S4" t="str">
        <f t="shared" si="4"/>
        <v>休日</v>
      </c>
      <c r="T4">
        <f t="shared" ref="T4:T67" si="18">B3</f>
        <v>0</v>
      </c>
      <c r="U4" t="str">
        <f t="shared" si="5"/>
        <v>土</v>
      </c>
      <c r="V4" t="str">
        <f t="shared" si="6"/>
        <v>週の後半</v>
      </c>
      <c r="W4" t="s">
        <v>23</v>
      </c>
      <c r="X4" t="str">
        <f t="shared" si="7"/>
        <v>週の後半</v>
      </c>
      <c r="Y4" s="3">
        <v>8.5</v>
      </c>
      <c r="Z4" s="3">
        <v>84</v>
      </c>
      <c r="AA4" s="2" t="s">
        <v>79</v>
      </c>
      <c r="AB4" s="3">
        <v>0</v>
      </c>
      <c r="AC4" s="3">
        <v>0</v>
      </c>
      <c r="AD4">
        <f t="shared" ref="AD4:AD67" si="19">AC4-AC3</f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3.1</v>
      </c>
      <c r="AU4" s="2">
        <v>1010.5</v>
      </c>
      <c r="AV4" s="2">
        <v>10</v>
      </c>
      <c r="AW4" s="2">
        <v>0</v>
      </c>
      <c r="AX4">
        <f t="shared" si="8"/>
        <v>0</v>
      </c>
      <c r="AY4" t="s">
        <v>81</v>
      </c>
      <c r="AZ4" s="3">
        <v>13951636</v>
      </c>
      <c r="BA4" s="3">
        <v>0</v>
      </c>
      <c r="BB4">
        <v>0</v>
      </c>
      <c r="BC4" t="s">
        <v>79</v>
      </c>
      <c r="BD4">
        <v>7</v>
      </c>
      <c r="BE4">
        <v>68</v>
      </c>
      <c r="BF4" t="s">
        <v>79</v>
      </c>
      <c r="BG4" t="s">
        <v>94</v>
      </c>
      <c r="BH4">
        <v>0</v>
      </c>
      <c r="BI4" t="s">
        <v>79</v>
      </c>
      <c r="BJ4" t="str">
        <f t="shared" si="9"/>
        <v>_なし</v>
      </c>
      <c r="BK4" t="s">
        <v>79</v>
      </c>
      <c r="BL4">
        <v>0</v>
      </c>
      <c r="BM4">
        <f t="shared" si="10"/>
        <v>0</v>
      </c>
      <c r="BN4">
        <f t="shared" si="11"/>
        <v>0</v>
      </c>
      <c r="BO4">
        <f t="shared" si="12"/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f t="shared" si="13"/>
        <v>0</v>
      </c>
      <c r="CC4">
        <f t="shared" si="14"/>
        <v>0</v>
      </c>
      <c r="CD4">
        <v>3.4</v>
      </c>
      <c r="CE4" t="s">
        <v>119</v>
      </c>
      <c r="CF4" t="s">
        <v>124</v>
      </c>
      <c r="CG4" s="2">
        <v>13951636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>
        <f t="shared" si="15"/>
        <v>0</v>
      </c>
      <c r="CO4">
        <f t="shared" ref="CO4:CO67" si="20">CL3</f>
        <v>0</v>
      </c>
      <c r="CP4">
        <f t="shared" ref="CP4:CP67" si="21">CM3</f>
        <v>0</v>
      </c>
      <c r="CQ4">
        <f t="shared" ref="CQ4:CQ67" si="22">CN3</f>
        <v>0</v>
      </c>
      <c r="CR4">
        <f t="shared" si="17"/>
        <v>0</v>
      </c>
      <c r="CS4">
        <v>168</v>
      </c>
      <c r="CT4">
        <v>550551.5</v>
      </c>
      <c r="CU4">
        <f t="shared" ref="CU4:CU8" si="23">CU3</f>
        <v>550551.5</v>
      </c>
    </row>
    <row r="5" spans="1:99" x14ac:dyDescent="0.55000000000000004">
      <c r="A5" s="1">
        <v>43849</v>
      </c>
      <c r="B5">
        <v>0</v>
      </c>
      <c r="C5">
        <v>0</v>
      </c>
      <c r="D5">
        <v>0</v>
      </c>
      <c r="E5">
        <v>0</v>
      </c>
      <c r="F5">
        <v>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 t="str">
        <f t="shared" si="0"/>
        <v>休日</v>
      </c>
      <c r="O5" t="s">
        <v>17</v>
      </c>
      <c r="P5" t="str">
        <f t="shared" si="1"/>
        <v>休日</v>
      </c>
      <c r="Q5" t="str">
        <f t="shared" si="2"/>
        <v>_祝日でない</v>
      </c>
      <c r="R5" t="str">
        <f t="shared" si="3"/>
        <v>休日</v>
      </c>
      <c r="S5" t="str">
        <f t="shared" si="4"/>
        <v>休日</v>
      </c>
      <c r="T5">
        <f t="shared" si="18"/>
        <v>0</v>
      </c>
      <c r="U5" t="str">
        <f t="shared" si="5"/>
        <v>日</v>
      </c>
      <c r="V5" t="str">
        <f t="shared" si="6"/>
        <v>_週の前半</v>
      </c>
      <c r="W5" t="s">
        <v>23</v>
      </c>
      <c r="X5" t="str">
        <f t="shared" si="7"/>
        <v>週の後半</v>
      </c>
      <c r="Y5" s="3">
        <v>0</v>
      </c>
      <c r="Z5" s="3">
        <v>64</v>
      </c>
      <c r="AA5" s="2" t="s">
        <v>79</v>
      </c>
      <c r="AB5" s="3">
        <v>0</v>
      </c>
      <c r="AC5" s="3">
        <v>0</v>
      </c>
      <c r="AD5">
        <f t="shared" si="19"/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8</v>
      </c>
      <c r="AT5" s="3">
        <v>2.4</v>
      </c>
      <c r="AU5" s="2">
        <v>1011.3</v>
      </c>
      <c r="AV5" s="2">
        <v>5.3</v>
      </c>
      <c r="AW5" s="2">
        <v>0</v>
      </c>
      <c r="AX5">
        <f t="shared" si="8"/>
        <v>0</v>
      </c>
      <c r="AY5" t="s">
        <v>81</v>
      </c>
      <c r="AZ5" s="3">
        <v>13951636</v>
      </c>
      <c r="BA5" s="3">
        <v>0</v>
      </c>
      <c r="BB5">
        <v>0</v>
      </c>
      <c r="BC5" t="s">
        <v>79</v>
      </c>
      <c r="BD5">
        <v>6.7</v>
      </c>
      <c r="BE5">
        <v>72</v>
      </c>
      <c r="BF5" t="s">
        <v>79</v>
      </c>
      <c r="BG5" t="s">
        <v>94</v>
      </c>
      <c r="BH5">
        <v>0</v>
      </c>
      <c r="BI5" t="s">
        <v>79</v>
      </c>
      <c r="BJ5" t="str">
        <f t="shared" si="9"/>
        <v>_なし</v>
      </c>
      <c r="BK5" t="s">
        <v>79</v>
      </c>
      <c r="BL5">
        <v>0</v>
      </c>
      <c r="BM5">
        <f t="shared" si="10"/>
        <v>0</v>
      </c>
      <c r="BN5">
        <f t="shared" si="11"/>
        <v>0</v>
      </c>
      <c r="BO5">
        <f t="shared" si="12"/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f t="shared" si="13"/>
        <v>0</v>
      </c>
      <c r="CC5">
        <f t="shared" si="14"/>
        <v>0</v>
      </c>
      <c r="CD5">
        <v>1.2</v>
      </c>
      <c r="CE5" t="s">
        <v>119</v>
      </c>
      <c r="CF5" t="s">
        <v>124</v>
      </c>
      <c r="CG5" s="2">
        <v>13951636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>
        <f t="shared" si="15"/>
        <v>0</v>
      </c>
      <c r="CO5">
        <f t="shared" si="20"/>
        <v>0</v>
      </c>
      <c r="CP5">
        <f t="shared" si="21"/>
        <v>0</v>
      </c>
      <c r="CQ5">
        <f t="shared" si="22"/>
        <v>0</v>
      </c>
      <c r="CR5">
        <f t="shared" si="17"/>
        <v>0</v>
      </c>
      <c r="CS5">
        <v>168</v>
      </c>
      <c r="CT5">
        <v>550551.5</v>
      </c>
      <c r="CU5">
        <f t="shared" si="23"/>
        <v>550551.5</v>
      </c>
    </row>
    <row r="6" spans="1:99" x14ac:dyDescent="0.55000000000000004">
      <c r="A6" s="1">
        <v>43850</v>
      </c>
      <c r="B6">
        <v>0</v>
      </c>
      <c r="C6">
        <v>0</v>
      </c>
      <c r="D6">
        <v>0</v>
      </c>
      <c r="E6">
        <v>0</v>
      </c>
      <c r="F6">
        <v>7.5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tr">
        <f t="shared" si="0"/>
        <v>_平日(金曜除く)</v>
      </c>
      <c r="O6" t="s">
        <v>17</v>
      </c>
      <c r="P6" t="str">
        <f t="shared" si="1"/>
        <v>_平日</v>
      </c>
      <c r="Q6" t="str">
        <f t="shared" si="2"/>
        <v>_祝日でない</v>
      </c>
      <c r="R6" t="str">
        <f t="shared" si="3"/>
        <v>_平日</v>
      </c>
      <c r="S6" t="str">
        <f t="shared" si="4"/>
        <v>_平日</v>
      </c>
      <c r="T6">
        <f t="shared" si="18"/>
        <v>0</v>
      </c>
      <c r="U6" t="str">
        <f t="shared" si="5"/>
        <v>月</v>
      </c>
      <c r="V6" t="str">
        <f t="shared" si="6"/>
        <v>_週の前半</v>
      </c>
      <c r="W6" t="s">
        <v>23</v>
      </c>
      <c r="X6" t="str">
        <f t="shared" si="7"/>
        <v>_週の前半</v>
      </c>
      <c r="Y6" s="3">
        <v>0</v>
      </c>
      <c r="Z6" s="3">
        <v>62</v>
      </c>
      <c r="AA6" s="2" t="s">
        <v>79</v>
      </c>
      <c r="AB6" s="3">
        <v>0</v>
      </c>
      <c r="AC6" s="3">
        <v>0</v>
      </c>
      <c r="AD6">
        <f t="shared" si="19"/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9.1</v>
      </c>
      <c r="AT6" s="3">
        <v>2</v>
      </c>
      <c r="AU6" s="2">
        <v>1009.1</v>
      </c>
      <c r="AV6" s="2">
        <v>2.2999999999999998</v>
      </c>
      <c r="AW6" s="2">
        <v>0</v>
      </c>
      <c r="AX6">
        <f t="shared" si="8"/>
        <v>0</v>
      </c>
      <c r="AY6" t="s">
        <v>81</v>
      </c>
      <c r="AZ6" s="3">
        <v>13951636</v>
      </c>
      <c r="BA6" s="3">
        <v>0</v>
      </c>
      <c r="BB6">
        <v>0</v>
      </c>
      <c r="BC6" t="s">
        <v>79</v>
      </c>
      <c r="BD6">
        <v>8.5</v>
      </c>
      <c r="BE6">
        <v>68</v>
      </c>
      <c r="BF6" t="s">
        <v>79</v>
      </c>
      <c r="BG6" t="s">
        <v>94</v>
      </c>
      <c r="BH6">
        <v>0</v>
      </c>
      <c r="BI6" t="s">
        <v>79</v>
      </c>
      <c r="BJ6" t="str">
        <f t="shared" si="9"/>
        <v>_なし</v>
      </c>
      <c r="BK6" t="s">
        <v>79</v>
      </c>
      <c r="BL6">
        <v>0</v>
      </c>
      <c r="BM6">
        <f t="shared" si="10"/>
        <v>0</v>
      </c>
      <c r="BN6">
        <f t="shared" si="11"/>
        <v>0</v>
      </c>
      <c r="BO6">
        <f t="shared" si="12"/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f t="shared" si="13"/>
        <v>0</v>
      </c>
      <c r="CC6">
        <f t="shared" si="14"/>
        <v>0</v>
      </c>
      <c r="CD6">
        <v>9</v>
      </c>
      <c r="CE6" t="s">
        <v>119</v>
      </c>
      <c r="CF6" t="s">
        <v>124</v>
      </c>
      <c r="CG6" s="2">
        <v>13951636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>
        <f t="shared" si="15"/>
        <v>0</v>
      </c>
      <c r="CO6">
        <f t="shared" si="20"/>
        <v>0</v>
      </c>
      <c r="CP6">
        <f t="shared" si="21"/>
        <v>0</v>
      </c>
      <c r="CQ6">
        <f t="shared" si="22"/>
        <v>0</v>
      </c>
      <c r="CR6">
        <f t="shared" si="17"/>
        <v>0</v>
      </c>
      <c r="CS6">
        <v>168</v>
      </c>
      <c r="CT6">
        <v>550551.5</v>
      </c>
      <c r="CU6">
        <f t="shared" si="23"/>
        <v>550551.5</v>
      </c>
    </row>
    <row r="7" spans="1:99" x14ac:dyDescent="0.55000000000000004">
      <c r="A7" s="1">
        <v>43851</v>
      </c>
      <c r="B7">
        <v>0</v>
      </c>
      <c r="C7">
        <v>0</v>
      </c>
      <c r="D7">
        <v>0</v>
      </c>
      <c r="E7">
        <v>0</v>
      </c>
      <c r="F7">
        <v>7.4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 t="str">
        <f t="shared" si="0"/>
        <v>_平日(金曜除く)</v>
      </c>
      <c r="O7" t="s">
        <v>17</v>
      </c>
      <c r="P7" t="str">
        <f t="shared" si="1"/>
        <v>_平日</v>
      </c>
      <c r="Q7" t="str">
        <f t="shared" si="2"/>
        <v>_祝日でない</v>
      </c>
      <c r="R7" t="str">
        <f t="shared" si="3"/>
        <v>_平日</v>
      </c>
      <c r="S7" t="str">
        <f t="shared" si="4"/>
        <v>_平日</v>
      </c>
      <c r="T7">
        <f t="shared" si="18"/>
        <v>0</v>
      </c>
      <c r="U7" t="str">
        <f t="shared" si="5"/>
        <v>火</v>
      </c>
      <c r="V7" t="str">
        <f t="shared" si="6"/>
        <v>_週の前半</v>
      </c>
      <c r="W7" t="s">
        <v>23</v>
      </c>
      <c r="X7" t="str">
        <f t="shared" si="7"/>
        <v>_週の前半</v>
      </c>
      <c r="Y7" s="3">
        <v>0</v>
      </c>
      <c r="Z7" s="3">
        <v>46</v>
      </c>
      <c r="AA7" s="2" t="s">
        <v>79</v>
      </c>
      <c r="AB7" s="3">
        <v>0</v>
      </c>
      <c r="AC7" s="3">
        <v>0</v>
      </c>
      <c r="AD7">
        <f t="shared" si="19"/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9.1999999999999993</v>
      </c>
      <c r="AT7" s="3">
        <v>3.8</v>
      </c>
      <c r="AU7" s="2">
        <v>1017.2</v>
      </c>
      <c r="AV7" s="2">
        <v>0</v>
      </c>
      <c r="AW7" s="2">
        <v>0</v>
      </c>
      <c r="AX7">
        <f t="shared" si="8"/>
        <v>0</v>
      </c>
      <c r="AY7" t="s">
        <v>81</v>
      </c>
      <c r="AZ7" s="3">
        <v>13951636</v>
      </c>
      <c r="BA7" s="3">
        <v>0</v>
      </c>
      <c r="BB7">
        <v>0</v>
      </c>
      <c r="BC7" t="s">
        <v>79</v>
      </c>
      <c r="BD7">
        <v>8.4</v>
      </c>
      <c r="BE7">
        <v>71</v>
      </c>
      <c r="BF7" t="s">
        <v>79</v>
      </c>
      <c r="BG7" t="s">
        <v>94</v>
      </c>
      <c r="BH7">
        <v>0</v>
      </c>
      <c r="BI7" t="s">
        <v>79</v>
      </c>
      <c r="BJ7" t="str">
        <f t="shared" si="9"/>
        <v>_なし</v>
      </c>
      <c r="BK7" t="s">
        <v>79</v>
      </c>
      <c r="BL7">
        <v>0</v>
      </c>
      <c r="BM7">
        <f t="shared" si="10"/>
        <v>0</v>
      </c>
      <c r="BN7">
        <f t="shared" si="11"/>
        <v>0</v>
      </c>
      <c r="BO7">
        <f t="shared" si="12"/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f t="shared" si="13"/>
        <v>0</v>
      </c>
      <c r="CC7">
        <f t="shared" si="14"/>
        <v>0</v>
      </c>
      <c r="CD7">
        <v>7</v>
      </c>
      <c r="CE7" t="s">
        <v>119</v>
      </c>
      <c r="CF7" t="s">
        <v>124</v>
      </c>
      <c r="CG7" s="2">
        <v>13951636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>
        <f t="shared" si="15"/>
        <v>0</v>
      </c>
      <c r="CO7">
        <f t="shared" si="20"/>
        <v>0</v>
      </c>
      <c r="CP7">
        <f t="shared" si="21"/>
        <v>0</v>
      </c>
      <c r="CQ7">
        <f t="shared" si="22"/>
        <v>0</v>
      </c>
      <c r="CR7">
        <f t="shared" si="17"/>
        <v>0</v>
      </c>
      <c r="CS7">
        <v>168</v>
      </c>
      <c r="CT7">
        <v>550551.5</v>
      </c>
      <c r="CU7">
        <f t="shared" si="23"/>
        <v>550551.5</v>
      </c>
    </row>
    <row r="8" spans="1:99" x14ac:dyDescent="0.55000000000000004">
      <c r="A8" s="1">
        <v>43852</v>
      </c>
      <c r="B8">
        <v>0</v>
      </c>
      <c r="C8">
        <v>0</v>
      </c>
      <c r="D8">
        <v>0</v>
      </c>
      <c r="E8">
        <v>0</v>
      </c>
      <c r="F8">
        <v>4.9000000000000004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 t="str">
        <f t="shared" si="0"/>
        <v>_平日(金曜除く)</v>
      </c>
      <c r="O8" t="s">
        <v>17</v>
      </c>
      <c r="P8" t="str">
        <f t="shared" si="1"/>
        <v>_平日</v>
      </c>
      <c r="Q8" t="str">
        <f t="shared" si="2"/>
        <v>_祝日でない</v>
      </c>
      <c r="R8" t="str">
        <f t="shared" si="3"/>
        <v>_平日</v>
      </c>
      <c r="S8" t="str">
        <f t="shared" si="4"/>
        <v>_平日</v>
      </c>
      <c r="T8">
        <f t="shared" si="18"/>
        <v>0</v>
      </c>
      <c r="U8" t="str">
        <f t="shared" si="5"/>
        <v>水</v>
      </c>
      <c r="V8" t="str">
        <f t="shared" si="6"/>
        <v>_週の前半</v>
      </c>
      <c r="W8" t="s">
        <v>23</v>
      </c>
      <c r="X8" t="str">
        <f t="shared" si="7"/>
        <v>_週の前半</v>
      </c>
      <c r="Y8" s="3">
        <v>0</v>
      </c>
      <c r="Z8" s="3">
        <v>55</v>
      </c>
      <c r="AA8" s="2" t="s">
        <v>79</v>
      </c>
      <c r="AB8" s="3">
        <v>0</v>
      </c>
      <c r="AC8" s="3">
        <v>0</v>
      </c>
      <c r="AD8">
        <f t="shared" si="19"/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0.7</v>
      </c>
      <c r="AT8" s="3">
        <v>1.9</v>
      </c>
      <c r="AU8" s="2">
        <v>1025.0999999999999</v>
      </c>
      <c r="AV8" s="2">
        <v>7.5</v>
      </c>
      <c r="AW8" s="2">
        <v>0</v>
      </c>
      <c r="AX8">
        <f t="shared" si="8"/>
        <v>0</v>
      </c>
      <c r="AY8" t="s">
        <v>81</v>
      </c>
      <c r="AZ8" s="3">
        <v>13951636</v>
      </c>
      <c r="BA8" s="3">
        <v>0</v>
      </c>
      <c r="BB8">
        <v>0</v>
      </c>
      <c r="BC8" t="s">
        <v>79</v>
      </c>
      <c r="BD8">
        <v>6.8</v>
      </c>
      <c r="BE8">
        <v>87</v>
      </c>
      <c r="BF8" t="s">
        <v>79</v>
      </c>
      <c r="BG8" t="s">
        <v>94</v>
      </c>
      <c r="BH8">
        <f>AB2</f>
        <v>0</v>
      </c>
      <c r="BI8" t="s">
        <v>79</v>
      </c>
      <c r="BJ8" t="str">
        <f t="shared" si="9"/>
        <v>_なし</v>
      </c>
      <c r="BK8" t="s">
        <v>79</v>
      </c>
      <c r="BL8">
        <v>0</v>
      </c>
      <c r="BM8">
        <f t="shared" si="10"/>
        <v>0</v>
      </c>
      <c r="BN8">
        <f t="shared" si="11"/>
        <v>0</v>
      </c>
      <c r="BO8">
        <f t="shared" si="12"/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f t="shared" si="13"/>
        <v>0</v>
      </c>
      <c r="CC8">
        <f t="shared" si="14"/>
        <v>0</v>
      </c>
      <c r="CD8">
        <v>1.8</v>
      </c>
      <c r="CE8" t="s">
        <v>119</v>
      </c>
      <c r="CF8" t="s">
        <v>124</v>
      </c>
      <c r="CG8" s="2">
        <v>13951636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>
        <f t="shared" si="15"/>
        <v>0</v>
      </c>
      <c r="CO8">
        <f t="shared" si="20"/>
        <v>0</v>
      </c>
      <c r="CP8">
        <f t="shared" si="21"/>
        <v>0</v>
      </c>
      <c r="CQ8">
        <f t="shared" si="22"/>
        <v>0</v>
      </c>
      <c r="CR8">
        <f t="shared" si="17"/>
        <v>0</v>
      </c>
      <c r="CS8">
        <v>168</v>
      </c>
      <c r="CT8">
        <v>550551.5</v>
      </c>
      <c r="CU8">
        <f t="shared" si="23"/>
        <v>550551.5</v>
      </c>
    </row>
    <row r="9" spans="1:99" x14ac:dyDescent="0.55000000000000004">
      <c r="A9" s="1">
        <v>43853</v>
      </c>
      <c r="B9">
        <v>0</v>
      </c>
      <c r="C9">
        <v>0</v>
      </c>
      <c r="D9">
        <v>0</v>
      </c>
      <c r="E9">
        <v>0</v>
      </c>
      <c r="F9">
        <v>6.1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 t="str">
        <f t="shared" si="0"/>
        <v>_平日(金曜除く)</v>
      </c>
      <c r="O9" t="s">
        <v>17</v>
      </c>
      <c r="P9" t="str">
        <f t="shared" si="1"/>
        <v>_平日</v>
      </c>
      <c r="Q9" t="str">
        <f t="shared" si="2"/>
        <v>_祝日でない</v>
      </c>
      <c r="R9" t="str">
        <f t="shared" si="3"/>
        <v>_平日</v>
      </c>
      <c r="S9" t="str">
        <f t="shared" si="4"/>
        <v>_平日</v>
      </c>
      <c r="T9">
        <f t="shared" si="18"/>
        <v>0</v>
      </c>
      <c r="U9" t="str">
        <f t="shared" si="5"/>
        <v>木</v>
      </c>
      <c r="V9" t="str">
        <f t="shared" si="6"/>
        <v>週の後半</v>
      </c>
      <c r="W9" t="s">
        <v>23</v>
      </c>
      <c r="X9" t="str">
        <f t="shared" si="7"/>
        <v>週の後半</v>
      </c>
      <c r="Y9" s="3">
        <v>2.5</v>
      </c>
      <c r="Z9" s="3">
        <v>84</v>
      </c>
      <c r="AA9" s="2" t="s">
        <v>79</v>
      </c>
      <c r="AB9" s="3">
        <v>0</v>
      </c>
      <c r="AC9" s="3">
        <v>0</v>
      </c>
      <c r="AD9">
        <f t="shared" si="19"/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1.8</v>
      </c>
      <c r="AU9" s="2">
        <v>1018.2</v>
      </c>
      <c r="AV9" s="2">
        <v>9.8000000000000007</v>
      </c>
      <c r="AW9" s="2">
        <v>0</v>
      </c>
      <c r="AX9">
        <f t="shared" si="8"/>
        <v>0</v>
      </c>
      <c r="AY9" t="s">
        <v>81</v>
      </c>
      <c r="AZ9" s="3">
        <v>13951636</v>
      </c>
      <c r="BA9" s="3">
        <v>0</v>
      </c>
      <c r="BB9">
        <v>0</v>
      </c>
      <c r="BC9" t="s">
        <v>79</v>
      </c>
      <c r="BD9">
        <f>F2</f>
        <v>6.7</v>
      </c>
      <c r="BE9">
        <f>Z2</f>
        <v>49</v>
      </c>
      <c r="BF9" t="str">
        <f>AA2</f>
        <v>_なし</v>
      </c>
      <c r="BG9" t="str">
        <f>AY2</f>
        <v>冬である</v>
      </c>
      <c r="BH9">
        <f>AB2</f>
        <v>0</v>
      </c>
      <c r="BI9" t="str">
        <f>BC2</f>
        <v>_なし</v>
      </c>
      <c r="BJ9" t="str">
        <f t="shared" si="9"/>
        <v>_なし</v>
      </c>
      <c r="BK9" t="str">
        <f>BJ2</f>
        <v>_なし</v>
      </c>
      <c r="BL9">
        <f>AW2</f>
        <v>0</v>
      </c>
      <c r="BM9">
        <f t="shared" si="10"/>
        <v>0</v>
      </c>
      <c r="BN9">
        <f t="shared" si="11"/>
        <v>0</v>
      </c>
      <c r="BO9">
        <f t="shared" si="12"/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f t="shared" si="13"/>
        <v>0</v>
      </c>
      <c r="CC9">
        <f t="shared" si="14"/>
        <v>0</v>
      </c>
      <c r="CD9">
        <f>AS2</f>
        <v>3.9</v>
      </c>
      <c r="CE9" t="s">
        <v>119</v>
      </c>
      <c r="CF9" t="str">
        <f>CE2</f>
        <v>冬</v>
      </c>
      <c r="CG9" s="2">
        <v>13951636</v>
      </c>
      <c r="CH9" s="2">
        <v>0</v>
      </c>
      <c r="CI9" s="2">
        <v>0</v>
      </c>
      <c r="CJ9">
        <f>BB2</f>
        <v>0</v>
      </c>
      <c r="CK9">
        <f>CI2</f>
        <v>0</v>
      </c>
      <c r="CL9" s="2">
        <v>0</v>
      </c>
      <c r="CM9" s="2">
        <v>0</v>
      </c>
      <c r="CN9">
        <f t="shared" si="15"/>
        <v>0</v>
      </c>
      <c r="CO9">
        <f t="shared" si="20"/>
        <v>0</v>
      </c>
      <c r="CP9">
        <f t="shared" si="21"/>
        <v>0</v>
      </c>
      <c r="CQ9">
        <f t="shared" si="22"/>
        <v>0</v>
      </c>
      <c r="CR9">
        <f t="shared" si="17"/>
        <v>0</v>
      </c>
      <c r="CS9">
        <v>168</v>
      </c>
      <c r="CT9">
        <v>550551.5</v>
      </c>
      <c r="CU9">
        <f>CT2</f>
        <v>550551.5</v>
      </c>
    </row>
    <row r="10" spans="1:99" x14ac:dyDescent="0.55000000000000004">
      <c r="A10" s="1">
        <v>43854</v>
      </c>
      <c r="B10">
        <v>1</v>
      </c>
      <c r="C10">
        <v>1</v>
      </c>
      <c r="D10">
        <v>0</v>
      </c>
      <c r="E10">
        <v>0</v>
      </c>
      <c r="F10">
        <v>9.9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 t="str">
        <f t="shared" si="0"/>
        <v>金曜</v>
      </c>
      <c r="O10" t="s">
        <v>17</v>
      </c>
      <c r="P10" t="str">
        <f t="shared" si="1"/>
        <v>_平日</v>
      </c>
      <c r="Q10" t="str">
        <f t="shared" si="2"/>
        <v>_祝日でない</v>
      </c>
      <c r="R10" t="str">
        <f t="shared" si="3"/>
        <v>_平日</v>
      </c>
      <c r="S10" t="str">
        <f t="shared" si="4"/>
        <v>休日前日</v>
      </c>
      <c r="T10">
        <f t="shared" si="18"/>
        <v>0</v>
      </c>
      <c r="U10" t="str">
        <f t="shared" si="5"/>
        <v>金</v>
      </c>
      <c r="V10" t="str">
        <f t="shared" si="6"/>
        <v>週の後半</v>
      </c>
      <c r="W10" t="s">
        <v>23</v>
      </c>
      <c r="X10" t="str">
        <f t="shared" si="7"/>
        <v>週の後半</v>
      </c>
      <c r="Y10" s="3">
        <v>0</v>
      </c>
      <c r="Z10" s="3">
        <v>73</v>
      </c>
      <c r="AA10" s="2" t="s">
        <v>79</v>
      </c>
      <c r="AB10" s="3">
        <v>0</v>
      </c>
      <c r="AC10" s="3">
        <v>0</v>
      </c>
      <c r="AD10">
        <f t="shared" si="19"/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0.6</v>
      </c>
      <c r="AT10" s="3">
        <v>1.8</v>
      </c>
      <c r="AU10" s="2">
        <v>1019</v>
      </c>
      <c r="AV10" s="2">
        <v>8.8000000000000007</v>
      </c>
      <c r="AW10" s="2">
        <v>0</v>
      </c>
      <c r="AX10">
        <f t="shared" si="8"/>
        <v>1</v>
      </c>
      <c r="AY10" t="s">
        <v>81</v>
      </c>
      <c r="AZ10" s="3">
        <v>13951636</v>
      </c>
      <c r="BA10" s="3">
        <v>0</v>
      </c>
      <c r="BB10">
        <v>0</v>
      </c>
      <c r="BC10" t="s">
        <v>79</v>
      </c>
      <c r="BD10">
        <f t="shared" ref="BD10:BD73" si="24">F3</f>
        <v>7.3</v>
      </c>
      <c r="BE10">
        <f t="shared" ref="BE10:BE73" si="25">Z3</f>
        <v>59</v>
      </c>
      <c r="BF10" t="str">
        <f t="shared" ref="BF10:BF73" si="26">AA3</f>
        <v>_なし</v>
      </c>
      <c r="BG10" t="str">
        <f t="shared" ref="BG10:BG73" si="27">AY3</f>
        <v>冬である</v>
      </c>
      <c r="BH10">
        <f t="shared" ref="BH10:BH73" si="28">AB3</f>
        <v>0</v>
      </c>
      <c r="BI10" t="str">
        <f t="shared" ref="BI10:BI73" si="29">BC3</f>
        <v>_なし</v>
      </c>
      <c r="BJ10" t="str">
        <f t="shared" si="9"/>
        <v>_なし</v>
      </c>
      <c r="BK10" t="str">
        <f t="shared" ref="BK10:BK73" si="30">BJ3</f>
        <v>_なし</v>
      </c>
      <c r="BL10">
        <f t="shared" ref="BL10:BL73" si="31">AW3</f>
        <v>0</v>
      </c>
      <c r="BM10">
        <f t="shared" si="10"/>
        <v>0</v>
      </c>
      <c r="BN10">
        <f t="shared" si="11"/>
        <v>0</v>
      </c>
      <c r="BO10">
        <f t="shared" si="12"/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f>BP2</f>
        <v>0</v>
      </c>
      <c r="BW10">
        <f t="shared" ref="BW10:CA10" si="32">BQ2</f>
        <v>0</v>
      </c>
      <c r="BX10">
        <f t="shared" si="32"/>
        <v>0</v>
      </c>
      <c r="BY10">
        <f t="shared" si="32"/>
        <v>0</v>
      </c>
      <c r="BZ10">
        <f t="shared" si="32"/>
        <v>0</v>
      </c>
      <c r="CA10">
        <f t="shared" si="32"/>
        <v>0</v>
      </c>
      <c r="CB10">
        <f t="shared" si="13"/>
        <v>0</v>
      </c>
      <c r="CC10">
        <f t="shared" si="14"/>
        <v>0</v>
      </c>
      <c r="CD10">
        <f t="shared" ref="CD10:CD73" si="33">AS3</f>
        <v>4.3</v>
      </c>
      <c r="CE10" t="s">
        <v>119</v>
      </c>
      <c r="CF10" t="str">
        <f t="shared" ref="CF10:CF73" si="34">CE3</f>
        <v>冬</v>
      </c>
      <c r="CG10" s="2">
        <v>13951636</v>
      </c>
      <c r="CH10" s="2">
        <v>0</v>
      </c>
      <c r="CI10" s="2">
        <v>0</v>
      </c>
      <c r="CJ10">
        <f t="shared" ref="CJ10:CJ73" si="35">BB3</f>
        <v>0</v>
      </c>
      <c r="CK10">
        <f t="shared" ref="CK10:CK73" si="36">CI3</f>
        <v>0</v>
      </c>
      <c r="CL10" s="2">
        <v>0</v>
      </c>
      <c r="CM10" s="2">
        <v>0</v>
      </c>
      <c r="CN10">
        <f t="shared" si="15"/>
        <v>0</v>
      </c>
      <c r="CO10">
        <f t="shared" si="20"/>
        <v>0</v>
      </c>
      <c r="CP10">
        <f t="shared" si="21"/>
        <v>0</v>
      </c>
      <c r="CQ10">
        <f t="shared" si="22"/>
        <v>0</v>
      </c>
      <c r="CR10">
        <f t="shared" si="17"/>
        <v>0</v>
      </c>
      <c r="CS10">
        <v>168</v>
      </c>
      <c r="CT10">
        <v>550551.5</v>
      </c>
      <c r="CU10">
        <f t="shared" ref="CU10:CU73" si="37">CT3</f>
        <v>550551.5</v>
      </c>
    </row>
    <row r="11" spans="1:99" x14ac:dyDescent="0.55000000000000004">
      <c r="A11" s="1">
        <v>43855</v>
      </c>
      <c r="B11">
        <v>1</v>
      </c>
      <c r="C11">
        <v>2</v>
      </c>
      <c r="D11">
        <v>0</v>
      </c>
      <c r="E11">
        <v>0</v>
      </c>
      <c r="F11">
        <v>7.8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 t="str">
        <f t="shared" si="0"/>
        <v>休日</v>
      </c>
      <c r="O11" t="s">
        <v>17</v>
      </c>
      <c r="P11" t="str">
        <f t="shared" si="1"/>
        <v>休日</v>
      </c>
      <c r="Q11" t="str">
        <f t="shared" si="2"/>
        <v>_祝日でない</v>
      </c>
      <c r="R11" t="str">
        <f t="shared" si="3"/>
        <v>休日</v>
      </c>
      <c r="S11" t="str">
        <f t="shared" si="4"/>
        <v>休日</v>
      </c>
      <c r="T11">
        <f t="shared" si="18"/>
        <v>1</v>
      </c>
      <c r="U11" t="str">
        <f t="shared" si="5"/>
        <v>土</v>
      </c>
      <c r="V11" t="str">
        <f t="shared" si="6"/>
        <v>週の後半</v>
      </c>
      <c r="W11" t="s">
        <v>23</v>
      </c>
      <c r="X11" t="str">
        <f t="shared" si="7"/>
        <v>週の後半</v>
      </c>
      <c r="Y11" s="3">
        <v>0</v>
      </c>
      <c r="Z11" s="3">
        <v>47</v>
      </c>
      <c r="AA11" s="2" t="s">
        <v>79</v>
      </c>
      <c r="AB11" s="3">
        <v>0</v>
      </c>
      <c r="AC11" s="3">
        <v>0</v>
      </c>
      <c r="AD11">
        <f t="shared" si="19"/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0.7</v>
      </c>
      <c r="AT11" s="3">
        <v>2.6</v>
      </c>
      <c r="AU11" s="2">
        <v>1024.5999999999999</v>
      </c>
      <c r="AV11" s="2">
        <v>9.8000000000000007</v>
      </c>
      <c r="AW11" s="2">
        <v>0</v>
      </c>
      <c r="AX11">
        <f t="shared" si="8"/>
        <v>0</v>
      </c>
      <c r="AY11" t="s">
        <v>81</v>
      </c>
      <c r="AZ11" s="3">
        <v>13951635</v>
      </c>
      <c r="BA11" s="3">
        <v>1</v>
      </c>
      <c r="BB11">
        <v>13951635</v>
      </c>
      <c r="BC11" t="s">
        <v>79</v>
      </c>
      <c r="BD11">
        <f t="shared" si="24"/>
        <v>3.8</v>
      </c>
      <c r="BE11">
        <f t="shared" si="25"/>
        <v>84</v>
      </c>
      <c r="BF11" t="str">
        <f t="shared" si="26"/>
        <v>_なし</v>
      </c>
      <c r="BG11" t="str">
        <f t="shared" si="27"/>
        <v>冬である</v>
      </c>
      <c r="BH11">
        <f t="shared" si="28"/>
        <v>0</v>
      </c>
      <c r="BI11" t="str">
        <f t="shared" si="29"/>
        <v>_なし</v>
      </c>
      <c r="BJ11" t="str">
        <f t="shared" si="9"/>
        <v>_なし</v>
      </c>
      <c r="BK11" t="str">
        <f t="shared" si="30"/>
        <v>_なし</v>
      </c>
      <c r="BL11">
        <f t="shared" si="31"/>
        <v>0</v>
      </c>
      <c r="BM11">
        <f t="shared" si="10"/>
        <v>0</v>
      </c>
      <c r="BN11">
        <f t="shared" si="11"/>
        <v>0</v>
      </c>
      <c r="BO11">
        <f t="shared" si="12"/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f t="shared" ref="BV11:BV74" si="38">BP3</f>
        <v>0</v>
      </c>
      <c r="BW11">
        <f t="shared" ref="BW11:BW74" si="39">BQ3</f>
        <v>0</v>
      </c>
      <c r="BX11">
        <f t="shared" ref="BX11:BX74" si="40">BR3</f>
        <v>0</v>
      </c>
      <c r="BY11">
        <f t="shared" ref="BY11:BY74" si="41">BS3</f>
        <v>0</v>
      </c>
      <c r="BZ11">
        <f t="shared" ref="BZ11:BZ74" si="42">BT3</f>
        <v>0</v>
      </c>
      <c r="CA11">
        <f t="shared" ref="CA11:CA74" si="43">BU3</f>
        <v>0</v>
      </c>
      <c r="CB11">
        <f t="shared" si="13"/>
        <v>0</v>
      </c>
      <c r="CC11">
        <f t="shared" si="14"/>
        <v>0</v>
      </c>
      <c r="CD11">
        <f t="shared" si="33"/>
        <v>0</v>
      </c>
      <c r="CE11" t="s">
        <v>119</v>
      </c>
      <c r="CF11" t="str">
        <f t="shared" si="34"/>
        <v>冬</v>
      </c>
      <c r="CG11" s="2">
        <v>13951635</v>
      </c>
      <c r="CH11" s="2">
        <v>0</v>
      </c>
      <c r="CI11" s="2">
        <v>13951635</v>
      </c>
      <c r="CJ11">
        <f t="shared" si="35"/>
        <v>0</v>
      </c>
      <c r="CK11">
        <f t="shared" si="36"/>
        <v>0</v>
      </c>
      <c r="CL11" s="2">
        <v>0</v>
      </c>
      <c r="CM11" s="2">
        <v>0</v>
      </c>
      <c r="CN11">
        <f t="shared" si="15"/>
        <v>0</v>
      </c>
      <c r="CO11">
        <f t="shared" si="20"/>
        <v>0</v>
      </c>
      <c r="CP11">
        <f t="shared" si="21"/>
        <v>0</v>
      </c>
      <c r="CQ11">
        <f t="shared" si="22"/>
        <v>0</v>
      </c>
      <c r="CR11">
        <f t="shared" si="17"/>
        <v>1</v>
      </c>
      <c r="CS11">
        <v>168</v>
      </c>
      <c r="CT11">
        <v>550551.5</v>
      </c>
      <c r="CU11">
        <f t="shared" si="37"/>
        <v>550551.5</v>
      </c>
    </row>
    <row r="12" spans="1:99" x14ac:dyDescent="0.55000000000000004">
      <c r="A12" s="1">
        <v>43856</v>
      </c>
      <c r="B12">
        <v>0</v>
      </c>
      <c r="C12">
        <v>2</v>
      </c>
      <c r="D12">
        <v>0</v>
      </c>
      <c r="E12">
        <v>0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 t="str">
        <f t="shared" si="0"/>
        <v>休日</v>
      </c>
      <c r="O12" t="s">
        <v>17</v>
      </c>
      <c r="P12" t="str">
        <f t="shared" si="1"/>
        <v>休日</v>
      </c>
      <c r="Q12" t="str">
        <f t="shared" si="2"/>
        <v>_祝日でない</v>
      </c>
      <c r="R12" t="str">
        <f t="shared" si="3"/>
        <v>休日</v>
      </c>
      <c r="S12" t="str">
        <f t="shared" si="4"/>
        <v>休日</v>
      </c>
      <c r="T12">
        <f t="shared" si="18"/>
        <v>1</v>
      </c>
      <c r="U12" t="str">
        <f t="shared" si="5"/>
        <v>日</v>
      </c>
      <c r="V12" t="str">
        <f t="shared" si="6"/>
        <v>_週の前半</v>
      </c>
      <c r="W12" t="s">
        <v>23</v>
      </c>
      <c r="X12" t="str">
        <f t="shared" si="7"/>
        <v>週の後半</v>
      </c>
      <c r="Y12" s="3">
        <v>6</v>
      </c>
      <c r="Z12" s="3">
        <v>78</v>
      </c>
      <c r="AA12" s="2" t="s">
        <v>79</v>
      </c>
      <c r="AB12" s="3">
        <v>0</v>
      </c>
      <c r="AC12" s="3">
        <v>0</v>
      </c>
      <c r="AD12">
        <f t="shared" si="19"/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1.3</v>
      </c>
      <c r="AU12" s="2">
        <v>1023.7</v>
      </c>
      <c r="AV12" s="2">
        <v>10</v>
      </c>
      <c r="AW12" s="2">
        <v>0</v>
      </c>
      <c r="AX12">
        <f t="shared" si="8"/>
        <v>-1</v>
      </c>
      <c r="AY12" t="s">
        <v>81</v>
      </c>
      <c r="AZ12" s="3">
        <v>13951634</v>
      </c>
      <c r="BA12" s="3">
        <v>2</v>
      </c>
      <c r="BB12">
        <v>27903268</v>
      </c>
      <c r="BC12" t="s">
        <v>79</v>
      </c>
      <c r="BD12">
        <f t="shared" si="24"/>
        <v>6.5</v>
      </c>
      <c r="BE12">
        <f t="shared" si="25"/>
        <v>64</v>
      </c>
      <c r="BF12" t="str">
        <f t="shared" si="26"/>
        <v>_なし</v>
      </c>
      <c r="BG12" t="str">
        <f t="shared" si="27"/>
        <v>冬である</v>
      </c>
      <c r="BH12">
        <f t="shared" si="28"/>
        <v>0</v>
      </c>
      <c r="BI12" t="str">
        <f t="shared" si="29"/>
        <v>_なし</v>
      </c>
      <c r="BJ12" t="str">
        <f t="shared" si="9"/>
        <v>_なし</v>
      </c>
      <c r="BK12" t="str">
        <f t="shared" si="30"/>
        <v>_なし</v>
      </c>
      <c r="BL12">
        <f t="shared" si="31"/>
        <v>0</v>
      </c>
      <c r="BM12">
        <f t="shared" si="10"/>
        <v>0</v>
      </c>
      <c r="BN12">
        <f t="shared" si="11"/>
        <v>0</v>
      </c>
      <c r="BO12">
        <f t="shared" si="12"/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f t="shared" si="38"/>
        <v>0</v>
      </c>
      <c r="BW12">
        <f t="shared" si="39"/>
        <v>0</v>
      </c>
      <c r="BX12">
        <f t="shared" si="40"/>
        <v>0</v>
      </c>
      <c r="BY12">
        <f t="shared" si="41"/>
        <v>0</v>
      </c>
      <c r="BZ12">
        <f t="shared" si="42"/>
        <v>0</v>
      </c>
      <c r="CA12">
        <f t="shared" si="43"/>
        <v>0</v>
      </c>
      <c r="CB12">
        <f t="shared" si="13"/>
        <v>0</v>
      </c>
      <c r="CC12">
        <f t="shared" si="14"/>
        <v>0</v>
      </c>
      <c r="CD12">
        <f t="shared" si="33"/>
        <v>8</v>
      </c>
      <c r="CE12" t="s">
        <v>119</v>
      </c>
      <c r="CF12" t="str">
        <f t="shared" si="34"/>
        <v>冬</v>
      </c>
      <c r="CG12" s="2">
        <v>13951634</v>
      </c>
      <c r="CH12" s="2">
        <v>0</v>
      </c>
      <c r="CI12" s="2">
        <v>27903268</v>
      </c>
      <c r="CJ12">
        <f t="shared" si="35"/>
        <v>0</v>
      </c>
      <c r="CK12">
        <f t="shared" si="36"/>
        <v>0</v>
      </c>
      <c r="CL12" s="2">
        <v>0</v>
      </c>
      <c r="CM12" s="2">
        <v>0</v>
      </c>
      <c r="CN12">
        <f t="shared" si="15"/>
        <v>0</v>
      </c>
      <c r="CO12">
        <f t="shared" si="20"/>
        <v>0</v>
      </c>
      <c r="CP12">
        <f t="shared" si="21"/>
        <v>0</v>
      </c>
      <c r="CQ12">
        <f t="shared" si="22"/>
        <v>0</v>
      </c>
      <c r="CR12">
        <f t="shared" si="17"/>
        <v>1</v>
      </c>
      <c r="CS12">
        <v>168</v>
      </c>
      <c r="CT12">
        <v>550551.5</v>
      </c>
      <c r="CU12">
        <f t="shared" si="37"/>
        <v>550551.5</v>
      </c>
    </row>
    <row r="13" spans="1:99" x14ac:dyDescent="0.55000000000000004">
      <c r="A13" s="1">
        <v>43857</v>
      </c>
      <c r="B13">
        <v>0</v>
      </c>
      <c r="C13">
        <v>2</v>
      </c>
      <c r="D13">
        <v>0</v>
      </c>
      <c r="E13">
        <v>0</v>
      </c>
      <c r="F13">
        <v>5.0999999999999996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tr">
        <f t="shared" si="0"/>
        <v>_平日(金曜除く)</v>
      </c>
      <c r="O13" t="s">
        <v>17</v>
      </c>
      <c r="P13" t="str">
        <f t="shared" si="1"/>
        <v>_平日</v>
      </c>
      <c r="Q13" t="str">
        <f t="shared" si="2"/>
        <v>_祝日でない</v>
      </c>
      <c r="R13" t="str">
        <f t="shared" si="3"/>
        <v>_平日</v>
      </c>
      <c r="S13" t="str">
        <f t="shared" si="4"/>
        <v>_平日</v>
      </c>
      <c r="T13">
        <f t="shared" si="18"/>
        <v>0</v>
      </c>
      <c r="U13" t="str">
        <f t="shared" si="5"/>
        <v>月</v>
      </c>
      <c r="V13" t="str">
        <f t="shared" si="6"/>
        <v>_週の前半</v>
      </c>
      <c r="W13" t="s">
        <v>23</v>
      </c>
      <c r="X13" t="str">
        <f t="shared" si="7"/>
        <v>_週の前半</v>
      </c>
      <c r="Y13" s="3">
        <v>5</v>
      </c>
      <c r="Z13" s="3">
        <v>72</v>
      </c>
      <c r="AA13" s="2" t="s">
        <v>79</v>
      </c>
      <c r="AB13" s="3">
        <v>0</v>
      </c>
      <c r="AC13" s="3">
        <v>0</v>
      </c>
      <c r="AD13">
        <f t="shared" si="19"/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2</v>
      </c>
      <c r="AU13" s="2">
        <v>1022.7</v>
      </c>
      <c r="AV13" s="2">
        <v>10</v>
      </c>
      <c r="AW13" s="2">
        <v>0</v>
      </c>
      <c r="AX13">
        <f t="shared" si="8"/>
        <v>0</v>
      </c>
      <c r="AY13" t="s">
        <v>81</v>
      </c>
      <c r="AZ13" s="3">
        <v>13951634</v>
      </c>
      <c r="BA13" s="3">
        <v>2</v>
      </c>
      <c r="BB13">
        <v>27903268</v>
      </c>
      <c r="BC13" t="s">
        <v>79</v>
      </c>
      <c r="BD13">
        <f t="shared" si="24"/>
        <v>7.5</v>
      </c>
      <c r="BE13">
        <f t="shared" si="25"/>
        <v>62</v>
      </c>
      <c r="BF13" t="str">
        <f t="shared" si="26"/>
        <v>_なし</v>
      </c>
      <c r="BG13" t="str">
        <f t="shared" si="27"/>
        <v>冬である</v>
      </c>
      <c r="BH13">
        <f t="shared" si="28"/>
        <v>0</v>
      </c>
      <c r="BI13" t="str">
        <f t="shared" si="29"/>
        <v>_なし</v>
      </c>
      <c r="BJ13" t="str">
        <f t="shared" si="9"/>
        <v>_なし</v>
      </c>
      <c r="BK13" t="str">
        <f t="shared" si="30"/>
        <v>_なし</v>
      </c>
      <c r="BL13">
        <f t="shared" si="31"/>
        <v>0</v>
      </c>
      <c r="BM13">
        <f t="shared" si="10"/>
        <v>0</v>
      </c>
      <c r="BN13">
        <f t="shared" si="11"/>
        <v>0</v>
      </c>
      <c r="BO13">
        <f t="shared" si="12"/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f t="shared" si="38"/>
        <v>0</v>
      </c>
      <c r="BW13">
        <f t="shared" si="39"/>
        <v>0</v>
      </c>
      <c r="BX13">
        <f t="shared" si="40"/>
        <v>0</v>
      </c>
      <c r="BY13">
        <f t="shared" si="41"/>
        <v>0</v>
      </c>
      <c r="BZ13">
        <f t="shared" si="42"/>
        <v>0</v>
      </c>
      <c r="CA13">
        <f t="shared" si="43"/>
        <v>0</v>
      </c>
      <c r="CB13">
        <f t="shared" si="13"/>
        <v>0</v>
      </c>
      <c r="CC13">
        <f t="shared" si="14"/>
        <v>0</v>
      </c>
      <c r="CD13">
        <f t="shared" si="33"/>
        <v>9.1</v>
      </c>
      <c r="CE13" t="s">
        <v>119</v>
      </c>
      <c r="CF13" t="str">
        <f t="shared" si="34"/>
        <v>冬</v>
      </c>
      <c r="CG13" s="2">
        <v>13951634</v>
      </c>
      <c r="CH13" s="2">
        <v>0</v>
      </c>
      <c r="CI13" s="2">
        <v>27903268</v>
      </c>
      <c r="CJ13">
        <f t="shared" si="35"/>
        <v>0</v>
      </c>
      <c r="CK13">
        <f t="shared" si="36"/>
        <v>0</v>
      </c>
      <c r="CL13" s="2">
        <v>0</v>
      </c>
      <c r="CM13" s="2">
        <v>0</v>
      </c>
      <c r="CN13">
        <f t="shared" si="15"/>
        <v>0</v>
      </c>
      <c r="CO13">
        <f t="shared" si="20"/>
        <v>0</v>
      </c>
      <c r="CP13">
        <f t="shared" si="21"/>
        <v>0</v>
      </c>
      <c r="CQ13">
        <f t="shared" si="22"/>
        <v>0</v>
      </c>
      <c r="CR13">
        <f t="shared" si="17"/>
        <v>0</v>
      </c>
      <c r="CS13">
        <v>168</v>
      </c>
      <c r="CT13">
        <v>550551.5</v>
      </c>
      <c r="CU13">
        <f t="shared" si="37"/>
        <v>550551.5</v>
      </c>
    </row>
    <row r="14" spans="1:99" x14ac:dyDescent="0.55000000000000004">
      <c r="A14" s="1">
        <v>43858</v>
      </c>
      <c r="B14">
        <v>0</v>
      </c>
      <c r="C14">
        <v>2</v>
      </c>
      <c r="D14">
        <v>0</v>
      </c>
      <c r="E14">
        <v>0</v>
      </c>
      <c r="F14">
        <v>4.4000000000000004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 t="str">
        <f t="shared" si="0"/>
        <v>_平日(金曜除く)</v>
      </c>
      <c r="O14" t="s">
        <v>17</v>
      </c>
      <c r="P14" t="str">
        <f t="shared" si="1"/>
        <v>_平日</v>
      </c>
      <c r="Q14" t="str">
        <f t="shared" si="2"/>
        <v>_祝日でない</v>
      </c>
      <c r="R14" t="str">
        <f t="shared" si="3"/>
        <v>_平日</v>
      </c>
      <c r="S14" t="str">
        <f t="shared" si="4"/>
        <v>_平日</v>
      </c>
      <c r="T14">
        <f t="shared" si="18"/>
        <v>0</v>
      </c>
      <c r="U14" t="str">
        <f t="shared" si="5"/>
        <v>火</v>
      </c>
      <c r="V14" t="str">
        <f t="shared" si="6"/>
        <v>_週の前半</v>
      </c>
      <c r="W14" t="s">
        <v>23</v>
      </c>
      <c r="X14" t="str">
        <f t="shared" si="7"/>
        <v>_週の前半</v>
      </c>
      <c r="Y14" s="3">
        <v>55.5</v>
      </c>
      <c r="Z14" s="3">
        <v>98</v>
      </c>
      <c r="AA14" s="2" t="s">
        <v>79</v>
      </c>
      <c r="AB14" s="3">
        <v>0</v>
      </c>
      <c r="AC14" s="3">
        <v>0</v>
      </c>
      <c r="AD14">
        <f t="shared" si="19"/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3.6</v>
      </c>
      <c r="AU14" s="2">
        <v>1014.5</v>
      </c>
      <c r="AV14" s="2">
        <v>10</v>
      </c>
      <c r="AW14" s="2">
        <v>0</v>
      </c>
      <c r="AX14">
        <f t="shared" si="8"/>
        <v>0</v>
      </c>
      <c r="AY14" t="s">
        <v>81</v>
      </c>
      <c r="AZ14" s="3">
        <v>13951634</v>
      </c>
      <c r="BA14" s="3">
        <v>2</v>
      </c>
      <c r="BB14">
        <v>27903268</v>
      </c>
      <c r="BC14" t="s">
        <v>79</v>
      </c>
      <c r="BD14">
        <f t="shared" si="24"/>
        <v>7.4</v>
      </c>
      <c r="BE14">
        <f t="shared" si="25"/>
        <v>46</v>
      </c>
      <c r="BF14" t="str">
        <f t="shared" si="26"/>
        <v>_なし</v>
      </c>
      <c r="BG14" t="str">
        <f t="shared" si="27"/>
        <v>冬である</v>
      </c>
      <c r="BH14">
        <f t="shared" si="28"/>
        <v>0</v>
      </c>
      <c r="BI14" t="str">
        <f t="shared" si="29"/>
        <v>_なし</v>
      </c>
      <c r="BJ14" t="str">
        <f t="shared" si="9"/>
        <v>_なし</v>
      </c>
      <c r="BK14" t="str">
        <f t="shared" si="30"/>
        <v>_なし</v>
      </c>
      <c r="BL14">
        <f t="shared" si="31"/>
        <v>0</v>
      </c>
      <c r="BM14">
        <f t="shared" si="10"/>
        <v>0</v>
      </c>
      <c r="BN14">
        <f t="shared" si="11"/>
        <v>0</v>
      </c>
      <c r="BO14">
        <f t="shared" si="12"/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f t="shared" si="38"/>
        <v>0</v>
      </c>
      <c r="BW14">
        <f t="shared" si="39"/>
        <v>0</v>
      </c>
      <c r="BX14">
        <f t="shared" si="40"/>
        <v>0</v>
      </c>
      <c r="BY14">
        <f t="shared" si="41"/>
        <v>0</v>
      </c>
      <c r="BZ14">
        <f t="shared" si="42"/>
        <v>0</v>
      </c>
      <c r="CA14">
        <f t="shared" si="43"/>
        <v>0</v>
      </c>
      <c r="CB14">
        <f t="shared" si="13"/>
        <v>0</v>
      </c>
      <c r="CC14">
        <f t="shared" si="14"/>
        <v>0</v>
      </c>
      <c r="CD14">
        <f t="shared" si="33"/>
        <v>9.1999999999999993</v>
      </c>
      <c r="CE14" t="s">
        <v>119</v>
      </c>
      <c r="CF14" t="str">
        <f t="shared" si="34"/>
        <v>冬</v>
      </c>
      <c r="CG14" s="2">
        <v>13951634</v>
      </c>
      <c r="CH14" s="2">
        <v>0</v>
      </c>
      <c r="CI14" s="2">
        <v>27903268</v>
      </c>
      <c r="CJ14">
        <f t="shared" si="35"/>
        <v>0</v>
      </c>
      <c r="CK14">
        <f t="shared" si="36"/>
        <v>0</v>
      </c>
      <c r="CL14" s="2">
        <v>0</v>
      </c>
      <c r="CM14" s="2">
        <v>0</v>
      </c>
      <c r="CN14">
        <f t="shared" si="15"/>
        <v>0</v>
      </c>
      <c r="CO14">
        <f t="shared" si="20"/>
        <v>0</v>
      </c>
      <c r="CP14">
        <f t="shared" si="21"/>
        <v>0</v>
      </c>
      <c r="CQ14">
        <f t="shared" si="22"/>
        <v>0</v>
      </c>
      <c r="CR14">
        <f t="shared" si="17"/>
        <v>0</v>
      </c>
      <c r="CS14">
        <v>168</v>
      </c>
      <c r="CT14">
        <v>550551.5</v>
      </c>
      <c r="CU14">
        <f t="shared" si="37"/>
        <v>550551.5</v>
      </c>
    </row>
    <row r="15" spans="1:99" x14ac:dyDescent="0.55000000000000004">
      <c r="A15" s="1">
        <v>43859</v>
      </c>
      <c r="B15">
        <v>0</v>
      </c>
      <c r="C15">
        <v>2</v>
      </c>
      <c r="D15">
        <v>0</v>
      </c>
      <c r="E15">
        <v>0</v>
      </c>
      <c r="F15">
        <v>11.8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 t="str">
        <f t="shared" si="0"/>
        <v>_平日(金曜除く)</v>
      </c>
      <c r="O15" t="s">
        <v>17</v>
      </c>
      <c r="P15" t="str">
        <f t="shared" si="1"/>
        <v>_平日</v>
      </c>
      <c r="Q15" t="str">
        <f t="shared" si="2"/>
        <v>_祝日でない</v>
      </c>
      <c r="R15" t="str">
        <f t="shared" si="3"/>
        <v>_平日</v>
      </c>
      <c r="S15" t="str">
        <f t="shared" si="4"/>
        <v>_平日</v>
      </c>
      <c r="T15">
        <f t="shared" si="18"/>
        <v>0</v>
      </c>
      <c r="U15" t="str">
        <f t="shared" si="5"/>
        <v>水</v>
      </c>
      <c r="V15" t="str">
        <f t="shared" si="6"/>
        <v>_週の前半</v>
      </c>
      <c r="W15" t="s">
        <v>23</v>
      </c>
      <c r="X15" t="str">
        <f t="shared" si="7"/>
        <v>_週の前半</v>
      </c>
      <c r="Y15" s="3">
        <v>28</v>
      </c>
      <c r="Z15" s="3">
        <v>83</v>
      </c>
      <c r="AA15" s="2" t="s">
        <v>79</v>
      </c>
      <c r="AB15" s="3">
        <v>0</v>
      </c>
      <c r="AC15" s="3">
        <v>0</v>
      </c>
      <c r="AD15">
        <f t="shared" si="19"/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5.8</v>
      </c>
      <c r="AT15" s="3">
        <v>2.5</v>
      </c>
      <c r="AU15" s="2">
        <v>998.9</v>
      </c>
      <c r="AV15" s="2">
        <v>7.8</v>
      </c>
      <c r="AW15" s="2">
        <v>0</v>
      </c>
      <c r="AX15">
        <f t="shared" si="8"/>
        <v>0</v>
      </c>
      <c r="AY15" t="s">
        <v>81</v>
      </c>
      <c r="AZ15" s="3">
        <v>13951634</v>
      </c>
      <c r="BA15" s="3">
        <v>2</v>
      </c>
      <c r="BB15">
        <v>27903268</v>
      </c>
      <c r="BC15" t="s">
        <v>79</v>
      </c>
      <c r="BD15">
        <f t="shared" si="24"/>
        <v>4.9000000000000004</v>
      </c>
      <c r="BE15">
        <f t="shared" si="25"/>
        <v>55</v>
      </c>
      <c r="BF15" t="str">
        <f t="shared" si="26"/>
        <v>_なし</v>
      </c>
      <c r="BG15" t="str">
        <f t="shared" si="27"/>
        <v>冬である</v>
      </c>
      <c r="BH15">
        <f t="shared" si="28"/>
        <v>0</v>
      </c>
      <c r="BI15" t="str">
        <f t="shared" si="29"/>
        <v>_なし</v>
      </c>
      <c r="BJ15" t="str">
        <f t="shared" si="9"/>
        <v>_なし</v>
      </c>
      <c r="BK15" t="str">
        <f t="shared" si="30"/>
        <v>_なし</v>
      </c>
      <c r="BL15">
        <f t="shared" si="31"/>
        <v>0</v>
      </c>
      <c r="BM15">
        <f t="shared" si="10"/>
        <v>0</v>
      </c>
      <c r="BN15">
        <f t="shared" si="11"/>
        <v>0</v>
      </c>
      <c r="BO15">
        <f t="shared" si="12"/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f t="shared" si="38"/>
        <v>0</v>
      </c>
      <c r="BW15">
        <f t="shared" si="39"/>
        <v>0</v>
      </c>
      <c r="BX15">
        <f t="shared" si="40"/>
        <v>0</v>
      </c>
      <c r="BY15">
        <f t="shared" si="41"/>
        <v>0</v>
      </c>
      <c r="BZ15">
        <f t="shared" si="42"/>
        <v>0</v>
      </c>
      <c r="CA15">
        <f t="shared" si="43"/>
        <v>0</v>
      </c>
      <c r="CB15">
        <f t="shared" si="13"/>
        <v>0</v>
      </c>
      <c r="CC15">
        <f t="shared" si="14"/>
        <v>0</v>
      </c>
      <c r="CD15">
        <f t="shared" si="33"/>
        <v>0.7</v>
      </c>
      <c r="CE15" t="s">
        <v>119</v>
      </c>
      <c r="CF15" t="str">
        <f t="shared" si="34"/>
        <v>冬</v>
      </c>
      <c r="CG15" s="2">
        <v>13951634</v>
      </c>
      <c r="CH15" s="2">
        <v>0</v>
      </c>
      <c r="CI15" s="2">
        <v>27903268</v>
      </c>
      <c r="CJ15">
        <f t="shared" si="35"/>
        <v>0</v>
      </c>
      <c r="CK15">
        <f t="shared" si="36"/>
        <v>0</v>
      </c>
      <c r="CL15" s="2">
        <v>0</v>
      </c>
      <c r="CM15" s="2">
        <v>0</v>
      </c>
      <c r="CN15">
        <f t="shared" si="15"/>
        <v>0</v>
      </c>
      <c r="CO15">
        <f t="shared" si="20"/>
        <v>0</v>
      </c>
      <c r="CP15">
        <f t="shared" si="21"/>
        <v>0</v>
      </c>
      <c r="CQ15">
        <f t="shared" si="22"/>
        <v>0</v>
      </c>
      <c r="CR15">
        <f t="shared" si="17"/>
        <v>0</v>
      </c>
      <c r="CS15">
        <v>168</v>
      </c>
      <c r="CT15">
        <v>550551.5</v>
      </c>
      <c r="CU15">
        <f t="shared" si="37"/>
        <v>550551.5</v>
      </c>
    </row>
    <row r="16" spans="1:99" x14ac:dyDescent="0.55000000000000004">
      <c r="A16" s="1">
        <v>43860</v>
      </c>
      <c r="B16">
        <v>1</v>
      </c>
      <c r="C16">
        <v>3</v>
      </c>
      <c r="D16">
        <v>0</v>
      </c>
      <c r="E16">
        <v>0</v>
      </c>
      <c r="F16">
        <v>11.7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 t="str">
        <f t="shared" si="0"/>
        <v>_平日(金曜除く)</v>
      </c>
      <c r="O16" t="s">
        <v>17</v>
      </c>
      <c r="P16" t="str">
        <f t="shared" si="1"/>
        <v>_平日</v>
      </c>
      <c r="Q16" t="str">
        <f t="shared" si="2"/>
        <v>_祝日でない</v>
      </c>
      <c r="R16" t="str">
        <f t="shared" si="3"/>
        <v>_平日</v>
      </c>
      <c r="S16" t="str">
        <f t="shared" si="4"/>
        <v>_平日</v>
      </c>
      <c r="T16">
        <f t="shared" si="18"/>
        <v>0</v>
      </c>
      <c r="U16" t="str">
        <f t="shared" si="5"/>
        <v>木</v>
      </c>
      <c r="V16" t="str">
        <f t="shared" si="6"/>
        <v>週の後半</v>
      </c>
      <c r="W16" t="s">
        <v>23</v>
      </c>
      <c r="X16" t="str">
        <f t="shared" si="7"/>
        <v>週の後半</v>
      </c>
      <c r="Y16" s="3">
        <v>0</v>
      </c>
      <c r="Z16" s="3">
        <v>61</v>
      </c>
      <c r="AA16" s="2" t="s">
        <v>79</v>
      </c>
      <c r="AB16" s="3">
        <v>0</v>
      </c>
      <c r="AC16" s="3">
        <v>0</v>
      </c>
      <c r="AD16">
        <f t="shared" si="19"/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8.6</v>
      </c>
      <c r="AT16" s="3">
        <v>2.1</v>
      </c>
      <c r="AU16" s="2">
        <v>995.7</v>
      </c>
      <c r="AV16" s="2">
        <v>1.8</v>
      </c>
      <c r="AW16" s="2">
        <v>0</v>
      </c>
      <c r="AX16">
        <f t="shared" si="8"/>
        <v>1</v>
      </c>
      <c r="AY16" t="s">
        <v>81</v>
      </c>
      <c r="AZ16" s="3">
        <v>13951634</v>
      </c>
      <c r="BA16" s="3">
        <v>2</v>
      </c>
      <c r="BB16">
        <v>27903268</v>
      </c>
      <c r="BC16" t="s">
        <v>79</v>
      </c>
      <c r="BD16">
        <f t="shared" si="24"/>
        <v>6.1</v>
      </c>
      <c r="BE16">
        <f t="shared" si="25"/>
        <v>84</v>
      </c>
      <c r="BF16" t="str">
        <f t="shared" si="26"/>
        <v>_なし</v>
      </c>
      <c r="BG16" t="str">
        <f t="shared" si="27"/>
        <v>冬である</v>
      </c>
      <c r="BH16">
        <f t="shared" si="28"/>
        <v>0</v>
      </c>
      <c r="BI16" t="str">
        <f t="shared" si="29"/>
        <v>_なし</v>
      </c>
      <c r="BJ16" t="str">
        <f t="shared" si="9"/>
        <v>_なし</v>
      </c>
      <c r="BK16" t="str">
        <f t="shared" si="30"/>
        <v>_なし</v>
      </c>
      <c r="BL16">
        <f t="shared" si="31"/>
        <v>0</v>
      </c>
      <c r="BM16">
        <f t="shared" si="10"/>
        <v>0</v>
      </c>
      <c r="BN16">
        <f t="shared" si="11"/>
        <v>0</v>
      </c>
      <c r="BO16">
        <f t="shared" si="12"/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f t="shared" si="38"/>
        <v>0</v>
      </c>
      <c r="BW16">
        <f t="shared" si="39"/>
        <v>0</v>
      </c>
      <c r="BX16">
        <f t="shared" si="40"/>
        <v>0</v>
      </c>
      <c r="BY16">
        <f t="shared" si="41"/>
        <v>0</v>
      </c>
      <c r="BZ16">
        <f t="shared" si="42"/>
        <v>0</v>
      </c>
      <c r="CA16">
        <f t="shared" si="43"/>
        <v>0</v>
      </c>
      <c r="CB16">
        <f t="shared" si="13"/>
        <v>0</v>
      </c>
      <c r="CC16">
        <f t="shared" si="14"/>
        <v>0</v>
      </c>
      <c r="CD16">
        <f t="shared" si="33"/>
        <v>0</v>
      </c>
      <c r="CE16" t="s">
        <v>119</v>
      </c>
      <c r="CF16" t="str">
        <f t="shared" si="34"/>
        <v>冬</v>
      </c>
      <c r="CG16" s="2">
        <v>13951634</v>
      </c>
      <c r="CH16" s="2">
        <v>0</v>
      </c>
      <c r="CI16" s="2">
        <v>27903268</v>
      </c>
      <c r="CJ16">
        <f t="shared" si="35"/>
        <v>0</v>
      </c>
      <c r="CK16">
        <f t="shared" si="36"/>
        <v>0</v>
      </c>
      <c r="CL16" s="2">
        <v>0</v>
      </c>
      <c r="CM16" s="2">
        <v>0</v>
      </c>
      <c r="CN16">
        <f t="shared" si="15"/>
        <v>0</v>
      </c>
      <c r="CO16">
        <f t="shared" si="20"/>
        <v>0</v>
      </c>
      <c r="CP16">
        <f t="shared" si="21"/>
        <v>0</v>
      </c>
      <c r="CQ16">
        <f t="shared" si="22"/>
        <v>0</v>
      </c>
      <c r="CR16">
        <f t="shared" si="17"/>
        <v>0</v>
      </c>
      <c r="CS16">
        <v>168</v>
      </c>
      <c r="CT16">
        <v>550551.5</v>
      </c>
      <c r="CU16">
        <f t="shared" si="37"/>
        <v>550551.5</v>
      </c>
    </row>
    <row r="17" spans="1:99" x14ac:dyDescent="0.55000000000000004">
      <c r="A17" s="1">
        <v>43861</v>
      </c>
      <c r="B17">
        <v>0</v>
      </c>
      <c r="C17">
        <v>3</v>
      </c>
      <c r="D17">
        <v>0</v>
      </c>
      <c r="E17">
        <v>0</v>
      </c>
      <c r="F17">
        <v>8.1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 t="str">
        <f t="shared" si="0"/>
        <v>金曜</v>
      </c>
      <c r="O17" t="s">
        <v>17</v>
      </c>
      <c r="P17" t="str">
        <f t="shared" si="1"/>
        <v>_平日</v>
      </c>
      <c r="Q17" t="str">
        <f t="shared" si="2"/>
        <v>_祝日でない</v>
      </c>
      <c r="R17" t="str">
        <f t="shared" si="3"/>
        <v>_平日</v>
      </c>
      <c r="S17" t="str">
        <f t="shared" si="4"/>
        <v>休日前日</v>
      </c>
      <c r="T17">
        <f t="shared" si="18"/>
        <v>1</v>
      </c>
      <c r="U17" t="str">
        <f t="shared" si="5"/>
        <v>金</v>
      </c>
      <c r="V17" t="str">
        <f t="shared" si="6"/>
        <v>週の後半</v>
      </c>
      <c r="W17" t="s">
        <v>23</v>
      </c>
      <c r="X17" t="str">
        <f t="shared" si="7"/>
        <v>週の後半</v>
      </c>
      <c r="Y17" s="3">
        <v>0</v>
      </c>
      <c r="Z17" s="3">
        <v>44</v>
      </c>
      <c r="AA17" s="2" t="s">
        <v>79</v>
      </c>
      <c r="AB17" s="3">
        <v>0</v>
      </c>
      <c r="AC17" s="3">
        <v>0</v>
      </c>
      <c r="AD17">
        <f t="shared" si="19"/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6.9</v>
      </c>
      <c r="AT17" s="3">
        <v>4.8</v>
      </c>
      <c r="AU17" s="2">
        <v>1001.6</v>
      </c>
      <c r="AV17" s="2">
        <v>3</v>
      </c>
      <c r="AW17" s="2">
        <v>0</v>
      </c>
      <c r="AX17">
        <f t="shared" si="8"/>
        <v>-1</v>
      </c>
      <c r="AY17" t="s">
        <v>81</v>
      </c>
      <c r="AZ17" s="3">
        <v>13951633</v>
      </c>
      <c r="BA17" s="3">
        <v>3</v>
      </c>
      <c r="BB17">
        <v>41854899</v>
      </c>
      <c r="BC17" t="s">
        <v>79</v>
      </c>
      <c r="BD17">
        <f t="shared" si="24"/>
        <v>9.9</v>
      </c>
      <c r="BE17">
        <f t="shared" si="25"/>
        <v>73</v>
      </c>
      <c r="BF17" t="str">
        <f t="shared" si="26"/>
        <v>_なし</v>
      </c>
      <c r="BG17" t="str">
        <f t="shared" si="27"/>
        <v>冬である</v>
      </c>
      <c r="BH17">
        <f t="shared" si="28"/>
        <v>0</v>
      </c>
      <c r="BI17" t="str">
        <f t="shared" si="29"/>
        <v>_なし</v>
      </c>
      <c r="BJ17" t="str">
        <f t="shared" si="9"/>
        <v>_なし</v>
      </c>
      <c r="BK17" t="str">
        <f t="shared" si="30"/>
        <v>_なし</v>
      </c>
      <c r="BL17">
        <f t="shared" si="31"/>
        <v>0</v>
      </c>
      <c r="BM17">
        <f t="shared" si="10"/>
        <v>0</v>
      </c>
      <c r="BN17">
        <f t="shared" si="11"/>
        <v>0</v>
      </c>
      <c r="BO17">
        <f t="shared" si="12"/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f t="shared" si="38"/>
        <v>0</v>
      </c>
      <c r="BW17">
        <f t="shared" si="39"/>
        <v>0</v>
      </c>
      <c r="BX17">
        <f t="shared" si="40"/>
        <v>0</v>
      </c>
      <c r="BY17">
        <f t="shared" si="41"/>
        <v>0</v>
      </c>
      <c r="BZ17">
        <f t="shared" si="42"/>
        <v>0</v>
      </c>
      <c r="CA17">
        <f t="shared" si="43"/>
        <v>0</v>
      </c>
      <c r="CB17">
        <f t="shared" si="13"/>
        <v>0</v>
      </c>
      <c r="CC17">
        <f t="shared" si="14"/>
        <v>0</v>
      </c>
      <c r="CD17">
        <f t="shared" si="33"/>
        <v>0.6</v>
      </c>
      <c r="CE17" t="s">
        <v>119</v>
      </c>
      <c r="CF17" t="str">
        <f t="shared" si="34"/>
        <v>冬</v>
      </c>
      <c r="CG17" s="2">
        <v>13951633</v>
      </c>
      <c r="CH17" s="2">
        <v>0</v>
      </c>
      <c r="CI17" s="2">
        <v>41854899</v>
      </c>
      <c r="CJ17">
        <f t="shared" si="35"/>
        <v>0</v>
      </c>
      <c r="CK17">
        <f t="shared" si="36"/>
        <v>0</v>
      </c>
      <c r="CL17" s="2">
        <v>0</v>
      </c>
      <c r="CM17" s="2">
        <v>0</v>
      </c>
      <c r="CN17">
        <f t="shared" si="15"/>
        <v>0</v>
      </c>
      <c r="CO17">
        <f t="shared" si="20"/>
        <v>0</v>
      </c>
      <c r="CP17">
        <f t="shared" si="21"/>
        <v>0</v>
      </c>
      <c r="CQ17">
        <f t="shared" si="22"/>
        <v>0</v>
      </c>
      <c r="CR17">
        <f t="shared" si="17"/>
        <v>1</v>
      </c>
      <c r="CS17">
        <v>168</v>
      </c>
      <c r="CT17">
        <v>550551.5</v>
      </c>
      <c r="CU17">
        <f t="shared" si="37"/>
        <v>550551.5</v>
      </c>
    </row>
    <row r="18" spans="1:99" x14ac:dyDescent="0.55000000000000004">
      <c r="A18" s="1">
        <v>43862</v>
      </c>
      <c r="B18">
        <v>0</v>
      </c>
      <c r="C18">
        <v>3</v>
      </c>
      <c r="D18">
        <v>0</v>
      </c>
      <c r="E18">
        <v>0</v>
      </c>
      <c r="F18">
        <v>7.9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 t="str">
        <f t="shared" si="0"/>
        <v>休日</v>
      </c>
      <c r="O18" t="s">
        <v>17</v>
      </c>
      <c r="P18" t="str">
        <f t="shared" si="1"/>
        <v>休日</v>
      </c>
      <c r="Q18" t="str">
        <f t="shared" si="2"/>
        <v>_祝日でない</v>
      </c>
      <c r="R18" t="str">
        <f t="shared" si="3"/>
        <v>休日</v>
      </c>
      <c r="S18" t="str">
        <f t="shared" si="4"/>
        <v>休日</v>
      </c>
      <c r="T18">
        <f t="shared" si="18"/>
        <v>0</v>
      </c>
      <c r="U18" t="str">
        <f t="shared" si="5"/>
        <v>土</v>
      </c>
      <c r="V18" t="str">
        <f t="shared" si="6"/>
        <v>週の後半</v>
      </c>
      <c r="W18" t="s">
        <v>26</v>
      </c>
      <c r="X18" t="str">
        <f t="shared" si="7"/>
        <v>週の後半</v>
      </c>
      <c r="Y18" s="3">
        <v>0</v>
      </c>
      <c r="Z18" s="3">
        <v>40</v>
      </c>
      <c r="AA18" s="2" t="s">
        <v>79</v>
      </c>
      <c r="AB18" s="3">
        <v>0</v>
      </c>
      <c r="AC18" s="3">
        <v>0</v>
      </c>
      <c r="AD18">
        <f t="shared" si="19"/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9.1999999999999993</v>
      </c>
      <c r="AT18" s="3">
        <v>3.6</v>
      </c>
      <c r="AU18" s="2">
        <v>1011.6</v>
      </c>
      <c r="AV18" s="2">
        <v>0</v>
      </c>
      <c r="AW18" s="2">
        <v>0</v>
      </c>
      <c r="AX18">
        <f t="shared" si="8"/>
        <v>0</v>
      </c>
      <c r="AY18" t="s">
        <v>81</v>
      </c>
      <c r="AZ18" s="3">
        <v>13951633</v>
      </c>
      <c r="BA18" s="3">
        <v>3</v>
      </c>
      <c r="BB18">
        <v>41854899</v>
      </c>
      <c r="BC18" t="s">
        <v>79</v>
      </c>
      <c r="BD18">
        <f t="shared" si="24"/>
        <v>7.8</v>
      </c>
      <c r="BE18">
        <f t="shared" si="25"/>
        <v>47</v>
      </c>
      <c r="BF18" t="str">
        <f t="shared" si="26"/>
        <v>_なし</v>
      </c>
      <c r="BG18" t="str">
        <f t="shared" si="27"/>
        <v>冬である</v>
      </c>
      <c r="BH18">
        <f t="shared" si="28"/>
        <v>0</v>
      </c>
      <c r="BI18" t="str">
        <f t="shared" si="29"/>
        <v>_なし</v>
      </c>
      <c r="BJ18" t="str">
        <f t="shared" si="9"/>
        <v>_なし</v>
      </c>
      <c r="BK18" t="str">
        <f t="shared" si="30"/>
        <v>_なし</v>
      </c>
      <c r="BL18">
        <f t="shared" si="31"/>
        <v>0</v>
      </c>
      <c r="BM18">
        <f t="shared" si="10"/>
        <v>0</v>
      </c>
      <c r="BN18">
        <f t="shared" si="11"/>
        <v>0</v>
      </c>
      <c r="BO18">
        <f t="shared" si="12"/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f t="shared" si="38"/>
        <v>0</v>
      </c>
      <c r="BW18">
        <f t="shared" si="39"/>
        <v>0</v>
      </c>
      <c r="BX18">
        <f t="shared" si="40"/>
        <v>0</v>
      </c>
      <c r="BY18">
        <f t="shared" si="41"/>
        <v>0</v>
      </c>
      <c r="BZ18">
        <f t="shared" si="42"/>
        <v>0</v>
      </c>
      <c r="CA18">
        <f t="shared" si="43"/>
        <v>0</v>
      </c>
      <c r="CB18">
        <f t="shared" si="13"/>
        <v>0</v>
      </c>
      <c r="CC18">
        <f t="shared" si="14"/>
        <v>0</v>
      </c>
      <c r="CD18">
        <f t="shared" si="33"/>
        <v>0.7</v>
      </c>
      <c r="CE18" t="s">
        <v>119</v>
      </c>
      <c r="CF18" t="str">
        <f t="shared" si="34"/>
        <v>冬</v>
      </c>
      <c r="CG18" s="2">
        <v>13951633</v>
      </c>
      <c r="CH18" s="2">
        <v>0</v>
      </c>
      <c r="CI18" s="2">
        <v>41854899</v>
      </c>
      <c r="CJ18">
        <f t="shared" si="35"/>
        <v>13951635</v>
      </c>
      <c r="CK18">
        <f t="shared" si="36"/>
        <v>13951635</v>
      </c>
      <c r="CL18" s="2">
        <v>0</v>
      </c>
      <c r="CM18" s="2">
        <v>0</v>
      </c>
      <c r="CN18">
        <f t="shared" si="15"/>
        <v>0</v>
      </c>
      <c r="CO18">
        <f t="shared" si="20"/>
        <v>0</v>
      </c>
      <c r="CP18">
        <f t="shared" si="21"/>
        <v>0</v>
      </c>
      <c r="CQ18">
        <f t="shared" si="22"/>
        <v>0</v>
      </c>
      <c r="CR18">
        <f t="shared" si="17"/>
        <v>0</v>
      </c>
      <c r="CS18">
        <v>157</v>
      </c>
      <c r="CT18">
        <v>554135.1</v>
      </c>
      <c r="CU18">
        <f t="shared" si="37"/>
        <v>550551.5</v>
      </c>
    </row>
    <row r="19" spans="1:99" x14ac:dyDescent="0.55000000000000004">
      <c r="A19" s="1">
        <v>43863</v>
      </c>
      <c r="B19">
        <v>0</v>
      </c>
      <c r="C19">
        <v>3</v>
      </c>
      <c r="D19">
        <v>0</v>
      </c>
      <c r="E19">
        <v>0</v>
      </c>
      <c r="F19">
        <v>8.6999999999999993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 t="str">
        <f t="shared" si="0"/>
        <v>休日</v>
      </c>
      <c r="O19" t="s">
        <v>17</v>
      </c>
      <c r="P19" t="str">
        <f t="shared" si="1"/>
        <v>休日</v>
      </c>
      <c r="Q19" t="str">
        <f t="shared" si="2"/>
        <v>_祝日でない</v>
      </c>
      <c r="R19" t="str">
        <f t="shared" si="3"/>
        <v>休日</v>
      </c>
      <c r="S19" t="str">
        <f t="shared" si="4"/>
        <v>休日</v>
      </c>
      <c r="T19">
        <f t="shared" si="18"/>
        <v>0</v>
      </c>
      <c r="U19" t="str">
        <f t="shared" si="5"/>
        <v>日</v>
      </c>
      <c r="V19" t="str">
        <f t="shared" si="6"/>
        <v>_週の前半</v>
      </c>
      <c r="W19" t="s">
        <v>26</v>
      </c>
      <c r="X19" t="str">
        <f t="shared" si="7"/>
        <v>週の後半</v>
      </c>
      <c r="Y19" s="3">
        <v>0</v>
      </c>
      <c r="Z19" s="3">
        <v>40</v>
      </c>
      <c r="AA19" s="2" t="s">
        <v>79</v>
      </c>
      <c r="AB19" s="3">
        <v>0</v>
      </c>
      <c r="AC19" s="3">
        <v>0</v>
      </c>
      <c r="AD19">
        <f t="shared" si="19"/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9.1999999999999993</v>
      </c>
      <c r="AT19" s="3">
        <v>2.9</v>
      </c>
      <c r="AU19" s="2">
        <v>1018.3</v>
      </c>
      <c r="AV19" s="2">
        <v>5</v>
      </c>
      <c r="AW19" s="2">
        <v>0</v>
      </c>
      <c r="AX19">
        <f t="shared" si="8"/>
        <v>0</v>
      </c>
      <c r="AY19" t="s">
        <v>81</v>
      </c>
      <c r="AZ19" s="3">
        <v>13951633</v>
      </c>
      <c r="BA19" s="3">
        <v>3</v>
      </c>
      <c r="BB19">
        <v>41854899</v>
      </c>
      <c r="BC19" t="s">
        <v>79</v>
      </c>
      <c r="BD19">
        <f t="shared" si="24"/>
        <v>5</v>
      </c>
      <c r="BE19">
        <f t="shared" si="25"/>
        <v>78</v>
      </c>
      <c r="BF19" t="str">
        <f t="shared" si="26"/>
        <v>_なし</v>
      </c>
      <c r="BG19" t="str">
        <f t="shared" si="27"/>
        <v>冬である</v>
      </c>
      <c r="BH19">
        <f t="shared" si="28"/>
        <v>0</v>
      </c>
      <c r="BI19" t="str">
        <f t="shared" si="29"/>
        <v>_なし</v>
      </c>
      <c r="BJ19" t="str">
        <f t="shared" si="9"/>
        <v>_なし</v>
      </c>
      <c r="BK19" t="str">
        <f t="shared" si="30"/>
        <v>_なし</v>
      </c>
      <c r="BL19">
        <f t="shared" si="31"/>
        <v>0</v>
      </c>
      <c r="BM19">
        <f t="shared" si="10"/>
        <v>0</v>
      </c>
      <c r="BN19">
        <f t="shared" si="11"/>
        <v>0</v>
      </c>
      <c r="BO19">
        <f t="shared" si="12"/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f t="shared" si="38"/>
        <v>0</v>
      </c>
      <c r="BW19">
        <f t="shared" si="39"/>
        <v>0</v>
      </c>
      <c r="BX19">
        <f t="shared" si="40"/>
        <v>0</v>
      </c>
      <c r="BY19">
        <f t="shared" si="41"/>
        <v>0</v>
      </c>
      <c r="BZ19">
        <f t="shared" si="42"/>
        <v>0</v>
      </c>
      <c r="CA19">
        <f t="shared" si="43"/>
        <v>0</v>
      </c>
      <c r="CB19">
        <f t="shared" si="13"/>
        <v>0</v>
      </c>
      <c r="CC19">
        <f t="shared" si="14"/>
        <v>0</v>
      </c>
      <c r="CD19">
        <f t="shared" si="33"/>
        <v>0</v>
      </c>
      <c r="CE19" t="s">
        <v>119</v>
      </c>
      <c r="CF19" t="str">
        <f t="shared" si="34"/>
        <v>冬</v>
      </c>
      <c r="CG19" s="2">
        <v>13951633</v>
      </c>
      <c r="CH19" s="2">
        <v>0</v>
      </c>
      <c r="CI19" s="2">
        <v>41854899</v>
      </c>
      <c r="CJ19">
        <f t="shared" si="35"/>
        <v>27903268</v>
      </c>
      <c r="CK19">
        <f t="shared" si="36"/>
        <v>27903268</v>
      </c>
      <c r="CL19" s="2">
        <v>0</v>
      </c>
      <c r="CM19" s="2">
        <v>0</v>
      </c>
      <c r="CN19">
        <f t="shared" si="15"/>
        <v>0</v>
      </c>
      <c r="CO19">
        <f t="shared" si="20"/>
        <v>0</v>
      </c>
      <c r="CP19">
        <f t="shared" si="21"/>
        <v>0</v>
      </c>
      <c r="CQ19">
        <f t="shared" si="22"/>
        <v>0</v>
      </c>
      <c r="CR19">
        <f t="shared" si="17"/>
        <v>0</v>
      </c>
      <c r="CS19">
        <v>157</v>
      </c>
      <c r="CT19">
        <v>554135.1</v>
      </c>
      <c r="CU19">
        <f t="shared" si="37"/>
        <v>550551.5</v>
      </c>
    </row>
    <row r="20" spans="1:99" x14ac:dyDescent="0.55000000000000004">
      <c r="A20" s="1">
        <v>43864</v>
      </c>
      <c r="B20">
        <v>0</v>
      </c>
      <c r="C20">
        <v>3</v>
      </c>
      <c r="D20">
        <v>0</v>
      </c>
      <c r="E20">
        <v>0</v>
      </c>
      <c r="F20">
        <v>9.3000000000000007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tr">
        <f t="shared" si="0"/>
        <v>_平日(金曜除く)</v>
      </c>
      <c r="O20" t="s">
        <v>17</v>
      </c>
      <c r="P20" t="str">
        <f t="shared" si="1"/>
        <v>_平日</v>
      </c>
      <c r="Q20" t="str">
        <f t="shared" si="2"/>
        <v>_祝日でない</v>
      </c>
      <c r="R20" t="str">
        <f t="shared" si="3"/>
        <v>_平日</v>
      </c>
      <c r="S20" t="str">
        <f t="shared" si="4"/>
        <v>_平日</v>
      </c>
      <c r="T20">
        <f t="shared" si="18"/>
        <v>0</v>
      </c>
      <c r="U20" t="str">
        <f t="shared" si="5"/>
        <v>月</v>
      </c>
      <c r="V20" t="str">
        <f t="shared" si="6"/>
        <v>_週の前半</v>
      </c>
      <c r="W20" t="s">
        <v>25</v>
      </c>
      <c r="X20" t="str">
        <f t="shared" si="7"/>
        <v>_週の前半</v>
      </c>
      <c r="Y20" s="3">
        <v>0</v>
      </c>
      <c r="Z20" s="3">
        <v>52</v>
      </c>
      <c r="AA20" s="2" t="s">
        <v>79</v>
      </c>
      <c r="AB20" s="3">
        <v>0</v>
      </c>
      <c r="AC20" s="3">
        <v>0</v>
      </c>
      <c r="AD20">
        <f t="shared" si="19"/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4.5999999999999996</v>
      </c>
      <c r="AT20" s="3">
        <v>2.4</v>
      </c>
      <c r="AU20" s="2">
        <v>1014.3</v>
      </c>
      <c r="AV20" s="2">
        <v>9.5</v>
      </c>
      <c r="AW20" s="2">
        <v>0</v>
      </c>
      <c r="AX20">
        <f t="shared" si="8"/>
        <v>0</v>
      </c>
      <c r="AY20" t="s">
        <v>81</v>
      </c>
      <c r="AZ20" s="3">
        <v>13951633</v>
      </c>
      <c r="BA20" s="3">
        <v>3</v>
      </c>
      <c r="BB20">
        <v>41854899</v>
      </c>
      <c r="BC20" t="s">
        <v>79</v>
      </c>
      <c r="BD20">
        <f t="shared" si="24"/>
        <v>5.0999999999999996</v>
      </c>
      <c r="BE20">
        <f t="shared" si="25"/>
        <v>72</v>
      </c>
      <c r="BF20" t="str">
        <f t="shared" si="26"/>
        <v>_なし</v>
      </c>
      <c r="BG20" t="str">
        <f t="shared" si="27"/>
        <v>冬である</v>
      </c>
      <c r="BH20">
        <f t="shared" si="28"/>
        <v>0</v>
      </c>
      <c r="BI20" t="str">
        <f t="shared" si="29"/>
        <v>_なし</v>
      </c>
      <c r="BJ20" t="str">
        <f t="shared" si="9"/>
        <v>_なし</v>
      </c>
      <c r="BK20" t="str">
        <f t="shared" si="30"/>
        <v>_なし</v>
      </c>
      <c r="BL20">
        <f t="shared" si="31"/>
        <v>0</v>
      </c>
      <c r="BM20">
        <f t="shared" si="10"/>
        <v>0</v>
      </c>
      <c r="BN20">
        <f t="shared" si="11"/>
        <v>0</v>
      </c>
      <c r="BO20">
        <f t="shared" si="12"/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f t="shared" si="38"/>
        <v>0</v>
      </c>
      <c r="BW20">
        <f t="shared" si="39"/>
        <v>0</v>
      </c>
      <c r="BX20">
        <f t="shared" si="40"/>
        <v>0</v>
      </c>
      <c r="BY20">
        <f t="shared" si="41"/>
        <v>0</v>
      </c>
      <c r="BZ20">
        <f t="shared" si="42"/>
        <v>0</v>
      </c>
      <c r="CA20">
        <f t="shared" si="43"/>
        <v>0</v>
      </c>
      <c r="CB20">
        <f t="shared" si="13"/>
        <v>0</v>
      </c>
      <c r="CC20">
        <f t="shared" si="14"/>
        <v>0</v>
      </c>
      <c r="CD20">
        <f t="shared" si="33"/>
        <v>0</v>
      </c>
      <c r="CE20" t="s">
        <v>119</v>
      </c>
      <c r="CF20" t="str">
        <f t="shared" si="34"/>
        <v>冬</v>
      </c>
      <c r="CG20" s="2">
        <v>13951633</v>
      </c>
      <c r="CH20" s="2">
        <v>0</v>
      </c>
      <c r="CI20" s="2">
        <v>41854899</v>
      </c>
      <c r="CJ20">
        <f t="shared" si="35"/>
        <v>27903268</v>
      </c>
      <c r="CK20">
        <f t="shared" si="36"/>
        <v>27903268</v>
      </c>
      <c r="CL20" s="2">
        <v>0</v>
      </c>
      <c r="CM20" s="2">
        <v>0</v>
      </c>
      <c r="CN20">
        <f t="shared" si="15"/>
        <v>0</v>
      </c>
      <c r="CO20">
        <f t="shared" si="20"/>
        <v>0</v>
      </c>
      <c r="CP20">
        <f t="shared" si="21"/>
        <v>0</v>
      </c>
      <c r="CQ20">
        <f t="shared" si="22"/>
        <v>0</v>
      </c>
      <c r="CR20">
        <f t="shared" si="17"/>
        <v>0</v>
      </c>
      <c r="CS20">
        <v>157</v>
      </c>
      <c r="CT20">
        <v>554135.1</v>
      </c>
      <c r="CU20">
        <f t="shared" si="37"/>
        <v>550551.5</v>
      </c>
    </row>
    <row r="21" spans="1:99" x14ac:dyDescent="0.55000000000000004">
      <c r="A21" s="1">
        <v>43865</v>
      </c>
      <c r="B21">
        <v>0</v>
      </c>
      <c r="C21">
        <v>3</v>
      </c>
      <c r="D21">
        <v>0</v>
      </c>
      <c r="E21">
        <v>0</v>
      </c>
      <c r="F21">
        <v>7.9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 t="str">
        <f t="shared" si="0"/>
        <v>_平日(金曜除く)</v>
      </c>
      <c r="O21" t="s">
        <v>17</v>
      </c>
      <c r="P21" t="str">
        <f t="shared" si="1"/>
        <v>_平日</v>
      </c>
      <c r="Q21" t="str">
        <f t="shared" si="2"/>
        <v>_祝日でない</v>
      </c>
      <c r="R21" t="str">
        <f t="shared" si="3"/>
        <v>_平日</v>
      </c>
      <c r="S21" t="str">
        <f t="shared" si="4"/>
        <v>_平日</v>
      </c>
      <c r="T21">
        <f t="shared" si="18"/>
        <v>0</v>
      </c>
      <c r="U21" t="str">
        <f t="shared" si="5"/>
        <v>火</v>
      </c>
      <c r="V21" t="str">
        <f t="shared" si="6"/>
        <v>_週の前半</v>
      </c>
      <c r="W21" t="s">
        <v>25</v>
      </c>
      <c r="X21" t="str">
        <f t="shared" si="7"/>
        <v>_週の前半</v>
      </c>
      <c r="Y21" s="3">
        <v>0</v>
      </c>
      <c r="Z21" s="3">
        <v>54</v>
      </c>
      <c r="AA21" s="2" t="s">
        <v>79</v>
      </c>
      <c r="AB21" s="3">
        <v>0</v>
      </c>
      <c r="AC21" s="3">
        <v>0</v>
      </c>
      <c r="AD21">
        <f t="shared" si="19"/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1.9</v>
      </c>
      <c r="AT21" s="3">
        <v>2.4</v>
      </c>
      <c r="AU21" s="2">
        <v>1016.4</v>
      </c>
      <c r="AV21" s="2">
        <v>6.3</v>
      </c>
      <c r="AW21" s="2">
        <v>0</v>
      </c>
      <c r="AX21">
        <f t="shared" si="8"/>
        <v>0</v>
      </c>
      <c r="AY21" t="s">
        <v>81</v>
      </c>
      <c r="AZ21" s="3">
        <v>13951633</v>
      </c>
      <c r="BA21" s="3">
        <v>3</v>
      </c>
      <c r="BB21">
        <v>41854899</v>
      </c>
      <c r="BC21" t="s">
        <v>79</v>
      </c>
      <c r="BD21">
        <f t="shared" si="24"/>
        <v>4.4000000000000004</v>
      </c>
      <c r="BE21">
        <f t="shared" si="25"/>
        <v>98</v>
      </c>
      <c r="BF21" t="str">
        <f t="shared" si="26"/>
        <v>_なし</v>
      </c>
      <c r="BG21" t="str">
        <f t="shared" si="27"/>
        <v>冬である</v>
      </c>
      <c r="BH21">
        <f t="shared" si="28"/>
        <v>0</v>
      </c>
      <c r="BI21" t="str">
        <f t="shared" si="29"/>
        <v>_なし</v>
      </c>
      <c r="BJ21" t="str">
        <f t="shared" si="9"/>
        <v>_なし</v>
      </c>
      <c r="BK21" t="str">
        <f t="shared" si="30"/>
        <v>_なし</v>
      </c>
      <c r="BL21">
        <f t="shared" si="31"/>
        <v>0</v>
      </c>
      <c r="BM21">
        <f t="shared" si="10"/>
        <v>0</v>
      </c>
      <c r="BN21">
        <f t="shared" si="11"/>
        <v>0</v>
      </c>
      <c r="BO21">
        <f t="shared" si="12"/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f t="shared" si="38"/>
        <v>0</v>
      </c>
      <c r="BW21">
        <f t="shared" si="39"/>
        <v>0</v>
      </c>
      <c r="BX21">
        <f t="shared" si="40"/>
        <v>0</v>
      </c>
      <c r="BY21">
        <f t="shared" si="41"/>
        <v>0</v>
      </c>
      <c r="BZ21">
        <f t="shared" si="42"/>
        <v>0</v>
      </c>
      <c r="CA21">
        <f t="shared" si="43"/>
        <v>0</v>
      </c>
      <c r="CB21">
        <f t="shared" si="13"/>
        <v>0</v>
      </c>
      <c r="CC21">
        <f t="shared" si="14"/>
        <v>0</v>
      </c>
      <c r="CD21">
        <f t="shared" si="33"/>
        <v>0</v>
      </c>
      <c r="CE21" t="s">
        <v>119</v>
      </c>
      <c r="CF21" t="str">
        <f t="shared" si="34"/>
        <v>冬</v>
      </c>
      <c r="CG21" s="2">
        <v>13951633</v>
      </c>
      <c r="CH21" s="2">
        <v>0</v>
      </c>
      <c r="CI21" s="2">
        <v>41854899</v>
      </c>
      <c r="CJ21">
        <f t="shared" si="35"/>
        <v>27903268</v>
      </c>
      <c r="CK21">
        <f t="shared" si="36"/>
        <v>27903268</v>
      </c>
      <c r="CL21" s="2">
        <v>0</v>
      </c>
      <c r="CM21" s="2">
        <v>0</v>
      </c>
      <c r="CN21">
        <f t="shared" si="15"/>
        <v>0</v>
      </c>
      <c r="CO21">
        <f t="shared" si="20"/>
        <v>0</v>
      </c>
      <c r="CP21">
        <f t="shared" si="21"/>
        <v>0</v>
      </c>
      <c r="CQ21">
        <f t="shared" si="22"/>
        <v>0</v>
      </c>
      <c r="CR21">
        <f t="shared" si="17"/>
        <v>0</v>
      </c>
      <c r="CS21">
        <v>157</v>
      </c>
      <c r="CT21">
        <v>554135.1</v>
      </c>
      <c r="CU21">
        <f t="shared" si="37"/>
        <v>550551.5</v>
      </c>
    </row>
    <row r="22" spans="1:99" x14ac:dyDescent="0.55000000000000004">
      <c r="A22" s="1">
        <v>43866</v>
      </c>
      <c r="B22">
        <v>0</v>
      </c>
      <c r="C22">
        <v>3</v>
      </c>
      <c r="D22">
        <v>0</v>
      </c>
      <c r="E22">
        <v>0</v>
      </c>
      <c r="F22">
        <v>7.6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 t="str">
        <f t="shared" si="0"/>
        <v>_平日(金曜除く)</v>
      </c>
      <c r="O22" t="s">
        <v>17</v>
      </c>
      <c r="P22" t="str">
        <f t="shared" si="1"/>
        <v>_平日</v>
      </c>
      <c r="Q22" t="str">
        <f t="shared" si="2"/>
        <v>_祝日でない</v>
      </c>
      <c r="R22" t="str">
        <f t="shared" si="3"/>
        <v>_平日</v>
      </c>
      <c r="S22" t="str">
        <f t="shared" si="4"/>
        <v>_平日</v>
      </c>
      <c r="T22">
        <f t="shared" si="18"/>
        <v>0</v>
      </c>
      <c r="U22" t="str">
        <f t="shared" si="5"/>
        <v>水</v>
      </c>
      <c r="V22" t="str">
        <f t="shared" si="6"/>
        <v>_週の前半</v>
      </c>
      <c r="W22" t="s">
        <v>25</v>
      </c>
      <c r="X22" t="str">
        <f t="shared" si="7"/>
        <v>_週の前半</v>
      </c>
      <c r="Y22" s="3">
        <v>0</v>
      </c>
      <c r="Z22" s="3">
        <v>49</v>
      </c>
      <c r="AA22" s="2" t="s">
        <v>79</v>
      </c>
      <c r="AB22" s="3">
        <v>0</v>
      </c>
      <c r="AC22" s="3">
        <v>0</v>
      </c>
      <c r="AD22">
        <f t="shared" si="19"/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9.1</v>
      </c>
      <c r="AT22" s="3">
        <v>3</v>
      </c>
      <c r="AU22" s="2">
        <v>1009.5</v>
      </c>
      <c r="AV22" s="2">
        <v>2.2999999999999998</v>
      </c>
      <c r="AW22" s="2">
        <v>0</v>
      </c>
      <c r="AX22">
        <f t="shared" si="8"/>
        <v>0</v>
      </c>
      <c r="AY22" t="s">
        <v>81</v>
      </c>
      <c r="AZ22" s="3">
        <v>13951633</v>
      </c>
      <c r="BA22" s="3">
        <v>3</v>
      </c>
      <c r="BB22">
        <v>41854899</v>
      </c>
      <c r="BC22" t="s">
        <v>79</v>
      </c>
      <c r="BD22">
        <f t="shared" si="24"/>
        <v>11.8</v>
      </c>
      <c r="BE22">
        <f t="shared" si="25"/>
        <v>83</v>
      </c>
      <c r="BF22" t="str">
        <f t="shared" si="26"/>
        <v>_なし</v>
      </c>
      <c r="BG22" t="str">
        <f t="shared" si="27"/>
        <v>冬である</v>
      </c>
      <c r="BH22">
        <f t="shared" si="28"/>
        <v>0</v>
      </c>
      <c r="BI22" t="str">
        <f t="shared" si="29"/>
        <v>_なし</v>
      </c>
      <c r="BJ22" t="str">
        <f t="shared" si="9"/>
        <v>_なし</v>
      </c>
      <c r="BK22" t="str">
        <f t="shared" si="30"/>
        <v>_なし</v>
      </c>
      <c r="BL22">
        <f t="shared" si="31"/>
        <v>0</v>
      </c>
      <c r="BM22">
        <f t="shared" si="10"/>
        <v>0</v>
      </c>
      <c r="BN22">
        <f t="shared" si="11"/>
        <v>0</v>
      </c>
      <c r="BO22">
        <f t="shared" si="12"/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f t="shared" si="38"/>
        <v>0</v>
      </c>
      <c r="BW22">
        <f t="shared" si="39"/>
        <v>0</v>
      </c>
      <c r="BX22">
        <f t="shared" si="40"/>
        <v>0</v>
      </c>
      <c r="BY22">
        <f t="shared" si="41"/>
        <v>0</v>
      </c>
      <c r="BZ22">
        <f t="shared" si="42"/>
        <v>0</v>
      </c>
      <c r="CA22">
        <f t="shared" si="43"/>
        <v>0</v>
      </c>
      <c r="CB22">
        <f t="shared" si="13"/>
        <v>0</v>
      </c>
      <c r="CC22">
        <f t="shared" si="14"/>
        <v>0</v>
      </c>
      <c r="CD22">
        <f t="shared" si="33"/>
        <v>5.8</v>
      </c>
      <c r="CE22" t="s">
        <v>119</v>
      </c>
      <c r="CF22" t="str">
        <f t="shared" si="34"/>
        <v>冬</v>
      </c>
      <c r="CG22" s="2">
        <v>13951633</v>
      </c>
      <c r="CH22" s="2">
        <v>0</v>
      </c>
      <c r="CI22" s="2">
        <v>41854899</v>
      </c>
      <c r="CJ22">
        <f t="shared" si="35"/>
        <v>27903268</v>
      </c>
      <c r="CK22">
        <f t="shared" si="36"/>
        <v>27903268</v>
      </c>
      <c r="CL22" s="2">
        <v>0</v>
      </c>
      <c r="CM22" s="2">
        <v>0</v>
      </c>
      <c r="CN22">
        <f t="shared" si="15"/>
        <v>0</v>
      </c>
      <c r="CO22">
        <f t="shared" si="20"/>
        <v>0</v>
      </c>
      <c r="CP22">
        <f t="shared" si="21"/>
        <v>0</v>
      </c>
      <c r="CQ22">
        <f t="shared" si="22"/>
        <v>0</v>
      </c>
      <c r="CR22">
        <f t="shared" si="17"/>
        <v>0</v>
      </c>
      <c r="CS22">
        <v>157</v>
      </c>
      <c r="CT22">
        <v>554135.1</v>
      </c>
      <c r="CU22">
        <f t="shared" si="37"/>
        <v>550551.5</v>
      </c>
    </row>
    <row r="23" spans="1:99" x14ac:dyDescent="0.55000000000000004">
      <c r="A23" s="1">
        <v>43867</v>
      </c>
      <c r="B23">
        <v>0</v>
      </c>
      <c r="C23">
        <v>3</v>
      </c>
      <c r="D23">
        <v>0</v>
      </c>
      <c r="E23">
        <v>0</v>
      </c>
      <c r="F23">
        <v>2.9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 t="str">
        <f t="shared" si="0"/>
        <v>_平日(金曜除く)</v>
      </c>
      <c r="O23" t="s">
        <v>17</v>
      </c>
      <c r="P23" t="str">
        <f t="shared" si="1"/>
        <v>_平日</v>
      </c>
      <c r="Q23" t="str">
        <f t="shared" si="2"/>
        <v>_祝日でない</v>
      </c>
      <c r="R23" t="str">
        <f t="shared" si="3"/>
        <v>_平日</v>
      </c>
      <c r="S23" t="str">
        <f t="shared" si="4"/>
        <v>_平日</v>
      </c>
      <c r="T23">
        <f t="shared" si="18"/>
        <v>0</v>
      </c>
      <c r="U23" t="str">
        <f t="shared" si="5"/>
        <v>木</v>
      </c>
      <c r="V23" t="str">
        <f t="shared" si="6"/>
        <v>週の後半</v>
      </c>
      <c r="W23" t="s">
        <v>25</v>
      </c>
      <c r="X23" t="str">
        <f t="shared" si="7"/>
        <v>週の後半</v>
      </c>
      <c r="Y23" s="3">
        <v>0</v>
      </c>
      <c r="Z23" s="3">
        <v>34</v>
      </c>
      <c r="AA23" s="2" t="s">
        <v>79</v>
      </c>
      <c r="AB23" s="3">
        <v>0</v>
      </c>
      <c r="AC23" s="3">
        <v>0</v>
      </c>
      <c r="AD23">
        <f t="shared" si="19"/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9.4</v>
      </c>
      <c r="AT23" s="3">
        <v>4.9000000000000004</v>
      </c>
      <c r="AU23" s="2">
        <v>1019.7</v>
      </c>
      <c r="AV23" s="2">
        <v>2.5</v>
      </c>
      <c r="AW23" s="2">
        <v>0</v>
      </c>
      <c r="AX23">
        <f t="shared" si="8"/>
        <v>0</v>
      </c>
      <c r="AY23" t="s">
        <v>81</v>
      </c>
      <c r="AZ23" s="3">
        <v>13951633</v>
      </c>
      <c r="BA23" s="3">
        <v>3</v>
      </c>
      <c r="BB23">
        <v>41854899</v>
      </c>
      <c r="BC23" t="s">
        <v>79</v>
      </c>
      <c r="BD23">
        <f t="shared" si="24"/>
        <v>11.7</v>
      </c>
      <c r="BE23">
        <f t="shared" si="25"/>
        <v>61</v>
      </c>
      <c r="BF23" t="str">
        <f t="shared" si="26"/>
        <v>_なし</v>
      </c>
      <c r="BG23" t="str">
        <f t="shared" si="27"/>
        <v>冬である</v>
      </c>
      <c r="BH23">
        <f t="shared" si="28"/>
        <v>0</v>
      </c>
      <c r="BI23" t="str">
        <f t="shared" si="29"/>
        <v>_なし</v>
      </c>
      <c r="BJ23" t="str">
        <f t="shared" si="9"/>
        <v>_なし</v>
      </c>
      <c r="BK23" t="str">
        <f t="shared" si="30"/>
        <v>_なし</v>
      </c>
      <c r="BL23">
        <f t="shared" si="31"/>
        <v>0</v>
      </c>
      <c r="BM23">
        <f t="shared" si="10"/>
        <v>0</v>
      </c>
      <c r="BN23">
        <f t="shared" si="11"/>
        <v>0</v>
      </c>
      <c r="BO23">
        <f t="shared" si="12"/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f t="shared" si="38"/>
        <v>0</v>
      </c>
      <c r="BW23">
        <f t="shared" si="39"/>
        <v>0</v>
      </c>
      <c r="BX23">
        <f t="shared" si="40"/>
        <v>0</v>
      </c>
      <c r="BY23">
        <f t="shared" si="41"/>
        <v>0</v>
      </c>
      <c r="BZ23">
        <f t="shared" si="42"/>
        <v>0</v>
      </c>
      <c r="CA23">
        <f t="shared" si="43"/>
        <v>0</v>
      </c>
      <c r="CB23">
        <f t="shared" si="13"/>
        <v>0</v>
      </c>
      <c r="CC23">
        <f t="shared" si="14"/>
        <v>0</v>
      </c>
      <c r="CD23">
        <f t="shared" si="33"/>
        <v>8.6</v>
      </c>
      <c r="CE23" t="s">
        <v>119</v>
      </c>
      <c r="CF23" t="str">
        <f t="shared" si="34"/>
        <v>冬</v>
      </c>
      <c r="CG23" s="2">
        <v>13951633</v>
      </c>
      <c r="CH23" s="2">
        <v>0</v>
      </c>
      <c r="CI23" s="2">
        <v>41854899</v>
      </c>
      <c r="CJ23">
        <f t="shared" si="35"/>
        <v>27903268</v>
      </c>
      <c r="CK23">
        <f t="shared" si="36"/>
        <v>27903268</v>
      </c>
      <c r="CL23" s="2">
        <v>0</v>
      </c>
      <c r="CM23" s="2">
        <v>0</v>
      </c>
      <c r="CN23">
        <f t="shared" si="15"/>
        <v>0</v>
      </c>
      <c r="CO23">
        <f t="shared" si="20"/>
        <v>0</v>
      </c>
      <c r="CP23">
        <f t="shared" si="21"/>
        <v>0</v>
      </c>
      <c r="CQ23">
        <f t="shared" si="22"/>
        <v>0</v>
      </c>
      <c r="CR23">
        <f t="shared" si="17"/>
        <v>0</v>
      </c>
      <c r="CS23">
        <v>157</v>
      </c>
      <c r="CT23">
        <v>554135.1</v>
      </c>
      <c r="CU23">
        <f t="shared" si="37"/>
        <v>550551.5</v>
      </c>
    </row>
    <row r="24" spans="1:99" x14ac:dyDescent="0.55000000000000004">
      <c r="A24" s="1">
        <v>43868</v>
      </c>
      <c r="B24">
        <v>0</v>
      </c>
      <c r="C24">
        <v>3</v>
      </c>
      <c r="D24">
        <v>0</v>
      </c>
      <c r="E24">
        <v>0</v>
      </c>
      <c r="F24">
        <v>2.4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 t="str">
        <f t="shared" si="0"/>
        <v>金曜</v>
      </c>
      <c r="O24" t="s">
        <v>17</v>
      </c>
      <c r="P24" t="str">
        <f t="shared" si="1"/>
        <v>_平日</v>
      </c>
      <c r="Q24" t="str">
        <f t="shared" si="2"/>
        <v>_祝日でない</v>
      </c>
      <c r="R24" t="str">
        <f t="shared" si="3"/>
        <v>_平日</v>
      </c>
      <c r="S24" t="str">
        <f t="shared" si="4"/>
        <v>休日前日</v>
      </c>
      <c r="T24">
        <f t="shared" si="18"/>
        <v>0</v>
      </c>
      <c r="U24" t="str">
        <f t="shared" si="5"/>
        <v>金</v>
      </c>
      <c r="V24" t="str">
        <f t="shared" si="6"/>
        <v>週の後半</v>
      </c>
      <c r="W24" t="s">
        <v>25</v>
      </c>
      <c r="X24" t="str">
        <f t="shared" si="7"/>
        <v>週の後半</v>
      </c>
      <c r="Y24" s="3">
        <v>0</v>
      </c>
      <c r="Z24" s="3">
        <v>48</v>
      </c>
      <c r="AA24" s="2" t="s">
        <v>79</v>
      </c>
      <c r="AB24" s="3">
        <v>0</v>
      </c>
      <c r="AC24" s="3">
        <v>0</v>
      </c>
      <c r="AD24">
        <f t="shared" si="19"/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8.4</v>
      </c>
      <c r="AT24" s="3">
        <v>2</v>
      </c>
      <c r="AU24" s="2">
        <v>1022.8</v>
      </c>
      <c r="AV24" s="2">
        <v>7.3</v>
      </c>
      <c r="AW24" s="2">
        <v>0</v>
      </c>
      <c r="AX24">
        <f t="shared" si="8"/>
        <v>0</v>
      </c>
      <c r="AY24" t="s">
        <v>81</v>
      </c>
      <c r="AZ24" s="3">
        <v>13951633</v>
      </c>
      <c r="BA24" s="3">
        <v>3</v>
      </c>
      <c r="BB24">
        <v>41854899</v>
      </c>
      <c r="BC24" t="s">
        <v>79</v>
      </c>
      <c r="BD24">
        <f t="shared" si="24"/>
        <v>8.1</v>
      </c>
      <c r="BE24">
        <f t="shared" si="25"/>
        <v>44</v>
      </c>
      <c r="BF24" t="str">
        <f t="shared" si="26"/>
        <v>_なし</v>
      </c>
      <c r="BG24" t="str">
        <f t="shared" si="27"/>
        <v>冬である</v>
      </c>
      <c r="BH24">
        <f t="shared" si="28"/>
        <v>0</v>
      </c>
      <c r="BI24" t="str">
        <f t="shared" si="29"/>
        <v>_なし</v>
      </c>
      <c r="BJ24" t="str">
        <f t="shared" si="9"/>
        <v>_なし</v>
      </c>
      <c r="BK24" t="str">
        <f t="shared" si="30"/>
        <v>_なし</v>
      </c>
      <c r="BL24">
        <f t="shared" si="31"/>
        <v>0</v>
      </c>
      <c r="BM24">
        <f t="shared" si="10"/>
        <v>0</v>
      </c>
      <c r="BN24">
        <f t="shared" si="11"/>
        <v>0</v>
      </c>
      <c r="BO24">
        <f t="shared" si="12"/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f t="shared" si="38"/>
        <v>0</v>
      </c>
      <c r="BW24">
        <f t="shared" si="39"/>
        <v>0</v>
      </c>
      <c r="BX24">
        <f t="shared" si="40"/>
        <v>0</v>
      </c>
      <c r="BY24">
        <f t="shared" si="41"/>
        <v>0</v>
      </c>
      <c r="BZ24">
        <f t="shared" si="42"/>
        <v>0</v>
      </c>
      <c r="CA24">
        <f t="shared" si="43"/>
        <v>0</v>
      </c>
      <c r="CB24">
        <f t="shared" si="13"/>
        <v>0</v>
      </c>
      <c r="CC24">
        <f t="shared" si="14"/>
        <v>0</v>
      </c>
      <c r="CD24">
        <f t="shared" si="33"/>
        <v>6.9</v>
      </c>
      <c r="CE24" t="s">
        <v>119</v>
      </c>
      <c r="CF24" t="str">
        <f t="shared" si="34"/>
        <v>冬</v>
      </c>
      <c r="CG24" s="2">
        <v>13951633</v>
      </c>
      <c r="CH24" s="2">
        <v>0</v>
      </c>
      <c r="CI24" s="2">
        <v>41854899</v>
      </c>
      <c r="CJ24">
        <f t="shared" si="35"/>
        <v>41854899</v>
      </c>
      <c r="CK24">
        <f t="shared" si="36"/>
        <v>41854899</v>
      </c>
      <c r="CL24" s="2">
        <v>0</v>
      </c>
      <c r="CM24" s="2">
        <v>0</v>
      </c>
      <c r="CN24">
        <f t="shared" si="15"/>
        <v>0</v>
      </c>
      <c r="CO24">
        <f t="shared" si="20"/>
        <v>0</v>
      </c>
      <c r="CP24">
        <f t="shared" si="21"/>
        <v>0</v>
      </c>
      <c r="CQ24">
        <f t="shared" si="22"/>
        <v>0</v>
      </c>
      <c r="CR24">
        <f t="shared" si="17"/>
        <v>0</v>
      </c>
      <c r="CS24">
        <v>157</v>
      </c>
      <c r="CT24">
        <v>554135.1</v>
      </c>
      <c r="CU24">
        <f t="shared" si="37"/>
        <v>550551.5</v>
      </c>
    </row>
    <row r="25" spans="1:99" x14ac:dyDescent="0.55000000000000004">
      <c r="A25" s="1">
        <v>43869</v>
      </c>
      <c r="B25">
        <v>0</v>
      </c>
      <c r="C25">
        <v>3</v>
      </c>
      <c r="D25">
        <v>0</v>
      </c>
      <c r="E25">
        <v>0</v>
      </c>
      <c r="F25">
        <v>6.2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 t="str">
        <f t="shared" si="0"/>
        <v>休日</v>
      </c>
      <c r="O25" t="s">
        <v>17</v>
      </c>
      <c r="P25" t="str">
        <f t="shared" si="1"/>
        <v>休日</v>
      </c>
      <c r="Q25" t="str">
        <f t="shared" si="2"/>
        <v>_祝日でない</v>
      </c>
      <c r="R25" t="str">
        <f t="shared" si="3"/>
        <v>休日</v>
      </c>
      <c r="S25" t="str">
        <f t="shared" si="4"/>
        <v>休日</v>
      </c>
      <c r="T25">
        <f t="shared" si="18"/>
        <v>0</v>
      </c>
      <c r="U25" t="str">
        <f t="shared" si="5"/>
        <v>土</v>
      </c>
      <c r="V25" t="str">
        <f t="shared" si="6"/>
        <v>週の後半</v>
      </c>
      <c r="W25" t="s">
        <v>25</v>
      </c>
      <c r="X25" t="str">
        <f t="shared" si="7"/>
        <v>週の後半</v>
      </c>
      <c r="Y25" s="3">
        <v>0</v>
      </c>
      <c r="Z25" s="3">
        <v>45</v>
      </c>
      <c r="AA25" s="2" t="s">
        <v>79</v>
      </c>
      <c r="AB25" s="3">
        <v>0</v>
      </c>
      <c r="AC25" s="3">
        <v>0</v>
      </c>
      <c r="AD25">
        <f t="shared" si="19"/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9.1999999999999993</v>
      </c>
      <c r="AT25" s="3">
        <v>2.4</v>
      </c>
      <c r="AU25" s="2">
        <v>1010.6</v>
      </c>
      <c r="AV25" s="2">
        <v>5</v>
      </c>
      <c r="AW25" s="2">
        <v>0</v>
      </c>
      <c r="AX25">
        <f t="shared" si="8"/>
        <v>0</v>
      </c>
      <c r="AY25" t="s">
        <v>81</v>
      </c>
      <c r="AZ25" s="3">
        <v>13951633</v>
      </c>
      <c r="BA25" s="3">
        <v>3</v>
      </c>
      <c r="BB25">
        <v>41854899</v>
      </c>
      <c r="BC25" t="s">
        <v>79</v>
      </c>
      <c r="BD25">
        <f t="shared" si="24"/>
        <v>7.9</v>
      </c>
      <c r="BE25">
        <f t="shared" si="25"/>
        <v>40</v>
      </c>
      <c r="BF25" t="str">
        <f t="shared" si="26"/>
        <v>_なし</v>
      </c>
      <c r="BG25" t="str">
        <f t="shared" si="27"/>
        <v>冬である</v>
      </c>
      <c r="BH25">
        <f t="shared" si="28"/>
        <v>0</v>
      </c>
      <c r="BI25" t="str">
        <f t="shared" si="29"/>
        <v>_なし</v>
      </c>
      <c r="BJ25" t="str">
        <f t="shared" si="9"/>
        <v>_なし</v>
      </c>
      <c r="BK25" t="str">
        <f t="shared" si="30"/>
        <v>_なし</v>
      </c>
      <c r="BL25">
        <f t="shared" si="31"/>
        <v>0</v>
      </c>
      <c r="BM25">
        <f t="shared" si="10"/>
        <v>0</v>
      </c>
      <c r="BN25">
        <f t="shared" si="11"/>
        <v>0</v>
      </c>
      <c r="BO25">
        <f t="shared" si="12"/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f t="shared" si="38"/>
        <v>0</v>
      </c>
      <c r="BW25">
        <f t="shared" si="39"/>
        <v>0</v>
      </c>
      <c r="BX25">
        <f t="shared" si="40"/>
        <v>0</v>
      </c>
      <c r="BY25">
        <f t="shared" si="41"/>
        <v>0</v>
      </c>
      <c r="BZ25">
        <f t="shared" si="42"/>
        <v>0</v>
      </c>
      <c r="CA25">
        <f t="shared" si="43"/>
        <v>0</v>
      </c>
      <c r="CB25">
        <f t="shared" si="13"/>
        <v>0</v>
      </c>
      <c r="CC25">
        <f t="shared" si="14"/>
        <v>0</v>
      </c>
      <c r="CD25">
        <f t="shared" si="33"/>
        <v>9.1999999999999993</v>
      </c>
      <c r="CE25" t="s">
        <v>119</v>
      </c>
      <c r="CF25" t="str">
        <f t="shared" si="34"/>
        <v>冬</v>
      </c>
      <c r="CG25" s="2">
        <v>13951633</v>
      </c>
      <c r="CH25" s="2">
        <v>0</v>
      </c>
      <c r="CI25" s="2">
        <v>41854899</v>
      </c>
      <c r="CJ25">
        <f t="shared" si="35"/>
        <v>41854899</v>
      </c>
      <c r="CK25">
        <f t="shared" si="36"/>
        <v>41854899</v>
      </c>
      <c r="CL25" s="2">
        <v>0</v>
      </c>
      <c r="CM25" s="2">
        <v>0</v>
      </c>
      <c r="CN25">
        <f t="shared" si="15"/>
        <v>0</v>
      </c>
      <c r="CO25">
        <f t="shared" si="20"/>
        <v>0</v>
      </c>
      <c r="CP25">
        <f t="shared" si="21"/>
        <v>0</v>
      </c>
      <c r="CQ25">
        <f t="shared" si="22"/>
        <v>0</v>
      </c>
      <c r="CR25">
        <f t="shared" si="17"/>
        <v>0</v>
      </c>
      <c r="CS25">
        <v>157</v>
      </c>
      <c r="CT25">
        <v>554135.1</v>
      </c>
      <c r="CU25">
        <f t="shared" si="37"/>
        <v>554135.1</v>
      </c>
    </row>
    <row r="26" spans="1:99" x14ac:dyDescent="0.55000000000000004">
      <c r="A26" s="1">
        <v>43870</v>
      </c>
      <c r="B26">
        <v>0</v>
      </c>
      <c r="C26">
        <v>3</v>
      </c>
      <c r="D26">
        <v>0</v>
      </c>
      <c r="E26">
        <v>0</v>
      </c>
      <c r="F26">
        <v>3.9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 t="str">
        <f t="shared" si="0"/>
        <v>休日</v>
      </c>
      <c r="O26" t="s">
        <v>17</v>
      </c>
      <c r="P26" t="str">
        <f t="shared" si="1"/>
        <v>休日</v>
      </c>
      <c r="Q26" t="str">
        <f t="shared" si="2"/>
        <v>_祝日でない</v>
      </c>
      <c r="R26" t="str">
        <f t="shared" si="3"/>
        <v>休日</v>
      </c>
      <c r="S26" t="str">
        <f t="shared" si="4"/>
        <v>休日</v>
      </c>
      <c r="T26">
        <f t="shared" si="18"/>
        <v>0</v>
      </c>
      <c r="U26" t="str">
        <f t="shared" si="5"/>
        <v>日</v>
      </c>
      <c r="V26" t="str">
        <f t="shared" si="6"/>
        <v>_週の前半</v>
      </c>
      <c r="W26" t="s">
        <v>25</v>
      </c>
      <c r="X26" t="str">
        <f t="shared" si="7"/>
        <v>週の後半</v>
      </c>
      <c r="Y26" s="3">
        <v>0</v>
      </c>
      <c r="Z26" s="3">
        <v>37</v>
      </c>
      <c r="AA26" s="2" t="s">
        <v>79</v>
      </c>
      <c r="AB26" s="3">
        <v>0</v>
      </c>
      <c r="AC26" s="3">
        <v>0</v>
      </c>
      <c r="AD26">
        <f t="shared" si="19"/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9.6999999999999993</v>
      </c>
      <c r="AT26" s="3">
        <v>4</v>
      </c>
      <c r="AU26" s="2">
        <v>1013.1</v>
      </c>
      <c r="AV26" s="2">
        <v>0</v>
      </c>
      <c r="AW26" s="2">
        <v>0</v>
      </c>
      <c r="AX26">
        <f t="shared" si="8"/>
        <v>0</v>
      </c>
      <c r="AY26" t="s">
        <v>81</v>
      </c>
      <c r="AZ26" s="3">
        <v>13951633</v>
      </c>
      <c r="BA26" s="3">
        <v>3</v>
      </c>
      <c r="BB26">
        <v>41854899</v>
      </c>
      <c r="BC26" t="s">
        <v>79</v>
      </c>
      <c r="BD26">
        <f t="shared" si="24"/>
        <v>8.6999999999999993</v>
      </c>
      <c r="BE26">
        <f t="shared" si="25"/>
        <v>40</v>
      </c>
      <c r="BF26" t="str">
        <f t="shared" si="26"/>
        <v>_なし</v>
      </c>
      <c r="BG26" t="str">
        <f t="shared" si="27"/>
        <v>冬である</v>
      </c>
      <c r="BH26">
        <f t="shared" si="28"/>
        <v>0</v>
      </c>
      <c r="BI26" t="str">
        <f t="shared" si="29"/>
        <v>_なし</v>
      </c>
      <c r="BJ26" t="str">
        <f t="shared" si="9"/>
        <v>_なし</v>
      </c>
      <c r="BK26" t="str">
        <f t="shared" si="30"/>
        <v>_なし</v>
      </c>
      <c r="BL26">
        <f t="shared" si="31"/>
        <v>0</v>
      </c>
      <c r="BM26">
        <f t="shared" si="10"/>
        <v>0</v>
      </c>
      <c r="BN26">
        <f t="shared" si="11"/>
        <v>0</v>
      </c>
      <c r="BO26">
        <f t="shared" si="12"/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f t="shared" si="38"/>
        <v>0</v>
      </c>
      <c r="BW26">
        <f t="shared" si="39"/>
        <v>0</v>
      </c>
      <c r="BX26">
        <f t="shared" si="40"/>
        <v>0</v>
      </c>
      <c r="BY26">
        <f t="shared" si="41"/>
        <v>0</v>
      </c>
      <c r="BZ26">
        <f t="shared" si="42"/>
        <v>0</v>
      </c>
      <c r="CA26">
        <f t="shared" si="43"/>
        <v>0</v>
      </c>
      <c r="CB26">
        <f t="shared" si="13"/>
        <v>0</v>
      </c>
      <c r="CC26">
        <f t="shared" si="14"/>
        <v>0</v>
      </c>
      <c r="CD26">
        <f t="shared" si="33"/>
        <v>9.1999999999999993</v>
      </c>
      <c r="CE26" t="s">
        <v>119</v>
      </c>
      <c r="CF26" t="str">
        <f t="shared" si="34"/>
        <v>冬</v>
      </c>
      <c r="CG26" s="2">
        <v>13951633</v>
      </c>
      <c r="CH26" s="2">
        <v>0</v>
      </c>
      <c r="CI26" s="2">
        <v>41854899</v>
      </c>
      <c r="CJ26">
        <f t="shared" si="35"/>
        <v>41854899</v>
      </c>
      <c r="CK26">
        <f t="shared" si="36"/>
        <v>41854899</v>
      </c>
      <c r="CL26" s="2">
        <v>0</v>
      </c>
      <c r="CM26" s="2">
        <v>0</v>
      </c>
      <c r="CN26">
        <f t="shared" si="15"/>
        <v>0</v>
      </c>
      <c r="CO26">
        <f t="shared" si="20"/>
        <v>0</v>
      </c>
      <c r="CP26">
        <f t="shared" si="21"/>
        <v>0</v>
      </c>
      <c r="CQ26">
        <f t="shared" si="22"/>
        <v>0</v>
      </c>
      <c r="CR26">
        <f t="shared" si="17"/>
        <v>0</v>
      </c>
      <c r="CS26">
        <v>157</v>
      </c>
      <c r="CT26">
        <v>554135.1</v>
      </c>
      <c r="CU26">
        <f t="shared" si="37"/>
        <v>554135.1</v>
      </c>
    </row>
    <row r="27" spans="1:99" x14ac:dyDescent="0.55000000000000004">
      <c r="A27" s="1">
        <v>43871</v>
      </c>
      <c r="B27">
        <v>0</v>
      </c>
      <c r="C27">
        <v>3</v>
      </c>
      <c r="D27">
        <v>0</v>
      </c>
      <c r="E27">
        <v>0</v>
      </c>
      <c r="F27">
        <v>4.5999999999999996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tr">
        <f t="shared" si="0"/>
        <v>_平日(金曜除く)</v>
      </c>
      <c r="O27" t="s">
        <v>17</v>
      </c>
      <c r="P27" t="str">
        <f t="shared" si="1"/>
        <v>_平日</v>
      </c>
      <c r="Q27" t="str">
        <f t="shared" si="2"/>
        <v>祝日前日</v>
      </c>
      <c r="R27" t="str">
        <f t="shared" si="3"/>
        <v>_平日</v>
      </c>
      <c r="S27" t="str">
        <f t="shared" si="4"/>
        <v>休日前日</v>
      </c>
      <c r="T27">
        <f t="shared" si="18"/>
        <v>0</v>
      </c>
      <c r="U27" t="str">
        <f t="shared" si="5"/>
        <v>月</v>
      </c>
      <c r="V27" t="str">
        <f t="shared" si="6"/>
        <v>_週の前半</v>
      </c>
      <c r="W27" t="s">
        <v>25</v>
      </c>
      <c r="X27" t="str">
        <f t="shared" si="7"/>
        <v>_週の前半</v>
      </c>
      <c r="Y27" s="3">
        <v>0</v>
      </c>
      <c r="Z27" s="3">
        <v>46</v>
      </c>
      <c r="AA27" s="2" t="s">
        <v>79</v>
      </c>
      <c r="AB27" s="3">
        <v>0</v>
      </c>
      <c r="AC27" s="3">
        <v>0</v>
      </c>
      <c r="AD27">
        <f t="shared" si="19"/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7.3</v>
      </c>
      <c r="AT27" s="3">
        <v>2.2000000000000002</v>
      </c>
      <c r="AU27" s="2">
        <v>1011.8</v>
      </c>
      <c r="AV27" s="2">
        <v>2.8</v>
      </c>
      <c r="AW27" s="2">
        <v>0</v>
      </c>
      <c r="AX27">
        <f t="shared" si="8"/>
        <v>0</v>
      </c>
      <c r="AY27" t="s">
        <v>81</v>
      </c>
      <c r="AZ27" s="3">
        <v>13951633</v>
      </c>
      <c r="BA27" s="3">
        <v>3</v>
      </c>
      <c r="BB27">
        <v>41854899</v>
      </c>
      <c r="BC27" t="s">
        <v>79</v>
      </c>
      <c r="BD27">
        <f t="shared" si="24"/>
        <v>9.3000000000000007</v>
      </c>
      <c r="BE27">
        <f t="shared" si="25"/>
        <v>52</v>
      </c>
      <c r="BF27" t="str">
        <f t="shared" si="26"/>
        <v>_なし</v>
      </c>
      <c r="BG27" t="str">
        <f t="shared" si="27"/>
        <v>冬である</v>
      </c>
      <c r="BH27">
        <f t="shared" si="28"/>
        <v>0</v>
      </c>
      <c r="BI27" t="str">
        <f t="shared" si="29"/>
        <v>_なし</v>
      </c>
      <c r="BJ27" t="str">
        <f t="shared" si="9"/>
        <v>_なし</v>
      </c>
      <c r="BK27" t="str">
        <f t="shared" si="30"/>
        <v>_なし</v>
      </c>
      <c r="BL27">
        <f t="shared" si="31"/>
        <v>0</v>
      </c>
      <c r="BM27">
        <f t="shared" si="10"/>
        <v>0</v>
      </c>
      <c r="BN27">
        <f t="shared" si="11"/>
        <v>0</v>
      </c>
      <c r="BO27">
        <f t="shared" si="12"/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f t="shared" si="38"/>
        <v>0</v>
      </c>
      <c r="BW27">
        <f t="shared" si="39"/>
        <v>0</v>
      </c>
      <c r="BX27">
        <f t="shared" si="40"/>
        <v>0</v>
      </c>
      <c r="BY27">
        <f t="shared" si="41"/>
        <v>0</v>
      </c>
      <c r="BZ27">
        <f t="shared" si="42"/>
        <v>0</v>
      </c>
      <c r="CA27">
        <f t="shared" si="43"/>
        <v>0</v>
      </c>
      <c r="CB27">
        <f t="shared" si="13"/>
        <v>0</v>
      </c>
      <c r="CC27">
        <f t="shared" si="14"/>
        <v>0</v>
      </c>
      <c r="CD27">
        <f t="shared" si="33"/>
        <v>4.5999999999999996</v>
      </c>
      <c r="CE27" t="s">
        <v>119</v>
      </c>
      <c r="CF27" t="str">
        <f t="shared" si="34"/>
        <v>冬</v>
      </c>
      <c r="CG27" s="2">
        <v>13951633</v>
      </c>
      <c r="CH27" s="2">
        <v>0</v>
      </c>
      <c r="CI27" s="2">
        <v>41854899</v>
      </c>
      <c r="CJ27">
        <f t="shared" si="35"/>
        <v>41854899</v>
      </c>
      <c r="CK27">
        <f t="shared" si="36"/>
        <v>41854899</v>
      </c>
      <c r="CL27" s="2">
        <v>0</v>
      </c>
      <c r="CM27" s="2">
        <v>0</v>
      </c>
      <c r="CN27">
        <f t="shared" si="15"/>
        <v>0</v>
      </c>
      <c r="CO27">
        <f t="shared" si="20"/>
        <v>0</v>
      </c>
      <c r="CP27">
        <f t="shared" si="21"/>
        <v>0</v>
      </c>
      <c r="CQ27">
        <f t="shared" si="22"/>
        <v>0</v>
      </c>
      <c r="CR27">
        <f t="shared" si="17"/>
        <v>0</v>
      </c>
      <c r="CS27">
        <v>157</v>
      </c>
      <c r="CT27">
        <v>554135.1</v>
      </c>
      <c r="CU27">
        <f t="shared" si="37"/>
        <v>554135.1</v>
      </c>
    </row>
    <row r="28" spans="1:99" x14ac:dyDescent="0.55000000000000004">
      <c r="A28" s="1">
        <v>43872</v>
      </c>
      <c r="B28">
        <v>0</v>
      </c>
      <c r="C28">
        <v>3</v>
      </c>
      <c r="D28">
        <v>0</v>
      </c>
      <c r="E28">
        <v>0</v>
      </c>
      <c r="F28">
        <v>6.3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 t="str">
        <f t="shared" si="0"/>
        <v>_平日(金曜除く)</v>
      </c>
      <c r="O28" t="s">
        <v>12</v>
      </c>
      <c r="P28" t="str">
        <f t="shared" si="1"/>
        <v>_平日</v>
      </c>
      <c r="Q28" t="str">
        <f t="shared" si="2"/>
        <v>祝日である</v>
      </c>
      <c r="R28" t="str">
        <f t="shared" si="3"/>
        <v>休日</v>
      </c>
      <c r="S28" t="str">
        <f t="shared" si="4"/>
        <v>休日</v>
      </c>
      <c r="T28">
        <f t="shared" si="18"/>
        <v>0</v>
      </c>
      <c r="U28" t="str">
        <f t="shared" si="5"/>
        <v>火</v>
      </c>
      <c r="V28" t="str">
        <f t="shared" si="6"/>
        <v>_週の前半</v>
      </c>
      <c r="W28" t="s">
        <v>25</v>
      </c>
      <c r="X28" t="str">
        <f t="shared" si="7"/>
        <v>_週の前半</v>
      </c>
      <c r="Y28" s="3">
        <v>0</v>
      </c>
      <c r="Z28" s="3">
        <v>46</v>
      </c>
      <c r="AA28" s="2" t="s">
        <v>79</v>
      </c>
      <c r="AB28" s="3">
        <v>0</v>
      </c>
      <c r="AC28" s="3">
        <v>0</v>
      </c>
      <c r="AD28">
        <f t="shared" si="19"/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9.6999999999999993</v>
      </c>
      <c r="AT28" s="3">
        <v>2.6</v>
      </c>
      <c r="AU28" s="2">
        <v>1022.7</v>
      </c>
      <c r="AV28" s="2">
        <v>0.3</v>
      </c>
      <c r="AW28" s="2">
        <v>0</v>
      </c>
      <c r="AX28">
        <f t="shared" si="8"/>
        <v>0</v>
      </c>
      <c r="AY28" t="s">
        <v>81</v>
      </c>
      <c r="AZ28" s="3">
        <v>13951633</v>
      </c>
      <c r="BA28" s="3">
        <v>3</v>
      </c>
      <c r="BB28">
        <v>41854899</v>
      </c>
      <c r="BC28" t="s">
        <v>79</v>
      </c>
      <c r="BD28">
        <f t="shared" si="24"/>
        <v>7.9</v>
      </c>
      <c r="BE28">
        <f t="shared" si="25"/>
        <v>54</v>
      </c>
      <c r="BF28" t="str">
        <f t="shared" si="26"/>
        <v>_なし</v>
      </c>
      <c r="BG28" t="str">
        <f t="shared" si="27"/>
        <v>冬である</v>
      </c>
      <c r="BH28">
        <f t="shared" si="28"/>
        <v>0</v>
      </c>
      <c r="BI28" t="str">
        <f t="shared" si="29"/>
        <v>_なし</v>
      </c>
      <c r="BJ28" t="str">
        <f t="shared" si="9"/>
        <v>_なし</v>
      </c>
      <c r="BK28" t="str">
        <f t="shared" si="30"/>
        <v>_なし</v>
      </c>
      <c r="BL28">
        <f t="shared" si="31"/>
        <v>0</v>
      </c>
      <c r="BM28">
        <f t="shared" si="10"/>
        <v>0</v>
      </c>
      <c r="BN28">
        <f t="shared" si="11"/>
        <v>0</v>
      </c>
      <c r="BO28">
        <f t="shared" si="12"/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f t="shared" si="38"/>
        <v>0</v>
      </c>
      <c r="BW28">
        <f t="shared" si="39"/>
        <v>0</v>
      </c>
      <c r="BX28">
        <f t="shared" si="40"/>
        <v>0</v>
      </c>
      <c r="BY28">
        <f t="shared" si="41"/>
        <v>0</v>
      </c>
      <c r="BZ28">
        <f t="shared" si="42"/>
        <v>0</v>
      </c>
      <c r="CA28">
        <f t="shared" si="43"/>
        <v>0</v>
      </c>
      <c r="CB28">
        <f t="shared" si="13"/>
        <v>0</v>
      </c>
      <c r="CC28">
        <f t="shared" si="14"/>
        <v>0</v>
      </c>
      <c r="CD28">
        <f t="shared" si="33"/>
        <v>1.9</v>
      </c>
      <c r="CE28" t="s">
        <v>119</v>
      </c>
      <c r="CF28" t="str">
        <f t="shared" si="34"/>
        <v>冬</v>
      </c>
      <c r="CG28" s="2">
        <v>13951633</v>
      </c>
      <c r="CH28" s="2">
        <v>0</v>
      </c>
      <c r="CI28" s="2">
        <v>41854899</v>
      </c>
      <c r="CJ28">
        <f t="shared" si="35"/>
        <v>41854899</v>
      </c>
      <c r="CK28">
        <f t="shared" si="36"/>
        <v>41854899</v>
      </c>
      <c r="CL28" s="2">
        <v>0</v>
      </c>
      <c r="CM28" s="2">
        <v>0</v>
      </c>
      <c r="CN28">
        <f t="shared" si="15"/>
        <v>0</v>
      </c>
      <c r="CO28">
        <f t="shared" si="20"/>
        <v>0</v>
      </c>
      <c r="CP28">
        <f t="shared" si="21"/>
        <v>0</v>
      </c>
      <c r="CQ28">
        <f t="shared" si="22"/>
        <v>0</v>
      </c>
      <c r="CR28">
        <f t="shared" si="17"/>
        <v>0</v>
      </c>
      <c r="CS28">
        <v>157</v>
      </c>
      <c r="CT28">
        <v>554135.1</v>
      </c>
      <c r="CU28">
        <f t="shared" si="37"/>
        <v>554135.1</v>
      </c>
    </row>
    <row r="29" spans="1:99" x14ac:dyDescent="0.55000000000000004">
      <c r="A29" s="1">
        <v>43873</v>
      </c>
      <c r="B29">
        <v>0</v>
      </c>
      <c r="C29">
        <v>3</v>
      </c>
      <c r="D29">
        <v>0</v>
      </c>
      <c r="E29">
        <v>0</v>
      </c>
      <c r="F29">
        <v>8.6999999999999993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 t="str">
        <f t="shared" si="0"/>
        <v>_平日(金曜除く)</v>
      </c>
      <c r="O29" t="s">
        <v>17</v>
      </c>
      <c r="P29" t="str">
        <f t="shared" si="1"/>
        <v>_平日</v>
      </c>
      <c r="Q29" t="str">
        <f t="shared" si="2"/>
        <v>_祝日でない</v>
      </c>
      <c r="R29" t="str">
        <f t="shared" si="3"/>
        <v>_平日</v>
      </c>
      <c r="S29" t="str">
        <f t="shared" si="4"/>
        <v>_平日</v>
      </c>
      <c r="T29">
        <f t="shared" si="18"/>
        <v>0</v>
      </c>
      <c r="U29" t="str">
        <f t="shared" si="5"/>
        <v>水</v>
      </c>
      <c r="V29" t="str">
        <f t="shared" si="6"/>
        <v>_週の前半</v>
      </c>
      <c r="W29" t="s">
        <v>25</v>
      </c>
      <c r="X29" t="str">
        <f t="shared" si="7"/>
        <v>_週の前半</v>
      </c>
      <c r="Y29" s="3">
        <v>0</v>
      </c>
      <c r="Z29" s="3">
        <v>51</v>
      </c>
      <c r="AA29" s="2" t="s">
        <v>79</v>
      </c>
      <c r="AB29" s="3">
        <v>0</v>
      </c>
      <c r="AC29" s="3">
        <v>0</v>
      </c>
      <c r="AD29">
        <f t="shared" si="19"/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8.8000000000000007</v>
      </c>
      <c r="AT29" s="3">
        <v>2</v>
      </c>
      <c r="AU29" s="2">
        <v>1022.1</v>
      </c>
      <c r="AV29" s="2">
        <v>7.5</v>
      </c>
      <c r="AW29" s="2">
        <v>0</v>
      </c>
      <c r="AX29">
        <f t="shared" si="8"/>
        <v>0</v>
      </c>
      <c r="AY29" t="s">
        <v>81</v>
      </c>
      <c r="AZ29" s="3">
        <v>13951633</v>
      </c>
      <c r="BA29" s="3">
        <v>3</v>
      </c>
      <c r="BB29">
        <v>41854899</v>
      </c>
      <c r="BC29" t="s">
        <v>79</v>
      </c>
      <c r="BD29">
        <f t="shared" si="24"/>
        <v>7.6</v>
      </c>
      <c r="BE29">
        <f t="shared" si="25"/>
        <v>49</v>
      </c>
      <c r="BF29" t="str">
        <f t="shared" si="26"/>
        <v>_なし</v>
      </c>
      <c r="BG29" t="str">
        <f t="shared" si="27"/>
        <v>冬である</v>
      </c>
      <c r="BH29">
        <f t="shared" si="28"/>
        <v>0</v>
      </c>
      <c r="BI29" t="str">
        <f t="shared" si="29"/>
        <v>_なし</v>
      </c>
      <c r="BJ29" t="str">
        <f t="shared" si="9"/>
        <v>_なし</v>
      </c>
      <c r="BK29" t="str">
        <f t="shared" si="30"/>
        <v>_なし</v>
      </c>
      <c r="BL29">
        <f t="shared" si="31"/>
        <v>0</v>
      </c>
      <c r="BM29">
        <f t="shared" si="10"/>
        <v>0</v>
      </c>
      <c r="BN29">
        <f t="shared" si="11"/>
        <v>0</v>
      </c>
      <c r="BO29">
        <f t="shared" si="12"/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f t="shared" si="38"/>
        <v>0</v>
      </c>
      <c r="BW29">
        <f t="shared" si="39"/>
        <v>0</v>
      </c>
      <c r="BX29">
        <f t="shared" si="40"/>
        <v>0</v>
      </c>
      <c r="BY29">
        <f t="shared" si="41"/>
        <v>0</v>
      </c>
      <c r="BZ29">
        <f t="shared" si="42"/>
        <v>0</v>
      </c>
      <c r="CA29">
        <f t="shared" si="43"/>
        <v>0</v>
      </c>
      <c r="CB29">
        <f t="shared" si="13"/>
        <v>0</v>
      </c>
      <c r="CC29">
        <f t="shared" si="14"/>
        <v>0</v>
      </c>
      <c r="CD29">
        <f t="shared" si="33"/>
        <v>9.1</v>
      </c>
      <c r="CE29" t="s">
        <v>119</v>
      </c>
      <c r="CF29" t="str">
        <f t="shared" si="34"/>
        <v>冬</v>
      </c>
      <c r="CG29" s="2">
        <v>13951633</v>
      </c>
      <c r="CH29" s="2">
        <v>0</v>
      </c>
      <c r="CI29" s="2">
        <v>41854899</v>
      </c>
      <c r="CJ29">
        <f t="shared" si="35"/>
        <v>41854899</v>
      </c>
      <c r="CK29">
        <f t="shared" si="36"/>
        <v>41854899</v>
      </c>
      <c r="CL29" s="2">
        <v>0</v>
      </c>
      <c r="CM29" s="2">
        <v>0</v>
      </c>
      <c r="CN29">
        <f t="shared" si="15"/>
        <v>0</v>
      </c>
      <c r="CO29">
        <f t="shared" si="20"/>
        <v>0</v>
      </c>
      <c r="CP29">
        <f t="shared" si="21"/>
        <v>0</v>
      </c>
      <c r="CQ29">
        <f t="shared" si="22"/>
        <v>0</v>
      </c>
      <c r="CR29">
        <f t="shared" si="17"/>
        <v>0</v>
      </c>
      <c r="CS29">
        <v>157</v>
      </c>
      <c r="CT29">
        <v>554135.1</v>
      </c>
      <c r="CU29">
        <f t="shared" si="37"/>
        <v>554135.1</v>
      </c>
    </row>
    <row r="30" spans="1:99" x14ac:dyDescent="0.55000000000000004">
      <c r="A30" s="1">
        <v>43874</v>
      </c>
      <c r="B30">
        <v>1</v>
      </c>
      <c r="C30">
        <v>4</v>
      </c>
      <c r="D30">
        <v>0</v>
      </c>
      <c r="E30">
        <v>0</v>
      </c>
      <c r="F30">
        <v>11.7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 t="str">
        <f t="shared" si="0"/>
        <v>_平日(金曜除く)</v>
      </c>
      <c r="O30" t="s">
        <v>17</v>
      </c>
      <c r="P30" t="str">
        <f t="shared" si="1"/>
        <v>_平日</v>
      </c>
      <c r="Q30" t="str">
        <f t="shared" si="2"/>
        <v>_祝日でない</v>
      </c>
      <c r="R30" t="str">
        <f t="shared" si="3"/>
        <v>_平日</v>
      </c>
      <c r="S30" t="str">
        <f t="shared" si="4"/>
        <v>_平日</v>
      </c>
      <c r="T30">
        <f t="shared" si="18"/>
        <v>0</v>
      </c>
      <c r="U30" t="str">
        <f t="shared" si="5"/>
        <v>木</v>
      </c>
      <c r="V30" t="str">
        <f t="shared" si="6"/>
        <v>週の後半</v>
      </c>
      <c r="W30" t="s">
        <v>25</v>
      </c>
      <c r="X30" t="str">
        <f t="shared" si="7"/>
        <v>週の後半</v>
      </c>
      <c r="Y30" s="3">
        <v>0</v>
      </c>
      <c r="Z30" s="3">
        <v>61</v>
      </c>
      <c r="AA30" s="2" t="s">
        <v>79</v>
      </c>
      <c r="AB30" s="3">
        <v>0</v>
      </c>
      <c r="AC30" s="3">
        <v>0</v>
      </c>
      <c r="AD30">
        <f t="shared" si="19"/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5.7</v>
      </c>
      <c r="AT30" s="3">
        <v>1.7</v>
      </c>
      <c r="AU30" s="2">
        <v>1011.8</v>
      </c>
      <c r="AV30" s="2">
        <v>5</v>
      </c>
      <c r="AW30" s="2">
        <v>0</v>
      </c>
      <c r="AX30">
        <f t="shared" si="8"/>
        <v>1</v>
      </c>
      <c r="AY30" t="s">
        <v>81</v>
      </c>
      <c r="AZ30" s="3">
        <v>13951633</v>
      </c>
      <c r="BA30" s="3">
        <v>3</v>
      </c>
      <c r="BB30">
        <v>41854899</v>
      </c>
      <c r="BC30" t="s">
        <v>79</v>
      </c>
      <c r="BD30">
        <f t="shared" si="24"/>
        <v>2.9</v>
      </c>
      <c r="BE30">
        <f t="shared" si="25"/>
        <v>34</v>
      </c>
      <c r="BF30" t="str">
        <f t="shared" si="26"/>
        <v>_なし</v>
      </c>
      <c r="BG30" t="str">
        <f t="shared" si="27"/>
        <v>冬である</v>
      </c>
      <c r="BH30">
        <f t="shared" si="28"/>
        <v>0</v>
      </c>
      <c r="BI30" t="str">
        <f t="shared" si="29"/>
        <v>_なし</v>
      </c>
      <c r="BJ30" t="str">
        <f t="shared" si="9"/>
        <v>_なし</v>
      </c>
      <c r="BK30" t="str">
        <f t="shared" si="30"/>
        <v>_なし</v>
      </c>
      <c r="BL30">
        <f t="shared" si="31"/>
        <v>0</v>
      </c>
      <c r="BM30">
        <f t="shared" si="10"/>
        <v>0</v>
      </c>
      <c r="BN30">
        <f t="shared" si="11"/>
        <v>0</v>
      </c>
      <c r="BO30">
        <f t="shared" si="12"/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f t="shared" si="38"/>
        <v>0</v>
      </c>
      <c r="BW30">
        <f t="shared" si="39"/>
        <v>0</v>
      </c>
      <c r="BX30">
        <f t="shared" si="40"/>
        <v>0</v>
      </c>
      <c r="BY30">
        <f t="shared" si="41"/>
        <v>0</v>
      </c>
      <c r="BZ30">
        <f t="shared" si="42"/>
        <v>0</v>
      </c>
      <c r="CA30">
        <f t="shared" si="43"/>
        <v>0</v>
      </c>
      <c r="CB30">
        <f t="shared" si="13"/>
        <v>0</v>
      </c>
      <c r="CC30">
        <f t="shared" si="14"/>
        <v>0</v>
      </c>
      <c r="CD30">
        <f t="shared" si="33"/>
        <v>9.4</v>
      </c>
      <c r="CE30" t="s">
        <v>119</v>
      </c>
      <c r="CF30" t="str">
        <f t="shared" si="34"/>
        <v>冬</v>
      </c>
      <c r="CG30" s="2">
        <v>13951633</v>
      </c>
      <c r="CH30" s="2">
        <v>0</v>
      </c>
      <c r="CI30" s="2">
        <v>41854899</v>
      </c>
      <c r="CJ30">
        <f t="shared" si="35"/>
        <v>41854899</v>
      </c>
      <c r="CK30">
        <f t="shared" si="36"/>
        <v>41854899</v>
      </c>
      <c r="CL30" s="2">
        <v>0</v>
      </c>
      <c r="CM30" s="2">
        <v>0</v>
      </c>
      <c r="CN30">
        <f t="shared" si="15"/>
        <v>0</v>
      </c>
      <c r="CO30">
        <f t="shared" si="20"/>
        <v>0</v>
      </c>
      <c r="CP30">
        <f t="shared" si="21"/>
        <v>0</v>
      </c>
      <c r="CQ30">
        <f t="shared" si="22"/>
        <v>0</v>
      </c>
      <c r="CR30">
        <f t="shared" si="17"/>
        <v>0</v>
      </c>
      <c r="CS30">
        <v>157</v>
      </c>
      <c r="CT30">
        <v>554135.1</v>
      </c>
      <c r="CU30">
        <f t="shared" si="37"/>
        <v>554135.1</v>
      </c>
    </row>
    <row r="31" spans="1:99" x14ac:dyDescent="0.55000000000000004">
      <c r="A31" s="1">
        <v>43875</v>
      </c>
      <c r="B31">
        <v>2</v>
      </c>
      <c r="C31">
        <v>6</v>
      </c>
      <c r="D31">
        <v>0</v>
      </c>
      <c r="E31">
        <v>0</v>
      </c>
      <c r="F31">
        <v>12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 t="str">
        <f t="shared" si="0"/>
        <v>金曜</v>
      </c>
      <c r="O31" t="s">
        <v>17</v>
      </c>
      <c r="P31" t="str">
        <f t="shared" si="1"/>
        <v>_平日</v>
      </c>
      <c r="Q31" t="str">
        <f t="shared" si="2"/>
        <v>_祝日でない</v>
      </c>
      <c r="R31" t="str">
        <f t="shared" si="3"/>
        <v>_平日</v>
      </c>
      <c r="S31" t="str">
        <f t="shared" si="4"/>
        <v>休日前日</v>
      </c>
      <c r="T31">
        <f t="shared" si="18"/>
        <v>1</v>
      </c>
      <c r="U31" t="str">
        <f t="shared" si="5"/>
        <v>金</v>
      </c>
      <c r="V31" t="str">
        <f t="shared" si="6"/>
        <v>週の後半</v>
      </c>
      <c r="W31" t="s">
        <v>25</v>
      </c>
      <c r="X31" t="str">
        <f t="shared" si="7"/>
        <v>週の後半</v>
      </c>
      <c r="Y31" s="3">
        <v>0</v>
      </c>
      <c r="Z31" s="3">
        <v>75</v>
      </c>
      <c r="AA31" s="2" t="s">
        <v>79</v>
      </c>
      <c r="AB31" s="3">
        <v>0</v>
      </c>
      <c r="AC31" s="3">
        <v>0</v>
      </c>
      <c r="AD31">
        <f t="shared" si="19"/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3.1</v>
      </c>
      <c r="AT31" s="3">
        <v>1.7</v>
      </c>
      <c r="AU31" s="2">
        <v>1015.4</v>
      </c>
      <c r="AV31" s="2">
        <v>7.5</v>
      </c>
      <c r="AW31" s="2">
        <v>0</v>
      </c>
      <c r="AX31">
        <f t="shared" si="8"/>
        <v>1</v>
      </c>
      <c r="AY31" t="s">
        <v>81</v>
      </c>
      <c r="AZ31" s="3">
        <v>13951632</v>
      </c>
      <c r="BA31" s="3">
        <v>4</v>
      </c>
      <c r="BB31">
        <v>55806528</v>
      </c>
      <c r="BC31" t="s">
        <v>79</v>
      </c>
      <c r="BD31">
        <f t="shared" si="24"/>
        <v>2.4</v>
      </c>
      <c r="BE31">
        <f t="shared" si="25"/>
        <v>48</v>
      </c>
      <c r="BF31" t="str">
        <f t="shared" si="26"/>
        <v>_なし</v>
      </c>
      <c r="BG31" t="str">
        <f t="shared" si="27"/>
        <v>冬である</v>
      </c>
      <c r="BH31">
        <f t="shared" si="28"/>
        <v>0</v>
      </c>
      <c r="BI31" t="str">
        <f t="shared" si="29"/>
        <v>_なし</v>
      </c>
      <c r="BJ31" t="str">
        <f t="shared" si="9"/>
        <v>_なし</v>
      </c>
      <c r="BK31" t="str">
        <f t="shared" si="30"/>
        <v>_なし</v>
      </c>
      <c r="BL31">
        <f t="shared" si="31"/>
        <v>0</v>
      </c>
      <c r="BM31">
        <f t="shared" si="10"/>
        <v>0</v>
      </c>
      <c r="BN31">
        <f t="shared" si="11"/>
        <v>0</v>
      </c>
      <c r="BO31">
        <f t="shared" si="12"/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f t="shared" si="38"/>
        <v>0</v>
      </c>
      <c r="BW31">
        <f t="shared" si="39"/>
        <v>0</v>
      </c>
      <c r="BX31">
        <f t="shared" si="40"/>
        <v>0</v>
      </c>
      <c r="BY31">
        <f t="shared" si="41"/>
        <v>0</v>
      </c>
      <c r="BZ31">
        <f t="shared" si="42"/>
        <v>0</v>
      </c>
      <c r="CA31">
        <f t="shared" si="43"/>
        <v>0</v>
      </c>
      <c r="CB31">
        <f t="shared" si="13"/>
        <v>0</v>
      </c>
      <c r="CC31">
        <f t="shared" si="14"/>
        <v>0</v>
      </c>
      <c r="CD31">
        <f t="shared" si="33"/>
        <v>8.4</v>
      </c>
      <c r="CE31" t="s">
        <v>119</v>
      </c>
      <c r="CF31" t="str">
        <f t="shared" si="34"/>
        <v>冬</v>
      </c>
      <c r="CG31" s="2">
        <v>13951632</v>
      </c>
      <c r="CH31" s="2">
        <v>0</v>
      </c>
      <c r="CI31" s="2">
        <v>55806528</v>
      </c>
      <c r="CJ31">
        <f t="shared" si="35"/>
        <v>41854899</v>
      </c>
      <c r="CK31">
        <f t="shared" si="36"/>
        <v>41854899</v>
      </c>
      <c r="CL31" s="2">
        <v>0</v>
      </c>
      <c r="CM31" s="2">
        <v>0</v>
      </c>
      <c r="CN31">
        <f t="shared" si="15"/>
        <v>0</v>
      </c>
      <c r="CO31">
        <f t="shared" si="20"/>
        <v>0</v>
      </c>
      <c r="CP31">
        <f t="shared" si="21"/>
        <v>0</v>
      </c>
      <c r="CQ31">
        <f t="shared" si="22"/>
        <v>0</v>
      </c>
      <c r="CR31">
        <f t="shared" si="17"/>
        <v>1</v>
      </c>
      <c r="CS31">
        <v>157</v>
      </c>
      <c r="CT31">
        <v>554135.1</v>
      </c>
      <c r="CU31">
        <f t="shared" si="37"/>
        <v>554135.1</v>
      </c>
    </row>
    <row r="32" spans="1:99" x14ac:dyDescent="0.55000000000000004">
      <c r="A32" s="1">
        <v>43876</v>
      </c>
      <c r="B32">
        <v>8</v>
      </c>
      <c r="C32">
        <v>14</v>
      </c>
      <c r="D32">
        <v>0</v>
      </c>
      <c r="E32">
        <v>0</v>
      </c>
      <c r="F32">
        <v>12.4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 t="str">
        <f t="shared" si="0"/>
        <v>休日</v>
      </c>
      <c r="O32" t="s">
        <v>17</v>
      </c>
      <c r="P32" t="str">
        <f t="shared" si="1"/>
        <v>休日</v>
      </c>
      <c r="Q32" t="str">
        <f t="shared" si="2"/>
        <v>_祝日でない</v>
      </c>
      <c r="R32" t="str">
        <f t="shared" si="3"/>
        <v>休日</v>
      </c>
      <c r="S32" t="str">
        <f t="shared" si="4"/>
        <v>休日</v>
      </c>
      <c r="T32">
        <f t="shared" si="18"/>
        <v>2</v>
      </c>
      <c r="U32" t="str">
        <f t="shared" si="5"/>
        <v>土</v>
      </c>
      <c r="V32" t="str">
        <f t="shared" si="6"/>
        <v>週の後半</v>
      </c>
      <c r="W32" t="s">
        <v>25</v>
      </c>
      <c r="X32" t="str">
        <f t="shared" si="7"/>
        <v>週の後半</v>
      </c>
      <c r="Y32" s="3">
        <v>0</v>
      </c>
      <c r="Z32" s="3">
        <v>66</v>
      </c>
      <c r="AA32" s="2" t="s">
        <v>79</v>
      </c>
      <c r="AB32" s="3">
        <v>0</v>
      </c>
      <c r="AC32" s="3">
        <v>0</v>
      </c>
      <c r="AD32">
        <f t="shared" si="19"/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8</v>
      </c>
      <c r="AL32" s="3">
        <v>0</v>
      </c>
      <c r="AM32" s="3">
        <v>122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2.4</v>
      </c>
      <c r="AT32" s="3">
        <v>1.7</v>
      </c>
      <c r="AU32" s="2">
        <v>1017</v>
      </c>
      <c r="AV32" s="2">
        <v>7.3</v>
      </c>
      <c r="AW32" s="2">
        <v>0</v>
      </c>
      <c r="AX32">
        <f t="shared" si="8"/>
        <v>6</v>
      </c>
      <c r="AY32" t="s">
        <v>81</v>
      </c>
      <c r="AZ32" s="3">
        <v>13951630</v>
      </c>
      <c r="BA32" s="3">
        <v>6</v>
      </c>
      <c r="BB32">
        <v>83709780</v>
      </c>
      <c r="BC32" t="s">
        <v>79</v>
      </c>
      <c r="BD32">
        <f t="shared" si="24"/>
        <v>6.2</v>
      </c>
      <c r="BE32">
        <f t="shared" si="25"/>
        <v>45</v>
      </c>
      <c r="BF32" t="str">
        <f t="shared" si="26"/>
        <v>_なし</v>
      </c>
      <c r="BG32" t="str">
        <f t="shared" si="27"/>
        <v>冬である</v>
      </c>
      <c r="BH32">
        <f t="shared" si="28"/>
        <v>0</v>
      </c>
      <c r="BI32" t="str">
        <f t="shared" si="29"/>
        <v>_なし</v>
      </c>
      <c r="BJ32" t="str">
        <f t="shared" si="9"/>
        <v>_なし</v>
      </c>
      <c r="BK32" t="str">
        <f t="shared" si="30"/>
        <v>_なし</v>
      </c>
      <c r="BL32">
        <f t="shared" si="31"/>
        <v>0</v>
      </c>
      <c r="BM32">
        <f t="shared" si="10"/>
        <v>130</v>
      </c>
      <c r="BN32">
        <f t="shared" si="11"/>
        <v>0</v>
      </c>
      <c r="BO32">
        <f t="shared" si="12"/>
        <v>130</v>
      </c>
      <c r="BP32">
        <v>-2</v>
      </c>
      <c r="BQ32">
        <v>5</v>
      </c>
      <c r="BR32">
        <v>9</v>
      </c>
      <c r="BS32">
        <v>1</v>
      </c>
      <c r="BT32">
        <v>4</v>
      </c>
      <c r="BU32">
        <v>1</v>
      </c>
      <c r="BV32">
        <f t="shared" si="38"/>
        <v>0</v>
      </c>
      <c r="BW32">
        <f t="shared" si="39"/>
        <v>0</v>
      </c>
      <c r="BX32">
        <f t="shared" si="40"/>
        <v>0</v>
      </c>
      <c r="BY32">
        <f t="shared" si="41"/>
        <v>0</v>
      </c>
      <c r="BZ32">
        <f t="shared" si="42"/>
        <v>0</v>
      </c>
      <c r="CA32">
        <f t="shared" si="43"/>
        <v>0</v>
      </c>
      <c r="CB32">
        <f t="shared" si="13"/>
        <v>3</v>
      </c>
      <c r="CC32">
        <f t="shared" si="14"/>
        <v>0</v>
      </c>
      <c r="CD32">
        <f t="shared" si="33"/>
        <v>9.1999999999999993</v>
      </c>
      <c r="CE32" t="s">
        <v>119</v>
      </c>
      <c r="CF32" t="str">
        <f t="shared" si="34"/>
        <v>冬</v>
      </c>
      <c r="CG32" s="2">
        <v>13951630</v>
      </c>
      <c r="CH32" s="2">
        <v>0</v>
      </c>
      <c r="CI32" s="2">
        <v>83709780</v>
      </c>
      <c r="CJ32">
        <f t="shared" si="35"/>
        <v>41854899</v>
      </c>
      <c r="CK32">
        <f t="shared" si="36"/>
        <v>41854899</v>
      </c>
      <c r="CL32" s="2">
        <v>0</v>
      </c>
      <c r="CM32" s="2">
        <v>0</v>
      </c>
      <c r="CN32">
        <f t="shared" si="15"/>
        <v>0</v>
      </c>
      <c r="CO32">
        <f t="shared" si="20"/>
        <v>0</v>
      </c>
      <c r="CP32">
        <f t="shared" si="21"/>
        <v>0</v>
      </c>
      <c r="CQ32">
        <f t="shared" si="22"/>
        <v>0</v>
      </c>
      <c r="CR32">
        <f t="shared" si="17"/>
        <v>2</v>
      </c>
      <c r="CS32">
        <v>157</v>
      </c>
      <c r="CT32">
        <v>554135.1</v>
      </c>
      <c r="CU32">
        <f t="shared" si="37"/>
        <v>554135.1</v>
      </c>
    </row>
    <row r="33" spans="1:99" x14ac:dyDescent="0.55000000000000004">
      <c r="A33" s="1">
        <v>43877</v>
      </c>
      <c r="B33">
        <v>5</v>
      </c>
      <c r="C33">
        <v>19</v>
      </c>
      <c r="D33">
        <v>0</v>
      </c>
      <c r="E33">
        <v>0</v>
      </c>
      <c r="F33">
        <v>9.3000000000000007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 t="str">
        <f t="shared" si="0"/>
        <v>休日</v>
      </c>
      <c r="O33" t="s">
        <v>17</v>
      </c>
      <c r="P33" t="str">
        <f t="shared" si="1"/>
        <v>休日</v>
      </c>
      <c r="Q33" t="str">
        <f t="shared" si="2"/>
        <v>_祝日でない</v>
      </c>
      <c r="R33" t="str">
        <f t="shared" si="3"/>
        <v>休日</v>
      </c>
      <c r="S33" t="str">
        <f t="shared" si="4"/>
        <v>休日</v>
      </c>
      <c r="T33">
        <f t="shared" si="18"/>
        <v>8</v>
      </c>
      <c r="U33" t="str">
        <f t="shared" si="5"/>
        <v>日</v>
      </c>
      <c r="V33" t="str">
        <f t="shared" si="6"/>
        <v>_週の前半</v>
      </c>
      <c r="W33" t="s">
        <v>25</v>
      </c>
      <c r="X33" t="str">
        <f t="shared" si="7"/>
        <v>週の後半</v>
      </c>
      <c r="Y33" s="3">
        <v>8.5</v>
      </c>
      <c r="Z33" s="3">
        <v>91</v>
      </c>
      <c r="AA33" s="2" t="s">
        <v>79</v>
      </c>
      <c r="AB33" s="3">
        <v>0</v>
      </c>
      <c r="AC33" s="3">
        <v>0</v>
      </c>
      <c r="AD33">
        <f t="shared" si="19"/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5</v>
      </c>
      <c r="AL33" s="3">
        <v>0</v>
      </c>
      <c r="AM33" s="3">
        <v>69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1.8</v>
      </c>
      <c r="AU33" s="2">
        <v>1006</v>
      </c>
      <c r="AV33" s="2">
        <v>10</v>
      </c>
      <c r="AW33" s="2">
        <v>0</v>
      </c>
      <c r="AX33">
        <f t="shared" si="8"/>
        <v>-3</v>
      </c>
      <c r="AY33" t="s">
        <v>81</v>
      </c>
      <c r="AZ33" s="3">
        <v>13951622</v>
      </c>
      <c r="BA33" s="3">
        <v>14</v>
      </c>
      <c r="BB33">
        <v>195322708</v>
      </c>
      <c r="BC33" t="s">
        <v>79</v>
      </c>
      <c r="BD33">
        <f t="shared" si="24"/>
        <v>3.9</v>
      </c>
      <c r="BE33">
        <f t="shared" si="25"/>
        <v>37</v>
      </c>
      <c r="BF33" t="str">
        <f t="shared" si="26"/>
        <v>_なし</v>
      </c>
      <c r="BG33" t="str">
        <f t="shared" si="27"/>
        <v>冬である</v>
      </c>
      <c r="BH33">
        <f t="shared" si="28"/>
        <v>0</v>
      </c>
      <c r="BI33" t="str">
        <f t="shared" si="29"/>
        <v>_なし</v>
      </c>
      <c r="BJ33" t="str">
        <f t="shared" si="9"/>
        <v>_なし</v>
      </c>
      <c r="BK33" t="str">
        <f t="shared" si="30"/>
        <v>_なし</v>
      </c>
      <c r="BL33">
        <f t="shared" si="31"/>
        <v>0</v>
      </c>
      <c r="BM33">
        <f t="shared" si="10"/>
        <v>74</v>
      </c>
      <c r="BN33">
        <f t="shared" si="11"/>
        <v>0</v>
      </c>
      <c r="BO33">
        <f t="shared" si="12"/>
        <v>74</v>
      </c>
      <c r="BP33">
        <v>-13</v>
      </c>
      <c r="BQ33">
        <v>-9</v>
      </c>
      <c r="BR33">
        <v>-37</v>
      </c>
      <c r="BS33">
        <v>-9</v>
      </c>
      <c r="BT33">
        <v>-1</v>
      </c>
      <c r="BU33">
        <v>3</v>
      </c>
      <c r="BV33">
        <f t="shared" si="38"/>
        <v>0</v>
      </c>
      <c r="BW33">
        <f t="shared" si="39"/>
        <v>0</v>
      </c>
      <c r="BX33">
        <f t="shared" si="40"/>
        <v>0</v>
      </c>
      <c r="BY33">
        <f t="shared" si="41"/>
        <v>0</v>
      </c>
      <c r="BZ33">
        <f t="shared" si="42"/>
        <v>0</v>
      </c>
      <c r="CA33">
        <f t="shared" si="43"/>
        <v>0</v>
      </c>
      <c r="CB33">
        <f t="shared" si="13"/>
        <v>-11</v>
      </c>
      <c r="CC33">
        <f t="shared" si="14"/>
        <v>0</v>
      </c>
      <c r="CD33">
        <f t="shared" si="33"/>
        <v>9.6999999999999993</v>
      </c>
      <c r="CE33" t="s">
        <v>119</v>
      </c>
      <c r="CF33" t="str">
        <f t="shared" si="34"/>
        <v>冬</v>
      </c>
      <c r="CG33" s="2">
        <v>13951622</v>
      </c>
      <c r="CH33" s="2">
        <v>0</v>
      </c>
      <c r="CI33" s="2">
        <v>195322708</v>
      </c>
      <c r="CJ33">
        <f t="shared" si="35"/>
        <v>41854899</v>
      </c>
      <c r="CK33">
        <f t="shared" si="36"/>
        <v>41854899</v>
      </c>
      <c r="CL33" s="2">
        <v>0</v>
      </c>
      <c r="CM33" s="2">
        <v>0</v>
      </c>
      <c r="CN33">
        <f t="shared" si="15"/>
        <v>0</v>
      </c>
      <c r="CO33">
        <f t="shared" si="20"/>
        <v>0</v>
      </c>
      <c r="CP33">
        <f t="shared" si="21"/>
        <v>0</v>
      </c>
      <c r="CQ33">
        <f t="shared" si="22"/>
        <v>0</v>
      </c>
      <c r="CR33">
        <f t="shared" si="17"/>
        <v>8</v>
      </c>
      <c r="CS33">
        <v>157</v>
      </c>
      <c r="CT33">
        <v>554135.1</v>
      </c>
      <c r="CU33">
        <f t="shared" si="37"/>
        <v>554135.1</v>
      </c>
    </row>
    <row r="34" spans="1:99" x14ac:dyDescent="0.55000000000000004">
      <c r="A34" s="1">
        <v>43878</v>
      </c>
      <c r="B34">
        <v>0</v>
      </c>
      <c r="C34">
        <v>19</v>
      </c>
      <c r="D34">
        <v>0</v>
      </c>
      <c r="E34">
        <v>0</v>
      </c>
      <c r="F34">
        <v>10.3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tr">
        <f t="shared" si="0"/>
        <v>_平日(金曜除く)</v>
      </c>
      <c r="O34" t="s">
        <v>17</v>
      </c>
      <c r="P34" t="str">
        <f t="shared" si="1"/>
        <v>_平日</v>
      </c>
      <c r="Q34" t="str">
        <f t="shared" si="2"/>
        <v>_祝日でない</v>
      </c>
      <c r="R34" t="str">
        <f t="shared" si="3"/>
        <v>_平日</v>
      </c>
      <c r="S34" t="str">
        <f t="shared" si="4"/>
        <v>_平日</v>
      </c>
      <c r="T34">
        <f t="shared" si="18"/>
        <v>5</v>
      </c>
      <c r="U34" t="str">
        <f t="shared" si="5"/>
        <v>月</v>
      </c>
      <c r="V34" t="str">
        <f t="shared" si="6"/>
        <v>_週の前半</v>
      </c>
      <c r="W34" t="s">
        <v>25</v>
      </c>
      <c r="X34" t="str">
        <f t="shared" si="7"/>
        <v>_週の前半</v>
      </c>
      <c r="Y34" s="3">
        <v>0</v>
      </c>
      <c r="Z34" s="3">
        <v>86</v>
      </c>
      <c r="AA34" s="2" t="s">
        <v>79</v>
      </c>
      <c r="AB34" s="3">
        <v>0</v>
      </c>
      <c r="AC34" s="3">
        <v>0</v>
      </c>
      <c r="AD34">
        <f t="shared" si="19"/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3</v>
      </c>
      <c r="AL34" s="3">
        <v>0</v>
      </c>
      <c r="AM34" s="3">
        <v>4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3.5</v>
      </c>
      <c r="AT34" s="3">
        <v>2.2999999999999998</v>
      </c>
      <c r="AU34" s="2">
        <v>997.7</v>
      </c>
      <c r="AV34" s="2">
        <v>7.3</v>
      </c>
      <c r="AW34" s="2">
        <v>0</v>
      </c>
      <c r="AX34">
        <f t="shared" si="8"/>
        <v>-5</v>
      </c>
      <c r="AY34" t="s">
        <v>81</v>
      </c>
      <c r="AZ34" s="3">
        <v>13951617</v>
      </c>
      <c r="BA34" s="3">
        <v>19</v>
      </c>
      <c r="BB34">
        <v>265080723</v>
      </c>
      <c r="BC34" t="s">
        <v>79</v>
      </c>
      <c r="BD34">
        <f t="shared" si="24"/>
        <v>4.5999999999999996</v>
      </c>
      <c r="BE34">
        <f t="shared" si="25"/>
        <v>46</v>
      </c>
      <c r="BF34" t="str">
        <f t="shared" si="26"/>
        <v>_なし</v>
      </c>
      <c r="BG34" t="str">
        <f t="shared" si="27"/>
        <v>冬である</v>
      </c>
      <c r="BH34">
        <f t="shared" si="28"/>
        <v>0</v>
      </c>
      <c r="BI34" t="str">
        <f t="shared" si="29"/>
        <v>_なし</v>
      </c>
      <c r="BJ34" t="str">
        <f t="shared" si="9"/>
        <v>_なし</v>
      </c>
      <c r="BK34" t="str">
        <f t="shared" si="30"/>
        <v>_なし</v>
      </c>
      <c r="BL34">
        <f t="shared" si="31"/>
        <v>0</v>
      </c>
      <c r="BM34">
        <f t="shared" si="10"/>
        <v>7</v>
      </c>
      <c r="BN34">
        <f t="shared" si="11"/>
        <v>0</v>
      </c>
      <c r="BO34">
        <f t="shared" si="12"/>
        <v>7</v>
      </c>
      <c r="BP34">
        <v>-4</v>
      </c>
      <c r="BQ34">
        <v>3</v>
      </c>
      <c r="BR34">
        <v>-2</v>
      </c>
      <c r="BS34">
        <v>-1</v>
      </c>
      <c r="BT34">
        <v>1</v>
      </c>
      <c r="BU34">
        <v>0</v>
      </c>
      <c r="BV34">
        <f t="shared" si="38"/>
        <v>0</v>
      </c>
      <c r="BW34">
        <f t="shared" si="39"/>
        <v>0</v>
      </c>
      <c r="BX34">
        <f t="shared" si="40"/>
        <v>0</v>
      </c>
      <c r="BY34">
        <f t="shared" si="41"/>
        <v>0</v>
      </c>
      <c r="BZ34">
        <f t="shared" si="42"/>
        <v>0</v>
      </c>
      <c r="CA34">
        <f t="shared" si="43"/>
        <v>0</v>
      </c>
      <c r="CB34">
        <f t="shared" si="13"/>
        <v>-0.5</v>
      </c>
      <c r="CC34">
        <f t="shared" si="14"/>
        <v>0</v>
      </c>
      <c r="CD34">
        <f t="shared" si="33"/>
        <v>7.3</v>
      </c>
      <c r="CE34" t="s">
        <v>119</v>
      </c>
      <c r="CF34" t="str">
        <f t="shared" si="34"/>
        <v>冬</v>
      </c>
      <c r="CG34" s="2">
        <v>13951617</v>
      </c>
      <c r="CH34" s="2">
        <v>0</v>
      </c>
      <c r="CI34" s="2">
        <v>265080723</v>
      </c>
      <c r="CJ34">
        <f t="shared" si="35"/>
        <v>41854899</v>
      </c>
      <c r="CK34">
        <f t="shared" si="36"/>
        <v>41854899</v>
      </c>
      <c r="CL34" s="2">
        <v>0</v>
      </c>
      <c r="CM34" s="2">
        <v>0</v>
      </c>
      <c r="CN34">
        <f t="shared" si="15"/>
        <v>0</v>
      </c>
      <c r="CO34">
        <f t="shared" si="20"/>
        <v>0</v>
      </c>
      <c r="CP34">
        <f t="shared" si="21"/>
        <v>0</v>
      </c>
      <c r="CQ34">
        <f t="shared" si="22"/>
        <v>0</v>
      </c>
      <c r="CR34">
        <f t="shared" si="17"/>
        <v>5</v>
      </c>
      <c r="CS34">
        <v>157</v>
      </c>
      <c r="CT34">
        <v>554135.1</v>
      </c>
      <c r="CU34">
        <f t="shared" si="37"/>
        <v>554135.1</v>
      </c>
    </row>
    <row r="35" spans="1:99" x14ac:dyDescent="0.55000000000000004">
      <c r="A35" s="1">
        <v>43879</v>
      </c>
      <c r="B35">
        <v>3</v>
      </c>
      <c r="C35">
        <v>22</v>
      </c>
      <c r="D35">
        <v>0</v>
      </c>
      <c r="E35">
        <v>0</v>
      </c>
      <c r="F35">
        <v>7.6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 t="str">
        <f t="shared" si="0"/>
        <v>_平日(金曜除く)</v>
      </c>
      <c r="O35" t="s">
        <v>17</v>
      </c>
      <c r="P35" t="str">
        <f t="shared" si="1"/>
        <v>_平日</v>
      </c>
      <c r="Q35" t="str">
        <f t="shared" si="2"/>
        <v>_祝日でない</v>
      </c>
      <c r="R35" t="str">
        <f t="shared" si="3"/>
        <v>_平日</v>
      </c>
      <c r="S35" t="str">
        <f t="shared" si="4"/>
        <v>_平日</v>
      </c>
      <c r="T35">
        <f t="shared" si="18"/>
        <v>0</v>
      </c>
      <c r="U35" t="str">
        <f t="shared" si="5"/>
        <v>火</v>
      </c>
      <c r="V35" t="str">
        <f t="shared" si="6"/>
        <v>_週の前半</v>
      </c>
      <c r="W35" t="s">
        <v>25</v>
      </c>
      <c r="X35" t="str">
        <f t="shared" si="7"/>
        <v>_週の前半</v>
      </c>
      <c r="Y35" s="3">
        <v>0</v>
      </c>
      <c r="Z35" s="3">
        <v>44</v>
      </c>
      <c r="AA35" s="2" t="s">
        <v>79</v>
      </c>
      <c r="AB35" s="3">
        <v>0</v>
      </c>
      <c r="AC35" s="3">
        <v>0</v>
      </c>
      <c r="AD35">
        <f t="shared" si="19"/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24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9.1999999999999993</v>
      </c>
      <c r="AT35" s="3">
        <v>2.7</v>
      </c>
      <c r="AU35" s="2">
        <v>1008.2</v>
      </c>
      <c r="AV35" s="2">
        <v>2.8</v>
      </c>
      <c r="AW35" s="2">
        <v>0</v>
      </c>
      <c r="AX35">
        <f t="shared" si="8"/>
        <v>3</v>
      </c>
      <c r="AY35" t="s">
        <v>81</v>
      </c>
      <c r="AZ35" s="3">
        <v>13951617</v>
      </c>
      <c r="BA35" s="3">
        <v>19</v>
      </c>
      <c r="BB35">
        <v>265080723</v>
      </c>
      <c r="BC35" t="s">
        <v>79</v>
      </c>
      <c r="BD35">
        <f t="shared" si="24"/>
        <v>6.3</v>
      </c>
      <c r="BE35">
        <f t="shared" si="25"/>
        <v>46</v>
      </c>
      <c r="BF35" t="str">
        <f t="shared" si="26"/>
        <v>_なし</v>
      </c>
      <c r="BG35" t="str">
        <f t="shared" si="27"/>
        <v>冬である</v>
      </c>
      <c r="BH35">
        <f t="shared" si="28"/>
        <v>0</v>
      </c>
      <c r="BI35" t="str">
        <f t="shared" si="29"/>
        <v>_なし</v>
      </c>
      <c r="BJ35" t="str">
        <f t="shared" si="9"/>
        <v>_なし</v>
      </c>
      <c r="BK35" t="str">
        <f t="shared" si="30"/>
        <v>_なし</v>
      </c>
      <c r="BL35">
        <f t="shared" si="31"/>
        <v>0</v>
      </c>
      <c r="BM35">
        <f t="shared" si="10"/>
        <v>24</v>
      </c>
      <c r="BN35">
        <f t="shared" si="11"/>
        <v>0</v>
      </c>
      <c r="BO35">
        <f t="shared" si="12"/>
        <v>24</v>
      </c>
      <c r="BP35">
        <v>-2</v>
      </c>
      <c r="BQ35">
        <v>3</v>
      </c>
      <c r="BR35">
        <v>3</v>
      </c>
      <c r="BS35">
        <v>-3</v>
      </c>
      <c r="BT35">
        <v>0</v>
      </c>
      <c r="BU35">
        <v>1</v>
      </c>
      <c r="BV35">
        <f t="shared" si="38"/>
        <v>0</v>
      </c>
      <c r="BW35">
        <f t="shared" si="39"/>
        <v>0</v>
      </c>
      <c r="BX35">
        <f t="shared" si="40"/>
        <v>0</v>
      </c>
      <c r="BY35">
        <f t="shared" si="41"/>
        <v>0</v>
      </c>
      <c r="BZ35">
        <f t="shared" si="42"/>
        <v>0</v>
      </c>
      <c r="CA35">
        <f t="shared" si="43"/>
        <v>0</v>
      </c>
      <c r="CB35">
        <f t="shared" si="13"/>
        <v>0.33333333333333331</v>
      </c>
      <c r="CC35">
        <f t="shared" si="14"/>
        <v>0</v>
      </c>
      <c r="CD35">
        <f t="shared" si="33"/>
        <v>9.6999999999999993</v>
      </c>
      <c r="CE35" t="s">
        <v>119</v>
      </c>
      <c r="CF35" t="str">
        <f t="shared" si="34"/>
        <v>冬</v>
      </c>
      <c r="CG35" s="2">
        <v>13951617</v>
      </c>
      <c r="CH35" s="2">
        <v>0</v>
      </c>
      <c r="CI35" s="2">
        <v>265080723</v>
      </c>
      <c r="CJ35">
        <f t="shared" si="35"/>
        <v>41854899</v>
      </c>
      <c r="CK35">
        <f t="shared" si="36"/>
        <v>41854899</v>
      </c>
      <c r="CL35" s="2">
        <v>0</v>
      </c>
      <c r="CM35" s="2">
        <v>0</v>
      </c>
      <c r="CN35">
        <f t="shared" si="15"/>
        <v>0</v>
      </c>
      <c r="CO35">
        <f t="shared" si="20"/>
        <v>0</v>
      </c>
      <c r="CP35">
        <f t="shared" si="21"/>
        <v>0</v>
      </c>
      <c r="CQ35">
        <f t="shared" si="22"/>
        <v>0</v>
      </c>
      <c r="CR35">
        <f t="shared" si="17"/>
        <v>0</v>
      </c>
      <c r="CS35">
        <v>157</v>
      </c>
      <c r="CT35">
        <v>554135.1</v>
      </c>
      <c r="CU35">
        <f t="shared" si="37"/>
        <v>554135.1</v>
      </c>
    </row>
    <row r="36" spans="1:99" x14ac:dyDescent="0.55000000000000004">
      <c r="A36" s="1">
        <v>43880</v>
      </c>
      <c r="B36">
        <v>3</v>
      </c>
      <c r="C36">
        <v>25</v>
      </c>
      <c r="D36">
        <v>0</v>
      </c>
      <c r="E36">
        <v>0</v>
      </c>
      <c r="F36">
        <v>8.1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 t="str">
        <f t="shared" si="0"/>
        <v>_平日(金曜除く)</v>
      </c>
      <c r="O36" t="s">
        <v>17</v>
      </c>
      <c r="P36" t="str">
        <f t="shared" si="1"/>
        <v>_平日</v>
      </c>
      <c r="Q36" t="str">
        <f t="shared" si="2"/>
        <v>_祝日でない</v>
      </c>
      <c r="R36" t="str">
        <f t="shared" si="3"/>
        <v>_平日</v>
      </c>
      <c r="S36" t="str">
        <f t="shared" si="4"/>
        <v>_平日</v>
      </c>
      <c r="T36">
        <f t="shared" si="18"/>
        <v>3</v>
      </c>
      <c r="U36" t="str">
        <f t="shared" si="5"/>
        <v>水</v>
      </c>
      <c r="V36" t="str">
        <f t="shared" si="6"/>
        <v>_週の前半</v>
      </c>
      <c r="W36" t="s">
        <v>25</v>
      </c>
      <c r="X36" t="str">
        <f t="shared" si="7"/>
        <v>_週の前半</v>
      </c>
      <c r="Y36" s="3">
        <v>0</v>
      </c>
      <c r="Z36" s="3">
        <v>44</v>
      </c>
      <c r="AA36" s="2" t="s">
        <v>79</v>
      </c>
      <c r="AB36" s="3">
        <v>0</v>
      </c>
      <c r="AC36" s="3">
        <v>0</v>
      </c>
      <c r="AD36">
        <f t="shared" si="19"/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3</v>
      </c>
      <c r="AL36" s="3">
        <v>0</v>
      </c>
      <c r="AM36" s="3">
        <v>77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9.5</v>
      </c>
      <c r="AT36" s="3">
        <v>2.7</v>
      </c>
      <c r="AU36" s="2">
        <v>1021.7</v>
      </c>
      <c r="AV36" s="2">
        <v>4</v>
      </c>
      <c r="AW36" s="2">
        <v>0</v>
      </c>
      <c r="AX36">
        <f t="shared" si="8"/>
        <v>0</v>
      </c>
      <c r="AY36" t="s">
        <v>81</v>
      </c>
      <c r="AZ36" s="3">
        <v>13951614</v>
      </c>
      <c r="BA36" s="3">
        <v>22</v>
      </c>
      <c r="BB36">
        <v>306935508</v>
      </c>
      <c r="BC36" t="s">
        <v>79</v>
      </c>
      <c r="BD36">
        <f t="shared" si="24"/>
        <v>8.6999999999999993</v>
      </c>
      <c r="BE36">
        <f t="shared" si="25"/>
        <v>51</v>
      </c>
      <c r="BF36" t="str">
        <f t="shared" si="26"/>
        <v>_なし</v>
      </c>
      <c r="BG36" t="str">
        <f t="shared" si="27"/>
        <v>冬である</v>
      </c>
      <c r="BH36">
        <f t="shared" si="28"/>
        <v>0</v>
      </c>
      <c r="BI36" t="str">
        <f t="shared" si="29"/>
        <v>_なし</v>
      </c>
      <c r="BJ36" t="str">
        <f t="shared" si="9"/>
        <v>_なし</v>
      </c>
      <c r="BK36" t="str">
        <f t="shared" si="30"/>
        <v>_なし</v>
      </c>
      <c r="BL36">
        <f t="shared" si="31"/>
        <v>0</v>
      </c>
      <c r="BM36">
        <f t="shared" si="10"/>
        <v>80</v>
      </c>
      <c r="BN36">
        <f t="shared" si="11"/>
        <v>0</v>
      </c>
      <c r="BO36">
        <f t="shared" si="12"/>
        <v>80</v>
      </c>
      <c r="BP36">
        <v>-4</v>
      </c>
      <c r="BQ36">
        <v>2</v>
      </c>
      <c r="BR36">
        <v>8</v>
      </c>
      <c r="BS36">
        <v>-5</v>
      </c>
      <c r="BT36">
        <v>-1</v>
      </c>
      <c r="BU36">
        <v>1</v>
      </c>
      <c r="BV36">
        <f t="shared" si="38"/>
        <v>0</v>
      </c>
      <c r="BW36">
        <f t="shared" si="39"/>
        <v>0</v>
      </c>
      <c r="BX36">
        <f t="shared" si="40"/>
        <v>0</v>
      </c>
      <c r="BY36">
        <f t="shared" si="41"/>
        <v>0</v>
      </c>
      <c r="BZ36">
        <f t="shared" si="42"/>
        <v>0</v>
      </c>
      <c r="CA36">
        <f t="shared" si="43"/>
        <v>0</v>
      </c>
      <c r="CB36">
        <f t="shared" si="13"/>
        <v>0.16666666666666666</v>
      </c>
      <c r="CC36">
        <f t="shared" si="14"/>
        <v>0</v>
      </c>
      <c r="CD36">
        <f t="shared" si="33"/>
        <v>8.8000000000000007</v>
      </c>
      <c r="CE36" t="s">
        <v>119</v>
      </c>
      <c r="CF36" t="str">
        <f t="shared" si="34"/>
        <v>冬</v>
      </c>
      <c r="CG36" s="2">
        <v>13951614</v>
      </c>
      <c r="CH36" s="2">
        <v>0</v>
      </c>
      <c r="CI36" s="2">
        <v>306935508</v>
      </c>
      <c r="CJ36">
        <f t="shared" si="35"/>
        <v>41854899</v>
      </c>
      <c r="CK36">
        <f t="shared" si="36"/>
        <v>41854899</v>
      </c>
      <c r="CL36" s="2">
        <v>0</v>
      </c>
      <c r="CM36" s="2">
        <v>0</v>
      </c>
      <c r="CN36">
        <f t="shared" si="15"/>
        <v>0</v>
      </c>
      <c r="CO36">
        <f t="shared" si="20"/>
        <v>0</v>
      </c>
      <c r="CP36">
        <f t="shared" si="21"/>
        <v>0</v>
      </c>
      <c r="CQ36">
        <f t="shared" si="22"/>
        <v>0</v>
      </c>
      <c r="CR36">
        <f t="shared" si="17"/>
        <v>3</v>
      </c>
      <c r="CS36">
        <v>157</v>
      </c>
      <c r="CT36">
        <v>554135.1</v>
      </c>
      <c r="CU36">
        <f t="shared" si="37"/>
        <v>554135.1</v>
      </c>
    </row>
    <row r="37" spans="1:99" x14ac:dyDescent="0.55000000000000004">
      <c r="A37" s="1">
        <v>43881</v>
      </c>
      <c r="B37">
        <v>0</v>
      </c>
      <c r="C37">
        <v>25</v>
      </c>
      <c r="D37">
        <v>0</v>
      </c>
      <c r="E37">
        <v>0</v>
      </c>
      <c r="F37">
        <v>9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 t="str">
        <f t="shared" si="0"/>
        <v>_平日(金曜除く)</v>
      </c>
      <c r="O37" t="s">
        <v>17</v>
      </c>
      <c r="P37" t="str">
        <f t="shared" si="1"/>
        <v>_平日</v>
      </c>
      <c r="Q37" t="str">
        <f t="shared" si="2"/>
        <v>_祝日でない</v>
      </c>
      <c r="R37" t="str">
        <f t="shared" si="3"/>
        <v>_平日</v>
      </c>
      <c r="S37" t="str">
        <f t="shared" si="4"/>
        <v>_平日</v>
      </c>
      <c r="T37">
        <f t="shared" si="18"/>
        <v>3</v>
      </c>
      <c r="U37" t="str">
        <f t="shared" si="5"/>
        <v>木</v>
      </c>
      <c r="V37" t="str">
        <f t="shared" si="6"/>
        <v>週の後半</v>
      </c>
      <c r="W37" t="s">
        <v>25</v>
      </c>
      <c r="X37" t="str">
        <f t="shared" si="7"/>
        <v>週の後半</v>
      </c>
      <c r="Y37" s="3">
        <v>0</v>
      </c>
      <c r="Z37" s="3">
        <v>58</v>
      </c>
      <c r="AA37" s="2" t="s">
        <v>79</v>
      </c>
      <c r="AB37" s="3">
        <v>0</v>
      </c>
      <c r="AC37" s="3">
        <v>0</v>
      </c>
      <c r="AD37">
        <f t="shared" si="19"/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2</v>
      </c>
      <c r="AL37" s="3">
        <v>0</v>
      </c>
      <c r="AM37" s="3">
        <v>58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4.5999999999999996</v>
      </c>
      <c r="AT37" s="3">
        <v>2.2000000000000002</v>
      </c>
      <c r="AU37" s="2">
        <v>1025.7</v>
      </c>
      <c r="AV37" s="2">
        <v>7.8</v>
      </c>
      <c r="AW37" s="2">
        <v>0</v>
      </c>
      <c r="AX37">
        <f t="shared" si="8"/>
        <v>-3</v>
      </c>
      <c r="AY37" t="s">
        <v>81</v>
      </c>
      <c r="AZ37" s="3">
        <v>13951611</v>
      </c>
      <c r="BA37" s="3">
        <v>25</v>
      </c>
      <c r="BB37">
        <v>348790275</v>
      </c>
      <c r="BC37" t="s">
        <v>79</v>
      </c>
      <c r="BD37">
        <f t="shared" si="24"/>
        <v>11.7</v>
      </c>
      <c r="BE37">
        <f t="shared" si="25"/>
        <v>61</v>
      </c>
      <c r="BF37" t="str">
        <f t="shared" si="26"/>
        <v>_なし</v>
      </c>
      <c r="BG37" t="str">
        <f t="shared" si="27"/>
        <v>冬である</v>
      </c>
      <c r="BH37">
        <f t="shared" si="28"/>
        <v>0</v>
      </c>
      <c r="BI37" t="str">
        <f t="shared" si="29"/>
        <v>_なし</v>
      </c>
      <c r="BJ37" t="str">
        <f t="shared" si="9"/>
        <v>_なし</v>
      </c>
      <c r="BK37" t="str">
        <f t="shared" si="30"/>
        <v>_なし</v>
      </c>
      <c r="BL37">
        <f t="shared" si="31"/>
        <v>0</v>
      </c>
      <c r="BM37">
        <f t="shared" si="10"/>
        <v>60</v>
      </c>
      <c r="BN37">
        <f t="shared" si="11"/>
        <v>0</v>
      </c>
      <c r="BO37">
        <f t="shared" si="12"/>
        <v>60</v>
      </c>
      <c r="BP37">
        <v>-4</v>
      </c>
      <c r="BQ37">
        <v>2</v>
      </c>
      <c r="BR37">
        <v>-1</v>
      </c>
      <c r="BS37">
        <v>-5</v>
      </c>
      <c r="BT37">
        <v>-1</v>
      </c>
      <c r="BU37">
        <v>1</v>
      </c>
      <c r="BV37">
        <f t="shared" si="38"/>
        <v>0</v>
      </c>
      <c r="BW37">
        <f t="shared" si="39"/>
        <v>0</v>
      </c>
      <c r="BX37">
        <f t="shared" si="40"/>
        <v>0</v>
      </c>
      <c r="BY37">
        <f t="shared" si="41"/>
        <v>0</v>
      </c>
      <c r="BZ37">
        <f t="shared" si="42"/>
        <v>0</v>
      </c>
      <c r="CA37">
        <f t="shared" si="43"/>
        <v>0</v>
      </c>
      <c r="CB37">
        <f t="shared" si="13"/>
        <v>-1.3333333333333333</v>
      </c>
      <c r="CC37">
        <f t="shared" si="14"/>
        <v>0</v>
      </c>
      <c r="CD37">
        <f t="shared" si="33"/>
        <v>5.7</v>
      </c>
      <c r="CE37" t="s">
        <v>119</v>
      </c>
      <c r="CF37" t="str">
        <f t="shared" si="34"/>
        <v>冬</v>
      </c>
      <c r="CG37" s="2">
        <v>13951611</v>
      </c>
      <c r="CH37" s="2">
        <v>0</v>
      </c>
      <c r="CI37" s="2">
        <v>348790275</v>
      </c>
      <c r="CJ37">
        <f t="shared" si="35"/>
        <v>41854899</v>
      </c>
      <c r="CK37">
        <f t="shared" si="36"/>
        <v>41854899</v>
      </c>
      <c r="CL37" s="2">
        <v>0</v>
      </c>
      <c r="CM37" s="2">
        <v>0</v>
      </c>
      <c r="CN37">
        <f t="shared" si="15"/>
        <v>0</v>
      </c>
      <c r="CO37">
        <f t="shared" si="20"/>
        <v>0</v>
      </c>
      <c r="CP37">
        <f t="shared" si="21"/>
        <v>0</v>
      </c>
      <c r="CQ37">
        <f t="shared" si="22"/>
        <v>0</v>
      </c>
      <c r="CR37">
        <f t="shared" si="17"/>
        <v>3</v>
      </c>
      <c r="CS37">
        <v>157</v>
      </c>
      <c r="CT37">
        <v>554135.1</v>
      </c>
      <c r="CU37">
        <f t="shared" si="37"/>
        <v>554135.1</v>
      </c>
    </row>
    <row r="38" spans="1:99" x14ac:dyDescent="0.55000000000000004">
      <c r="A38" s="1">
        <v>43882</v>
      </c>
      <c r="B38">
        <v>3</v>
      </c>
      <c r="C38">
        <v>28</v>
      </c>
      <c r="D38">
        <v>0</v>
      </c>
      <c r="E38">
        <v>0</v>
      </c>
      <c r="F38">
        <v>10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 t="str">
        <f t="shared" si="0"/>
        <v>金曜</v>
      </c>
      <c r="O38" t="s">
        <v>17</v>
      </c>
      <c r="P38" t="str">
        <f t="shared" si="1"/>
        <v>_平日</v>
      </c>
      <c r="Q38" t="str">
        <f t="shared" si="2"/>
        <v>_祝日でない</v>
      </c>
      <c r="R38" t="str">
        <f t="shared" si="3"/>
        <v>_平日</v>
      </c>
      <c r="S38" t="str">
        <f t="shared" si="4"/>
        <v>休日前日</v>
      </c>
      <c r="T38">
        <f t="shared" si="18"/>
        <v>0</v>
      </c>
      <c r="U38" t="str">
        <f t="shared" si="5"/>
        <v>金</v>
      </c>
      <c r="V38" t="str">
        <f t="shared" si="6"/>
        <v>週の後半</v>
      </c>
      <c r="W38" t="s">
        <v>25</v>
      </c>
      <c r="X38" t="str">
        <f t="shared" si="7"/>
        <v>週の後半</v>
      </c>
      <c r="Y38" s="3">
        <v>0</v>
      </c>
      <c r="Z38" s="3">
        <v>64</v>
      </c>
      <c r="AA38" s="2" t="s">
        <v>79</v>
      </c>
      <c r="AB38" s="3">
        <v>0</v>
      </c>
      <c r="AC38" s="3">
        <v>0</v>
      </c>
      <c r="AD38">
        <f t="shared" si="19"/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2</v>
      </c>
      <c r="AL38" s="3">
        <v>0</v>
      </c>
      <c r="AM38" s="3">
        <v>33</v>
      </c>
      <c r="AN38" s="3">
        <v>0</v>
      </c>
      <c r="AO38" s="3">
        <v>58.6</v>
      </c>
      <c r="AP38" s="3">
        <v>5.6000000000000001E-2</v>
      </c>
      <c r="AQ38" s="3">
        <v>0</v>
      </c>
      <c r="AR38" s="3">
        <v>0</v>
      </c>
      <c r="AS38" s="3">
        <v>9.1</v>
      </c>
      <c r="AT38" s="3">
        <v>2.8</v>
      </c>
      <c r="AU38" s="2">
        <v>1030.5</v>
      </c>
      <c r="AV38" s="2">
        <v>2.8</v>
      </c>
      <c r="AW38" s="2">
        <v>0</v>
      </c>
      <c r="AX38">
        <f t="shared" si="8"/>
        <v>3</v>
      </c>
      <c r="AY38" t="s">
        <v>81</v>
      </c>
      <c r="AZ38" s="3">
        <v>13951611</v>
      </c>
      <c r="BA38" s="3">
        <v>25</v>
      </c>
      <c r="BB38">
        <v>348790275</v>
      </c>
      <c r="BC38" t="s">
        <v>79</v>
      </c>
      <c r="BD38">
        <f t="shared" si="24"/>
        <v>12</v>
      </c>
      <c r="BE38">
        <f t="shared" si="25"/>
        <v>75</v>
      </c>
      <c r="BF38" t="str">
        <f t="shared" si="26"/>
        <v>_なし</v>
      </c>
      <c r="BG38" t="str">
        <f t="shared" si="27"/>
        <v>冬である</v>
      </c>
      <c r="BH38">
        <f t="shared" si="28"/>
        <v>0</v>
      </c>
      <c r="BI38" t="str">
        <f t="shared" si="29"/>
        <v>_なし</v>
      </c>
      <c r="BJ38" t="str">
        <f t="shared" si="9"/>
        <v>_なし</v>
      </c>
      <c r="BK38" t="str">
        <f t="shared" si="30"/>
        <v>_なし</v>
      </c>
      <c r="BL38">
        <f t="shared" si="31"/>
        <v>0</v>
      </c>
      <c r="BM38">
        <f t="shared" si="10"/>
        <v>35</v>
      </c>
      <c r="BN38">
        <f t="shared" si="11"/>
        <v>0</v>
      </c>
      <c r="BO38">
        <f t="shared" si="12"/>
        <v>35</v>
      </c>
      <c r="BP38">
        <v>-4</v>
      </c>
      <c r="BQ38">
        <v>2</v>
      </c>
      <c r="BR38">
        <v>0</v>
      </c>
      <c r="BS38">
        <v>-5</v>
      </c>
      <c r="BT38">
        <v>-2</v>
      </c>
      <c r="BU38">
        <v>2</v>
      </c>
      <c r="BV38">
        <f t="shared" si="38"/>
        <v>0</v>
      </c>
      <c r="BW38">
        <f t="shared" si="39"/>
        <v>0</v>
      </c>
      <c r="BX38">
        <f t="shared" si="40"/>
        <v>0</v>
      </c>
      <c r="BY38">
        <f t="shared" si="41"/>
        <v>0</v>
      </c>
      <c r="BZ38">
        <f t="shared" si="42"/>
        <v>0</v>
      </c>
      <c r="CA38">
        <f t="shared" si="43"/>
        <v>0</v>
      </c>
      <c r="CB38">
        <f t="shared" si="13"/>
        <v>-1.1666666666666667</v>
      </c>
      <c r="CC38">
        <f t="shared" si="14"/>
        <v>0</v>
      </c>
      <c r="CD38">
        <f t="shared" si="33"/>
        <v>3.1</v>
      </c>
      <c r="CE38" t="s">
        <v>119</v>
      </c>
      <c r="CF38" t="str">
        <f t="shared" si="34"/>
        <v>冬</v>
      </c>
      <c r="CG38" s="2">
        <v>13951611</v>
      </c>
      <c r="CH38" s="2">
        <v>0</v>
      </c>
      <c r="CI38" s="2">
        <v>348790275</v>
      </c>
      <c r="CJ38">
        <f t="shared" si="35"/>
        <v>55806528</v>
      </c>
      <c r="CK38">
        <f t="shared" si="36"/>
        <v>55806528</v>
      </c>
      <c r="CL38" s="2">
        <v>0</v>
      </c>
      <c r="CM38" s="2">
        <v>0</v>
      </c>
      <c r="CN38">
        <f t="shared" si="15"/>
        <v>0</v>
      </c>
      <c r="CO38">
        <f t="shared" si="20"/>
        <v>0</v>
      </c>
      <c r="CP38">
        <f t="shared" si="21"/>
        <v>0</v>
      </c>
      <c r="CQ38">
        <f t="shared" si="22"/>
        <v>0</v>
      </c>
      <c r="CR38">
        <f t="shared" si="17"/>
        <v>0</v>
      </c>
      <c r="CS38">
        <v>157</v>
      </c>
      <c r="CT38">
        <v>554135.1</v>
      </c>
      <c r="CU38">
        <f t="shared" si="37"/>
        <v>554135.1</v>
      </c>
    </row>
    <row r="39" spans="1:99" x14ac:dyDescent="0.55000000000000004">
      <c r="A39" s="1">
        <v>43883</v>
      </c>
      <c r="B39">
        <v>1</v>
      </c>
      <c r="C39">
        <v>29</v>
      </c>
      <c r="D39">
        <v>0</v>
      </c>
      <c r="E39">
        <v>0</v>
      </c>
      <c r="F39">
        <v>12.5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t="str">
        <f t="shared" si="0"/>
        <v>休日</v>
      </c>
      <c r="O39" t="s">
        <v>17</v>
      </c>
      <c r="P39" t="str">
        <f t="shared" si="1"/>
        <v>休日</v>
      </c>
      <c r="Q39" t="str">
        <f t="shared" si="2"/>
        <v>祝日前日</v>
      </c>
      <c r="R39" t="str">
        <f t="shared" si="3"/>
        <v>休日</v>
      </c>
      <c r="S39" t="str">
        <f t="shared" si="4"/>
        <v>休日</v>
      </c>
      <c r="T39">
        <f t="shared" si="18"/>
        <v>3</v>
      </c>
      <c r="U39" t="str">
        <f t="shared" si="5"/>
        <v>土</v>
      </c>
      <c r="V39" t="str">
        <f t="shared" si="6"/>
        <v>週の後半</v>
      </c>
      <c r="W39" t="s">
        <v>25</v>
      </c>
      <c r="X39" t="str">
        <f t="shared" si="7"/>
        <v>週の後半</v>
      </c>
      <c r="Y39" s="3">
        <v>2.5</v>
      </c>
      <c r="Z39" s="3">
        <v>77</v>
      </c>
      <c r="AA39" s="2" t="s">
        <v>79</v>
      </c>
      <c r="AB39" s="3">
        <v>0</v>
      </c>
      <c r="AC39" s="3">
        <v>0</v>
      </c>
      <c r="AD39">
        <f t="shared" si="19"/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1</v>
      </c>
      <c r="AL39" s="3">
        <v>0</v>
      </c>
      <c r="AM39" s="3">
        <v>33</v>
      </c>
      <c r="AN39" s="3">
        <v>0</v>
      </c>
      <c r="AO39" s="3">
        <v>44.9</v>
      </c>
      <c r="AP39" s="3">
        <v>5.0999999999999997E-2</v>
      </c>
      <c r="AQ39" s="3">
        <v>0</v>
      </c>
      <c r="AR39" s="3">
        <v>0</v>
      </c>
      <c r="AS39" s="3">
        <v>4.0999999999999996</v>
      </c>
      <c r="AT39" s="3">
        <v>4.0999999999999996</v>
      </c>
      <c r="AU39" s="2">
        <v>1016.7</v>
      </c>
      <c r="AV39" s="2">
        <v>6.8</v>
      </c>
      <c r="AW39" s="2">
        <v>0</v>
      </c>
      <c r="AX39">
        <f t="shared" si="8"/>
        <v>-2</v>
      </c>
      <c r="AY39" t="s">
        <v>81</v>
      </c>
      <c r="AZ39" s="3">
        <v>13951608</v>
      </c>
      <c r="BA39" s="3">
        <v>28</v>
      </c>
      <c r="BB39">
        <v>390645024</v>
      </c>
      <c r="BC39" t="s">
        <v>79</v>
      </c>
      <c r="BD39">
        <f t="shared" si="24"/>
        <v>12.4</v>
      </c>
      <c r="BE39">
        <f t="shared" si="25"/>
        <v>66</v>
      </c>
      <c r="BF39" t="str">
        <f t="shared" si="26"/>
        <v>_なし</v>
      </c>
      <c r="BG39" t="str">
        <f t="shared" si="27"/>
        <v>冬である</v>
      </c>
      <c r="BH39">
        <f t="shared" si="28"/>
        <v>0</v>
      </c>
      <c r="BI39" t="str">
        <f t="shared" si="29"/>
        <v>_なし</v>
      </c>
      <c r="BJ39" t="str">
        <f t="shared" si="9"/>
        <v>_なし</v>
      </c>
      <c r="BK39" t="str">
        <f t="shared" si="30"/>
        <v>_なし</v>
      </c>
      <c r="BL39">
        <f t="shared" si="31"/>
        <v>0</v>
      </c>
      <c r="BM39">
        <f t="shared" si="10"/>
        <v>34</v>
      </c>
      <c r="BN39">
        <f t="shared" si="11"/>
        <v>0</v>
      </c>
      <c r="BO39">
        <f t="shared" si="12"/>
        <v>34</v>
      </c>
      <c r="BP39">
        <v>-9</v>
      </c>
      <c r="BQ39">
        <v>0</v>
      </c>
      <c r="BR39">
        <v>-7</v>
      </c>
      <c r="BS39">
        <v>-5</v>
      </c>
      <c r="BT39">
        <v>-1</v>
      </c>
      <c r="BU39">
        <v>2</v>
      </c>
      <c r="BV39">
        <f t="shared" si="38"/>
        <v>0</v>
      </c>
      <c r="BW39">
        <f t="shared" si="39"/>
        <v>0</v>
      </c>
      <c r="BX39">
        <f t="shared" si="40"/>
        <v>0</v>
      </c>
      <c r="BY39">
        <f t="shared" si="41"/>
        <v>0</v>
      </c>
      <c r="BZ39">
        <f t="shared" si="42"/>
        <v>0</v>
      </c>
      <c r="CA39">
        <f t="shared" si="43"/>
        <v>0</v>
      </c>
      <c r="CB39">
        <f t="shared" si="13"/>
        <v>-3.3333333333333335</v>
      </c>
      <c r="CC39">
        <f t="shared" si="14"/>
        <v>0</v>
      </c>
      <c r="CD39">
        <f t="shared" si="33"/>
        <v>2.4</v>
      </c>
      <c r="CE39" t="s">
        <v>119</v>
      </c>
      <c r="CF39" t="str">
        <f t="shared" si="34"/>
        <v>冬</v>
      </c>
      <c r="CG39" s="2">
        <v>13951608</v>
      </c>
      <c r="CH39" s="2">
        <v>0</v>
      </c>
      <c r="CI39" s="2">
        <v>390645024</v>
      </c>
      <c r="CJ39">
        <f t="shared" si="35"/>
        <v>83709780</v>
      </c>
      <c r="CK39">
        <f t="shared" si="36"/>
        <v>83709780</v>
      </c>
      <c r="CL39" s="2">
        <v>0</v>
      </c>
      <c r="CM39" s="2">
        <v>0</v>
      </c>
      <c r="CN39">
        <f t="shared" si="15"/>
        <v>0</v>
      </c>
      <c r="CO39">
        <f t="shared" si="20"/>
        <v>0</v>
      </c>
      <c r="CP39">
        <f t="shared" si="21"/>
        <v>0</v>
      </c>
      <c r="CQ39">
        <f t="shared" si="22"/>
        <v>0</v>
      </c>
      <c r="CR39">
        <f t="shared" si="17"/>
        <v>3</v>
      </c>
      <c r="CS39">
        <v>157</v>
      </c>
      <c r="CT39">
        <v>554135.1</v>
      </c>
      <c r="CU39">
        <f t="shared" si="37"/>
        <v>554135.1</v>
      </c>
    </row>
    <row r="40" spans="1:99" x14ac:dyDescent="0.55000000000000004">
      <c r="A40" s="1">
        <v>43884</v>
      </c>
      <c r="B40">
        <v>0</v>
      </c>
      <c r="C40">
        <v>29</v>
      </c>
      <c r="D40">
        <v>0</v>
      </c>
      <c r="E40">
        <v>0</v>
      </c>
      <c r="F40">
        <v>10.4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 t="str">
        <f t="shared" si="0"/>
        <v>休日</v>
      </c>
      <c r="O40" t="s">
        <v>12</v>
      </c>
      <c r="P40" t="str">
        <f t="shared" si="1"/>
        <v>休日</v>
      </c>
      <c r="Q40" t="str">
        <f t="shared" si="2"/>
        <v>祝日である</v>
      </c>
      <c r="R40" t="str">
        <f t="shared" si="3"/>
        <v>休日</v>
      </c>
      <c r="S40" t="str">
        <f t="shared" si="4"/>
        <v>休日</v>
      </c>
      <c r="T40">
        <f t="shared" si="18"/>
        <v>1</v>
      </c>
      <c r="U40" t="str">
        <f t="shared" si="5"/>
        <v>日</v>
      </c>
      <c r="V40" t="str">
        <f t="shared" si="6"/>
        <v>_週の前半</v>
      </c>
      <c r="W40" t="s">
        <v>25</v>
      </c>
      <c r="X40" t="str">
        <f t="shared" si="7"/>
        <v>週の後半</v>
      </c>
      <c r="Y40" s="3">
        <v>0</v>
      </c>
      <c r="Z40" s="3">
        <v>35</v>
      </c>
      <c r="AA40" s="2" t="s">
        <v>79</v>
      </c>
      <c r="AB40" s="3">
        <v>0</v>
      </c>
      <c r="AC40" s="3">
        <v>0</v>
      </c>
      <c r="AD40">
        <f t="shared" si="19"/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1</v>
      </c>
      <c r="AL40" s="3">
        <v>0</v>
      </c>
      <c r="AM40" s="3">
        <v>6</v>
      </c>
      <c r="AN40" s="3">
        <v>0</v>
      </c>
      <c r="AO40" s="3">
        <v>35.299999999999997</v>
      </c>
      <c r="AP40" s="3">
        <v>4.9000000000000002E-2</v>
      </c>
      <c r="AQ40" s="3">
        <v>0</v>
      </c>
      <c r="AR40" s="3">
        <v>0</v>
      </c>
      <c r="AS40" s="3">
        <v>9.6999999999999993</v>
      </c>
      <c r="AT40" s="3">
        <v>3.3</v>
      </c>
      <c r="AU40" s="2">
        <v>1012.9</v>
      </c>
      <c r="AV40" s="2">
        <v>1.8</v>
      </c>
      <c r="AW40" s="2">
        <v>0</v>
      </c>
      <c r="AX40">
        <f t="shared" si="8"/>
        <v>-1</v>
      </c>
      <c r="AY40" t="s">
        <v>81</v>
      </c>
      <c r="AZ40" s="3">
        <v>13951607</v>
      </c>
      <c r="BA40" s="3">
        <v>29</v>
      </c>
      <c r="BB40">
        <v>404596603</v>
      </c>
      <c r="BC40" t="s">
        <v>79</v>
      </c>
      <c r="BD40">
        <f t="shared" si="24"/>
        <v>9.3000000000000007</v>
      </c>
      <c r="BE40">
        <f t="shared" si="25"/>
        <v>91</v>
      </c>
      <c r="BF40" t="str">
        <f t="shared" si="26"/>
        <v>_なし</v>
      </c>
      <c r="BG40" t="str">
        <f t="shared" si="27"/>
        <v>冬である</v>
      </c>
      <c r="BH40">
        <f t="shared" si="28"/>
        <v>0</v>
      </c>
      <c r="BI40" t="str">
        <f t="shared" si="29"/>
        <v>_なし</v>
      </c>
      <c r="BJ40" t="str">
        <f t="shared" si="9"/>
        <v>_なし</v>
      </c>
      <c r="BK40" t="str">
        <f t="shared" si="30"/>
        <v>_なし</v>
      </c>
      <c r="BL40">
        <f t="shared" si="31"/>
        <v>0</v>
      </c>
      <c r="BM40">
        <f t="shared" si="10"/>
        <v>7</v>
      </c>
      <c r="BN40">
        <f t="shared" si="11"/>
        <v>0</v>
      </c>
      <c r="BO40">
        <f t="shared" si="12"/>
        <v>7</v>
      </c>
      <c r="BP40">
        <v>-3</v>
      </c>
      <c r="BQ40">
        <v>3</v>
      </c>
      <c r="BR40">
        <v>14</v>
      </c>
      <c r="BS40">
        <v>-5</v>
      </c>
      <c r="BT40">
        <v>-1</v>
      </c>
      <c r="BU40">
        <v>0</v>
      </c>
      <c r="BV40">
        <f t="shared" si="38"/>
        <v>-2</v>
      </c>
      <c r="BW40">
        <f t="shared" si="39"/>
        <v>5</v>
      </c>
      <c r="BX40">
        <f t="shared" si="40"/>
        <v>9</v>
      </c>
      <c r="BY40">
        <f t="shared" si="41"/>
        <v>1</v>
      </c>
      <c r="BZ40">
        <f t="shared" si="42"/>
        <v>4</v>
      </c>
      <c r="CA40">
        <f t="shared" si="43"/>
        <v>1</v>
      </c>
      <c r="CB40">
        <f t="shared" si="13"/>
        <v>1.3333333333333333</v>
      </c>
      <c r="CC40">
        <f t="shared" si="14"/>
        <v>3</v>
      </c>
      <c r="CD40">
        <f t="shared" si="33"/>
        <v>0</v>
      </c>
      <c r="CE40" t="s">
        <v>119</v>
      </c>
      <c r="CF40" t="str">
        <f t="shared" si="34"/>
        <v>冬</v>
      </c>
      <c r="CG40" s="2">
        <v>13951607</v>
      </c>
      <c r="CH40" s="2">
        <v>0</v>
      </c>
      <c r="CI40" s="2">
        <v>404596603</v>
      </c>
      <c r="CJ40">
        <f t="shared" si="35"/>
        <v>195322708</v>
      </c>
      <c r="CK40">
        <f t="shared" si="36"/>
        <v>195322708</v>
      </c>
      <c r="CL40" s="2">
        <v>0</v>
      </c>
      <c r="CM40" s="2">
        <v>0</v>
      </c>
      <c r="CN40">
        <f t="shared" si="15"/>
        <v>0</v>
      </c>
      <c r="CO40">
        <f t="shared" si="20"/>
        <v>0</v>
      </c>
      <c r="CP40">
        <f t="shared" si="21"/>
        <v>0</v>
      </c>
      <c r="CQ40">
        <f t="shared" si="22"/>
        <v>0</v>
      </c>
      <c r="CR40">
        <f t="shared" si="17"/>
        <v>1</v>
      </c>
      <c r="CS40">
        <v>157</v>
      </c>
      <c r="CT40">
        <v>554135.1</v>
      </c>
      <c r="CU40">
        <f t="shared" si="37"/>
        <v>554135.1</v>
      </c>
    </row>
    <row r="41" spans="1:99" x14ac:dyDescent="0.55000000000000004">
      <c r="A41" s="1">
        <v>43885</v>
      </c>
      <c r="B41">
        <v>3</v>
      </c>
      <c r="C41">
        <v>32</v>
      </c>
      <c r="D41">
        <v>0</v>
      </c>
      <c r="E41">
        <v>0</v>
      </c>
      <c r="F41">
        <v>9.8000000000000007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tr">
        <f t="shared" si="0"/>
        <v>_平日(金曜除く)</v>
      </c>
      <c r="O41" t="s">
        <v>12</v>
      </c>
      <c r="P41" t="str">
        <f t="shared" si="1"/>
        <v>_平日</v>
      </c>
      <c r="Q41" t="str">
        <f t="shared" si="2"/>
        <v>祝日である</v>
      </c>
      <c r="R41" t="str">
        <f t="shared" si="3"/>
        <v>休日</v>
      </c>
      <c r="S41" t="str">
        <f t="shared" si="4"/>
        <v>休日</v>
      </c>
      <c r="T41">
        <f t="shared" si="18"/>
        <v>0</v>
      </c>
      <c r="U41" t="str">
        <f t="shared" si="5"/>
        <v>月</v>
      </c>
      <c r="V41" t="str">
        <f t="shared" si="6"/>
        <v>_週の前半</v>
      </c>
      <c r="W41" t="s">
        <v>25</v>
      </c>
      <c r="X41" t="str">
        <f t="shared" si="7"/>
        <v>_週の前半</v>
      </c>
      <c r="Y41" s="3">
        <v>0</v>
      </c>
      <c r="Z41" s="3">
        <v>50</v>
      </c>
      <c r="AA41" s="2" t="s">
        <v>79</v>
      </c>
      <c r="AB41" s="3">
        <v>0</v>
      </c>
      <c r="AC41" s="3">
        <v>0</v>
      </c>
      <c r="AD41">
        <f t="shared" si="19"/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1</v>
      </c>
      <c r="AL41" s="3">
        <v>0</v>
      </c>
      <c r="AM41" s="3">
        <v>13</v>
      </c>
      <c r="AN41" s="3">
        <v>0</v>
      </c>
      <c r="AO41" s="3">
        <v>36.299999999999997</v>
      </c>
      <c r="AP41" s="3">
        <v>3.9E-2</v>
      </c>
      <c r="AQ41" s="3">
        <v>0</v>
      </c>
      <c r="AR41" s="3">
        <v>0</v>
      </c>
      <c r="AS41" s="3">
        <v>9.5</v>
      </c>
      <c r="AT41" s="3">
        <v>2.5</v>
      </c>
      <c r="AU41" s="2">
        <v>1018.3</v>
      </c>
      <c r="AV41" s="2">
        <v>3.3</v>
      </c>
      <c r="AW41" s="2">
        <v>0</v>
      </c>
      <c r="AX41">
        <f t="shared" si="8"/>
        <v>3</v>
      </c>
      <c r="AY41" t="s">
        <v>81</v>
      </c>
      <c r="AZ41" s="3">
        <v>13951607</v>
      </c>
      <c r="BA41" s="3">
        <v>29</v>
      </c>
      <c r="BB41">
        <v>404596603</v>
      </c>
      <c r="BC41" t="s">
        <v>79</v>
      </c>
      <c r="BD41">
        <f t="shared" si="24"/>
        <v>10.3</v>
      </c>
      <c r="BE41">
        <f t="shared" si="25"/>
        <v>86</v>
      </c>
      <c r="BF41" t="str">
        <f t="shared" si="26"/>
        <v>_なし</v>
      </c>
      <c r="BG41" t="str">
        <f t="shared" si="27"/>
        <v>冬である</v>
      </c>
      <c r="BH41">
        <f t="shared" si="28"/>
        <v>0</v>
      </c>
      <c r="BI41" t="str">
        <f t="shared" si="29"/>
        <v>_なし</v>
      </c>
      <c r="BJ41" t="str">
        <f t="shared" si="9"/>
        <v>_なし</v>
      </c>
      <c r="BK41" t="str">
        <f t="shared" si="30"/>
        <v>_なし</v>
      </c>
      <c r="BL41">
        <f t="shared" si="31"/>
        <v>0</v>
      </c>
      <c r="BM41">
        <f t="shared" si="10"/>
        <v>14</v>
      </c>
      <c r="BN41">
        <f t="shared" si="11"/>
        <v>0</v>
      </c>
      <c r="BO41">
        <f t="shared" si="12"/>
        <v>14</v>
      </c>
      <c r="BP41">
        <v>-5</v>
      </c>
      <c r="BQ41">
        <v>-1</v>
      </c>
      <c r="BR41">
        <v>31</v>
      </c>
      <c r="BS41">
        <v>-40</v>
      </c>
      <c r="BT41">
        <v>-66</v>
      </c>
      <c r="BU41">
        <v>19</v>
      </c>
      <c r="BV41">
        <f t="shared" si="38"/>
        <v>-13</v>
      </c>
      <c r="BW41">
        <f t="shared" si="39"/>
        <v>-9</v>
      </c>
      <c r="BX41">
        <f t="shared" si="40"/>
        <v>-37</v>
      </c>
      <c r="BY41">
        <f t="shared" si="41"/>
        <v>-9</v>
      </c>
      <c r="BZ41">
        <f t="shared" si="42"/>
        <v>-1</v>
      </c>
      <c r="CA41">
        <f t="shared" si="43"/>
        <v>3</v>
      </c>
      <c r="CB41">
        <f t="shared" si="13"/>
        <v>-10.333333333333334</v>
      </c>
      <c r="CC41">
        <f t="shared" si="14"/>
        <v>-11</v>
      </c>
      <c r="CD41">
        <f t="shared" si="33"/>
        <v>3.5</v>
      </c>
      <c r="CE41" t="s">
        <v>119</v>
      </c>
      <c r="CF41" t="str">
        <f t="shared" si="34"/>
        <v>冬</v>
      </c>
      <c r="CG41" s="2">
        <v>13951607</v>
      </c>
      <c r="CH41" s="2">
        <v>0</v>
      </c>
      <c r="CI41" s="2">
        <v>404596603</v>
      </c>
      <c r="CJ41">
        <f t="shared" si="35"/>
        <v>265080723</v>
      </c>
      <c r="CK41">
        <f t="shared" si="36"/>
        <v>265080723</v>
      </c>
      <c r="CL41" s="2">
        <v>0</v>
      </c>
      <c r="CM41" s="2">
        <v>0</v>
      </c>
      <c r="CN41">
        <f t="shared" si="15"/>
        <v>0</v>
      </c>
      <c r="CO41">
        <f t="shared" si="20"/>
        <v>0</v>
      </c>
      <c r="CP41">
        <f t="shared" si="21"/>
        <v>0</v>
      </c>
      <c r="CQ41">
        <f t="shared" si="22"/>
        <v>0</v>
      </c>
      <c r="CR41">
        <f t="shared" si="17"/>
        <v>0</v>
      </c>
      <c r="CS41">
        <v>157</v>
      </c>
      <c r="CT41">
        <v>554135.1</v>
      </c>
      <c r="CU41">
        <f t="shared" si="37"/>
        <v>554135.1</v>
      </c>
    </row>
    <row r="42" spans="1:99" x14ac:dyDescent="0.55000000000000004">
      <c r="A42" s="1">
        <v>43886</v>
      </c>
      <c r="B42">
        <v>0</v>
      </c>
      <c r="C42">
        <v>32</v>
      </c>
      <c r="D42">
        <v>0</v>
      </c>
      <c r="E42">
        <v>0</v>
      </c>
      <c r="F42">
        <v>10.5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 t="str">
        <f t="shared" si="0"/>
        <v>_平日(金曜除く)</v>
      </c>
      <c r="O42" t="s">
        <v>17</v>
      </c>
      <c r="P42" t="str">
        <f t="shared" si="1"/>
        <v>_平日</v>
      </c>
      <c r="Q42" t="str">
        <f t="shared" si="2"/>
        <v>_祝日でない</v>
      </c>
      <c r="R42" t="str">
        <f t="shared" si="3"/>
        <v>_平日</v>
      </c>
      <c r="S42" t="str">
        <f t="shared" si="4"/>
        <v>_平日</v>
      </c>
      <c r="T42">
        <f t="shared" si="18"/>
        <v>3</v>
      </c>
      <c r="U42" t="str">
        <f t="shared" si="5"/>
        <v>火</v>
      </c>
      <c r="V42" t="str">
        <f t="shared" si="6"/>
        <v>_週の前半</v>
      </c>
      <c r="W42" t="s">
        <v>25</v>
      </c>
      <c r="X42" t="str">
        <f t="shared" si="7"/>
        <v>_週の前半</v>
      </c>
      <c r="Y42" s="3">
        <v>0</v>
      </c>
      <c r="Z42" s="3">
        <v>60</v>
      </c>
      <c r="AA42" s="2" t="s">
        <v>79</v>
      </c>
      <c r="AB42" s="3">
        <v>0</v>
      </c>
      <c r="AC42" s="3">
        <v>0</v>
      </c>
      <c r="AD42">
        <f t="shared" si="19"/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44</v>
      </c>
      <c r="AN42" s="3">
        <v>0</v>
      </c>
      <c r="AO42" s="3">
        <v>39.1</v>
      </c>
      <c r="AP42" s="3">
        <v>3.5999999999999997E-2</v>
      </c>
      <c r="AQ42" s="3">
        <v>0</v>
      </c>
      <c r="AR42" s="3">
        <v>0</v>
      </c>
      <c r="AS42" s="3">
        <v>3.6</v>
      </c>
      <c r="AT42" s="3">
        <v>2.1</v>
      </c>
      <c r="AU42" s="2">
        <v>1016.2</v>
      </c>
      <c r="AV42" s="2">
        <v>10</v>
      </c>
      <c r="AW42" s="2">
        <v>0</v>
      </c>
      <c r="AX42">
        <f t="shared" si="8"/>
        <v>-3</v>
      </c>
      <c r="AY42" t="s">
        <v>81</v>
      </c>
      <c r="AZ42" s="3">
        <v>13951604</v>
      </c>
      <c r="BA42" s="3">
        <v>32</v>
      </c>
      <c r="BB42">
        <v>446451328</v>
      </c>
      <c r="BC42" t="s">
        <v>79</v>
      </c>
      <c r="BD42">
        <f t="shared" si="24"/>
        <v>7.6</v>
      </c>
      <c r="BE42">
        <f t="shared" si="25"/>
        <v>44</v>
      </c>
      <c r="BF42" t="str">
        <f t="shared" si="26"/>
        <v>_なし</v>
      </c>
      <c r="BG42" t="str">
        <f t="shared" si="27"/>
        <v>冬である</v>
      </c>
      <c r="BH42">
        <f t="shared" si="28"/>
        <v>0</v>
      </c>
      <c r="BI42" t="str">
        <f t="shared" si="29"/>
        <v>_なし</v>
      </c>
      <c r="BJ42" t="str">
        <f t="shared" si="9"/>
        <v>_なし</v>
      </c>
      <c r="BK42" t="str">
        <f t="shared" si="30"/>
        <v>_なし</v>
      </c>
      <c r="BL42">
        <f t="shared" si="31"/>
        <v>0</v>
      </c>
      <c r="BM42">
        <f t="shared" si="10"/>
        <v>44</v>
      </c>
      <c r="BN42">
        <f t="shared" si="11"/>
        <v>0</v>
      </c>
      <c r="BO42">
        <f t="shared" si="12"/>
        <v>44</v>
      </c>
      <c r="BP42">
        <v>-6</v>
      </c>
      <c r="BQ42">
        <v>5</v>
      </c>
      <c r="BR42">
        <v>-5</v>
      </c>
      <c r="BS42">
        <v>-5</v>
      </c>
      <c r="BT42">
        <v>-1</v>
      </c>
      <c r="BU42">
        <v>1</v>
      </c>
      <c r="BV42">
        <f t="shared" si="38"/>
        <v>-4</v>
      </c>
      <c r="BW42">
        <f t="shared" si="39"/>
        <v>3</v>
      </c>
      <c r="BX42">
        <f t="shared" si="40"/>
        <v>-2</v>
      </c>
      <c r="BY42">
        <f t="shared" si="41"/>
        <v>-1</v>
      </c>
      <c r="BZ42">
        <f t="shared" si="42"/>
        <v>1</v>
      </c>
      <c r="CA42">
        <f t="shared" si="43"/>
        <v>0</v>
      </c>
      <c r="CB42">
        <f t="shared" si="13"/>
        <v>-1.8333333333333333</v>
      </c>
      <c r="CC42">
        <f t="shared" si="14"/>
        <v>-0.5</v>
      </c>
      <c r="CD42">
        <f t="shared" si="33"/>
        <v>9.1999999999999993</v>
      </c>
      <c r="CE42" t="s">
        <v>119</v>
      </c>
      <c r="CF42" t="str">
        <f t="shared" si="34"/>
        <v>冬</v>
      </c>
      <c r="CG42" s="2">
        <v>13951604</v>
      </c>
      <c r="CH42" s="2">
        <v>0</v>
      </c>
      <c r="CI42" s="2">
        <v>446451328</v>
      </c>
      <c r="CJ42">
        <f t="shared" si="35"/>
        <v>265080723</v>
      </c>
      <c r="CK42">
        <f t="shared" si="36"/>
        <v>265080723</v>
      </c>
      <c r="CL42" s="2">
        <v>0</v>
      </c>
      <c r="CM42" s="2">
        <v>0</v>
      </c>
      <c r="CN42">
        <f t="shared" si="15"/>
        <v>0</v>
      </c>
      <c r="CO42">
        <f t="shared" si="20"/>
        <v>0</v>
      </c>
      <c r="CP42">
        <f t="shared" si="21"/>
        <v>0</v>
      </c>
      <c r="CQ42">
        <f t="shared" si="22"/>
        <v>0</v>
      </c>
      <c r="CR42">
        <f t="shared" si="17"/>
        <v>3</v>
      </c>
      <c r="CS42">
        <v>157</v>
      </c>
      <c r="CT42">
        <v>554135.1</v>
      </c>
      <c r="CU42">
        <f t="shared" si="37"/>
        <v>554135.1</v>
      </c>
    </row>
    <row r="43" spans="1:99" x14ac:dyDescent="0.55000000000000004">
      <c r="A43" s="1">
        <v>43887</v>
      </c>
      <c r="B43">
        <v>3</v>
      </c>
      <c r="C43">
        <v>35</v>
      </c>
      <c r="D43">
        <v>1</v>
      </c>
      <c r="E43">
        <v>1</v>
      </c>
      <c r="F43">
        <v>8.1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 t="str">
        <f t="shared" si="0"/>
        <v>_平日(金曜除く)</v>
      </c>
      <c r="O43" t="s">
        <v>17</v>
      </c>
      <c r="P43" t="str">
        <f t="shared" si="1"/>
        <v>_平日</v>
      </c>
      <c r="Q43" t="str">
        <f t="shared" si="2"/>
        <v>_祝日でない</v>
      </c>
      <c r="R43" t="str">
        <f t="shared" si="3"/>
        <v>_平日</v>
      </c>
      <c r="S43" t="str">
        <f t="shared" si="4"/>
        <v>_平日</v>
      </c>
      <c r="T43">
        <f t="shared" si="18"/>
        <v>0</v>
      </c>
      <c r="U43" t="str">
        <f t="shared" si="5"/>
        <v>水</v>
      </c>
      <c r="V43" t="str">
        <f t="shared" si="6"/>
        <v>_週の前半</v>
      </c>
      <c r="W43" t="s">
        <v>25</v>
      </c>
      <c r="X43" t="str">
        <f t="shared" si="7"/>
        <v>_週の前半</v>
      </c>
      <c r="Y43" s="3">
        <v>3</v>
      </c>
      <c r="Z43" s="3">
        <v>88</v>
      </c>
      <c r="AA43" s="2" t="s">
        <v>79</v>
      </c>
      <c r="AB43" s="3">
        <v>0</v>
      </c>
      <c r="AC43" s="3">
        <v>0</v>
      </c>
      <c r="AD43">
        <f t="shared" si="19"/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3</v>
      </c>
      <c r="AL43" s="3">
        <v>0</v>
      </c>
      <c r="AM43" s="3">
        <v>48</v>
      </c>
      <c r="AN43" s="3">
        <v>0</v>
      </c>
      <c r="AO43" s="3">
        <v>35</v>
      </c>
      <c r="AP43" s="3">
        <v>4.1000000000000002E-2</v>
      </c>
      <c r="AQ43" s="3">
        <v>0</v>
      </c>
      <c r="AR43" s="3">
        <v>0</v>
      </c>
      <c r="AS43" s="3">
        <v>0</v>
      </c>
      <c r="AT43" s="3">
        <v>2.2000000000000002</v>
      </c>
      <c r="AU43" s="2">
        <v>1011.6</v>
      </c>
      <c r="AV43" s="2">
        <v>10</v>
      </c>
      <c r="AW43" s="2">
        <v>0</v>
      </c>
      <c r="AX43">
        <f t="shared" si="8"/>
        <v>3</v>
      </c>
      <c r="AY43" t="s">
        <v>81</v>
      </c>
      <c r="AZ43" s="3">
        <v>13951604</v>
      </c>
      <c r="BA43" s="3">
        <v>31</v>
      </c>
      <c r="BB43">
        <v>432499724</v>
      </c>
      <c r="BC43" t="s">
        <v>79</v>
      </c>
      <c r="BD43">
        <f t="shared" si="24"/>
        <v>8.1</v>
      </c>
      <c r="BE43">
        <f t="shared" si="25"/>
        <v>44</v>
      </c>
      <c r="BF43" t="str">
        <f t="shared" si="26"/>
        <v>_なし</v>
      </c>
      <c r="BG43" t="str">
        <f t="shared" si="27"/>
        <v>冬である</v>
      </c>
      <c r="BH43">
        <f t="shared" si="28"/>
        <v>0</v>
      </c>
      <c r="BI43" t="str">
        <f t="shared" si="29"/>
        <v>_なし</v>
      </c>
      <c r="BJ43" t="str">
        <f t="shared" si="9"/>
        <v>_なし</v>
      </c>
      <c r="BK43" t="str">
        <f t="shared" si="30"/>
        <v>_なし</v>
      </c>
      <c r="BL43">
        <f t="shared" si="31"/>
        <v>0</v>
      </c>
      <c r="BM43">
        <f t="shared" si="10"/>
        <v>51</v>
      </c>
      <c r="BN43">
        <f t="shared" si="11"/>
        <v>0</v>
      </c>
      <c r="BO43">
        <f t="shared" si="12"/>
        <v>51</v>
      </c>
      <c r="BP43">
        <v>-11</v>
      </c>
      <c r="BQ43">
        <v>1</v>
      </c>
      <c r="BR43">
        <v>-15</v>
      </c>
      <c r="BS43">
        <v>-8</v>
      </c>
      <c r="BT43">
        <v>-1</v>
      </c>
      <c r="BU43">
        <v>2</v>
      </c>
      <c r="BV43">
        <f t="shared" si="38"/>
        <v>-2</v>
      </c>
      <c r="BW43">
        <f t="shared" si="39"/>
        <v>3</v>
      </c>
      <c r="BX43">
        <f t="shared" si="40"/>
        <v>3</v>
      </c>
      <c r="BY43">
        <f t="shared" si="41"/>
        <v>-3</v>
      </c>
      <c r="BZ43">
        <f t="shared" si="42"/>
        <v>0</v>
      </c>
      <c r="CA43">
        <f t="shared" si="43"/>
        <v>1</v>
      </c>
      <c r="CB43">
        <f t="shared" si="13"/>
        <v>-5.333333333333333</v>
      </c>
      <c r="CC43">
        <f t="shared" si="14"/>
        <v>0.33333333333333331</v>
      </c>
      <c r="CD43">
        <f t="shared" si="33"/>
        <v>9.5</v>
      </c>
      <c r="CE43" t="s">
        <v>119</v>
      </c>
      <c r="CF43" t="str">
        <f t="shared" si="34"/>
        <v>冬</v>
      </c>
      <c r="CG43" s="2">
        <v>13951604</v>
      </c>
      <c r="CH43" s="2">
        <v>0</v>
      </c>
      <c r="CI43" s="2">
        <v>432499724</v>
      </c>
      <c r="CJ43">
        <f t="shared" si="35"/>
        <v>306935508</v>
      </c>
      <c r="CK43">
        <f t="shared" si="36"/>
        <v>306935508</v>
      </c>
      <c r="CL43" s="2">
        <v>0</v>
      </c>
      <c r="CM43" s="2">
        <v>0</v>
      </c>
      <c r="CN43">
        <f t="shared" si="15"/>
        <v>0</v>
      </c>
      <c r="CO43">
        <f t="shared" si="20"/>
        <v>0</v>
      </c>
      <c r="CP43">
        <f t="shared" si="21"/>
        <v>0</v>
      </c>
      <c r="CQ43">
        <f t="shared" si="22"/>
        <v>0</v>
      </c>
      <c r="CR43">
        <f t="shared" si="17"/>
        <v>0</v>
      </c>
      <c r="CS43">
        <v>157</v>
      </c>
      <c r="CT43">
        <v>554135.1</v>
      </c>
      <c r="CU43">
        <f t="shared" si="37"/>
        <v>554135.1</v>
      </c>
    </row>
    <row r="44" spans="1:99" x14ac:dyDescent="0.55000000000000004">
      <c r="A44" s="1">
        <v>43888</v>
      </c>
      <c r="B44">
        <v>1</v>
      </c>
      <c r="C44">
        <v>36</v>
      </c>
      <c r="D44">
        <v>0</v>
      </c>
      <c r="E44">
        <v>1</v>
      </c>
      <c r="F44">
        <v>7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 t="str">
        <f t="shared" si="0"/>
        <v>_平日(金曜除く)</v>
      </c>
      <c r="O44" t="s">
        <v>17</v>
      </c>
      <c r="P44" t="str">
        <f t="shared" si="1"/>
        <v>_平日</v>
      </c>
      <c r="Q44" t="str">
        <f t="shared" si="2"/>
        <v>_祝日でない</v>
      </c>
      <c r="R44" t="str">
        <f t="shared" si="3"/>
        <v>_平日</v>
      </c>
      <c r="S44" t="str">
        <f t="shared" si="4"/>
        <v>_平日</v>
      </c>
      <c r="T44">
        <f t="shared" si="18"/>
        <v>3</v>
      </c>
      <c r="U44" t="str">
        <f t="shared" si="5"/>
        <v>木</v>
      </c>
      <c r="V44" t="str">
        <f t="shared" si="6"/>
        <v>週の後半</v>
      </c>
      <c r="W44" t="s">
        <v>25</v>
      </c>
      <c r="X44" t="str">
        <f t="shared" si="7"/>
        <v>週の後半</v>
      </c>
      <c r="Y44" s="3">
        <v>0</v>
      </c>
      <c r="Z44" s="3">
        <v>49</v>
      </c>
      <c r="AA44" s="2" t="s">
        <v>79</v>
      </c>
      <c r="AB44" s="3">
        <v>0</v>
      </c>
      <c r="AC44" s="3">
        <v>0</v>
      </c>
      <c r="AD44">
        <f t="shared" si="19"/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1</v>
      </c>
      <c r="AL44" s="3">
        <v>0</v>
      </c>
      <c r="AM44" s="3">
        <v>67</v>
      </c>
      <c r="AN44" s="3">
        <v>0</v>
      </c>
      <c r="AO44" s="3">
        <v>36.1</v>
      </c>
      <c r="AP44" s="3">
        <v>3.5999999999999997E-2</v>
      </c>
      <c r="AQ44" s="3">
        <v>0</v>
      </c>
      <c r="AR44" s="3">
        <v>0</v>
      </c>
      <c r="AS44" s="3">
        <v>10.6</v>
      </c>
      <c r="AT44" s="3">
        <v>4.2</v>
      </c>
      <c r="AU44" s="2">
        <v>1014.9</v>
      </c>
      <c r="AV44" s="2">
        <v>0.8</v>
      </c>
      <c r="AW44" s="2">
        <v>0</v>
      </c>
      <c r="AX44">
        <f t="shared" si="8"/>
        <v>-2</v>
      </c>
      <c r="AY44" t="s">
        <v>81</v>
      </c>
      <c r="AZ44" s="3">
        <v>13951601</v>
      </c>
      <c r="BA44" s="3">
        <v>34</v>
      </c>
      <c r="BB44">
        <v>474354434</v>
      </c>
      <c r="BC44" t="s">
        <v>79</v>
      </c>
      <c r="BD44">
        <f t="shared" si="24"/>
        <v>9</v>
      </c>
      <c r="BE44">
        <f t="shared" si="25"/>
        <v>58</v>
      </c>
      <c r="BF44" t="str">
        <f t="shared" si="26"/>
        <v>_なし</v>
      </c>
      <c r="BG44" t="str">
        <f t="shared" si="27"/>
        <v>冬である</v>
      </c>
      <c r="BH44">
        <f t="shared" si="28"/>
        <v>0</v>
      </c>
      <c r="BI44" t="str">
        <f t="shared" si="29"/>
        <v>_なし</v>
      </c>
      <c r="BJ44" t="str">
        <f t="shared" si="9"/>
        <v>_なし</v>
      </c>
      <c r="BK44" t="str">
        <f t="shared" si="30"/>
        <v>_なし</v>
      </c>
      <c r="BL44">
        <f t="shared" si="31"/>
        <v>0</v>
      </c>
      <c r="BM44">
        <f t="shared" si="10"/>
        <v>68</v>
      </c>
      <c r="BN44">
        <f t="shared" si="11"/>
        <v>0</v>
      </c>
      <c r="BO44">
        <f t="shared" si="12"/>
        <v>68</v>
      </c>
      <c r="BP44">
        <v>-8</v>
      </c>
      <c r="BQ44">
        <v>5</v>
      </c>
      <c r="BR44">
        <v>-9</v>
      </c>
      <c r="BS44">
        <v>-10</v>
      </c>
      <c r="BT44">
        <v>-2</v>
      </c>
      <c r="BU44">
        <v>3</v>
      </c>
      <c r="BV44">
        <f t="shared" si="38"/>
        <v>-4</v>
      </c>
      <c r="BW44">
        <f t="shared" si="39"/>
        <v>2</v>
      </c>
      <c r="BX44">
        <f t="shared" si="40"/>
        <v>8</v>
      </c>
      <c r="BY44">
        <f t="shared" si="41"/>
        <v>-5</v>
      </c>
      <c r="BZ44">
        <f t="shared" si="42"/>
        <v>-1</v>
      </c>
      <c r="CA44">
        <f t="shared" si="43"/>
        <v>1</v>
      </c>
      <c r="CB44">
        <f t="shared" si="13"/>
        <v>-3.5</v>
      </c>
      <c r="CC44">
        <f t="shared" si="14"/>
        <v>0.16666666666666666</v>
      </c>
      <c r="CD44">
        <f t="shared" si="33"/>
        <v>4.5999999999999996</v>
      </c>
      <c r="CE44" t="s">
        <v>119</v>
      </c>
      <c r="CF44" t="str">
        <f t="shared" si="34"/>
        <v>冬</v>
      </c>
      <c r="CG44" s="2">
        <v>13951601</v>
      </c>
      <c r="CH44" s="2">
        <v>0</v>
      </c>
      <c r="CI44" s="2">
        <v>474354434</v>
      </c>
      <c r="CJ44">
        <f t="shared" si="35"/>
        <v>348790275</v>
      </c>
      <c r="CK44">
        <f t="shared" si="36"/>
        <v>348790275</v>
      </c>
      <c r="CL44" s="2">
        <v>0</v>
      </c>
      <c r="CM44" s="2">
        <v>0</v>
      </c>
      <c r="CN44">
        <f t="shared" si="15"/>
        <v>0</v>
      </c>
      <c r="CO44">
        <f t="shared" si="20"/>
        <v>0</v>
      </c>
      <c r="CP44">
        <f t="shared" si="21"/>
        <v>0</v>
      </c>
      <c r="CQ44">
        <f t="shared" si="22"/>
        <v>0</v>
      </c>
      <c r="CR44">
        <f t="shared" si="17"/>
        <v>3</v>
      </c>
      <c r="CS44">
        <v>157</v>
      </c>
      <c r="CT44">
        <v>554135.1</v>
      </c>
      <c r="CU44">
        <f t="shared" si="37"/>
        <v>554135.1</v>
      </c>
    </row>
    <row r="45" spans="1:99" x14ac:dyDescent="0.55000000000000004">
      <c r="A45" s="1">
        <v>43889</v>
      </c>
      <c r="B45">
        <v>0</v>
      </c>
      <c r="C45">
        <v>36</v>
      </c>
      <c r="D45">
        <v>0</v>
      </c>
      <c r="E45">
        <v>1</v>
      </c>
      <c r="F45">
        <v>7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 t="str">
        <f t="shared" si="0"/>
        <v>金曜</v>
      </c>
      <c r="O45" t="s">
        <v>17</v>
      </c>
      <c r="P45" t="str">
        <f t="shared" si="1"/>
        <v>_平日</v>
      </c>
      <c r="Q45" t="str">
        <f t="shared" si="2"/>
        <v>_祝日でない</v>
      </c>
      <c r="R45" t="str">
        <f t="shared" si="3"/>
        <v>_平日</v>
      </c>
      <c r="S45" t="str">
        <f t="shared" si="4"/>
        <v>休日前日</v>
      </c>
      <c r="T45">
        <f t="shared" si="18"/>
        <v>1</v>
      </c>
      <c r="U45" t="str">
        <f t="shared" si="5"/>
        <v>金</v>
      </c>
      <c r="V45" t="str">
        <f t="shared" si="6"/>
        <v>週の後半</v>
      </c>
      <c r="W45" t="s">
        <v>25</v>
      </c>
      <c r="X45" t="str">
        <f t="shared" si="7"/>
        <v>週の後半</v>
      </c>
      <c r="Y45" s="3">
        <v>0</v>
      </c>
      <c r="Z45" s="3">
        <v>48</v>
      </c>
      <c r="AA45" s="2" t="s">
        <v>79</v>
      </c>
      <c r="AB45" s="3">
        <v>0</v>
      </c>
      <c r="AC45" s="3">
        <v>15</v>
      </c>
      <c r="AD45">
        <f t="shared" si="19"/>
        <v>15</v>
      </c>
      <c r="AE45" s="3">
        <v>21</v>
      </c>
      <c r="AF45" s="3">
        <v>16</v>
      </c>
      <c r="AG45" s="3">
        <v>5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64</v>
      </c>
      <c r="AN45" s="3">
        <v>0</v>
      </c>
      <c r="AO45" s="3">
        <v>40.299999999999997</v>
      </c>
      <c r="AP45" s="3">
        <v>2.5000000000000001E-2</v>
      </c>
      <c r="AQ45" s="3">
        <v>0</v>
      </c>
      <c r="AR45" s="3">
        <v>0</v>
      </c>
      <c r="AS45" s="3">
        <v>9</v>
      </c>
      <c r="AT45" s="3">
        <v>2.7</v>
      </c>
      <c r="AU45" s="2">
        <v>1019.7</v>
      </c>
      <c r="AV45" s="2">
        <v>6</v>
      </c>
      <c r="AW45" s="2">
        <v>0</v>
      </c>
      <c r="AX45">
        <f t="shared" si="8"/>
        <v>-1</v>
      </c>
      <c r="AY45" t="s">
        <v>81</v>
      </c>
      <c r="AZ45" s="3">
        <v>13951600</v>
      </c>
      <c r="BA45" s="3">
        <v>20</v>
      </c>
      <c r="BB45">
        <v>279032000</v>
      </c>
      <c r="BC45" t="s">
        <v>79</v>
      </c>
      <c r="BD45">
        <f t="shared" si="24"/>
        <v>10</v>
      </c>
      <c r="BE45">
        <f t="shared" si="25"/>
        <v>64</v>
      </c>
      <c r="BF45" t="str">
        <f t="shared" si="26"/>
        <v>_なし</v>
      </c>
      <c r="BG45" t="str">
        <f t="shared" si="27"/>
        <v>冬である</v>
      </c>
      <c r="BH45">
        <f t="shared" si="28"/>
        <v>0</v>
      </c>
      <c r="BI45" t="str">
        <f t="shared" si="29"/>
        <v>_なし</v>
      </c>
      <c r="BJ45" t="str">
        <f t="shared" si="9"/>
        <v>_なし</v>
      </c>
      <c r="BK45" t="str">
        <f t="shared" si="30"/>
        <v>_なし</v>
      </c>
      <c r="BL45">
        <f t="shared" si="31"/>
        <v>0</v>
      </c>
      <c r="BM45">
        <f t="shared" si="10"/>
        <v>64</v>
      </c>
      <c r="BN45">
        <f t="shared" si="11"/>
        <v>0</v>
      </c>
      <c r="BO45">
        <f t="shared" si="12"/>
        <v>64</v>
      </c>
      <c r="BP45">
        <v>-9</v>
      </c>
      <c r="BQ45">
        <v>15</v>
      </c>
      <c r="BR45">
        <v>-6</v>
      </c>
      <c r="BS45">
        <v>-12</v>
      </c>
      <c r="BT45">
        <v>-1</v>
      </c>
      <c r="BU45">
        <v>4</v>
      </c>
      <c r="BV45">
        <f t="shared" si="38"/>
        <v>-4</v>
      </c>
      <c r="BW45">
        <f t="shared" si="39"/>
        <v>2</v>
      </c>
      <c r="BX45">
        <f t="shared" si="40"/>
        <v>-1</v>
      </c>
      <c r="BY45">
        <f t="shared" si="41"/>
        <v>-5</v>
      </c>
      <c r="BZ45">
        <f t="shared" si="42"/>
        <v>-1</v>
      </c>
      <c r="CA45">
        <f t="shared" si="43"/>
        <v>1</v>
      </c>
      <c r="CB45">
        <f t="shared" si="13"/>
        <v>-1.5</v>
      </c>
      <c r="CC45">
        <f t="shared" si="14"/>
        <v>-1.3333333333333333</v>
      </c>
      <c r="CD45">
        <f t="shared" si="33"/>
        <v>9.1</v>
      </c>
      <c r="CE45" t="s">
        <v>119</v>
      </c>
      <c r="CF45" t="str">
        <f t="shared" si="34"/>
        <v>冬</v>
      </c>
      <c r="CG45" s="2">
        <v>13951600</v>
      </c>
      <c r="CH45" s="2">
        <v>15</v>
      </c>
      <c r="CI45" s="2">
        <v>279032000</v>
      </c>
      <c r="CJ45">
        <f t="shared" si="35"/>
        <v>348790275</v>
      </c>
      <c r="CK45">
        <f t="shared" si="36"/>
        <v>348790275</v>
      </c>
      <c r="CL45" s="2">
        <v>0</v>
      </c>
      <c r="CM45" s="2">
        <v>0</v>
      </c>
      <c r="CN45">
        <f t="shared" si="15"/>
        <v>0</v>
      </c>
      <c r="CO45">
        <f t="shared" si="20"/>
        <v>0</v>
      </c>
      <c r="CP45">
        <f t="shared" si="21"/>
        <v>0</v>
      </c>
      <c r="CQ45">
        <f t="shared" si="22"/>
        <v>0</v>
      </c>
      <c r="CR45">
        <f t="shared" si="17"/>
        <v>1</v>
      </c>
      <c r="CS45">
        <v>157</v>
      </c>
      <c r="CT45">
        <v>554135.1</v>
      </c>
      <c r="CU45">
        <f t="shared" si="37"/>
        <v>554135.1</v>
      </c>
    </row>
    <row r="46" spans="1:99" x14ac:dyDescent="0.55000000000000004">
      <c r="A46" s="1">
        <v>43890</v>
      </c>
      <c r="B46">
        <v>1</v>
      </c>
      <c r="C46">
        <v>37</v>
      </c>
      <c r="D46">
        <v>0</v>
      </c>
      <c r="E46">
        <v>1</v>
      </c>
      <c r="F46">
        <v>9.4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 t="str">
        <f t="shared" si="0"/>
        <v>休日</v>
      </c>
      <c r="O46" t="s">
        <v>17</v>
      </c>
      <c r="P46" t="str">
        <f t="shared" si="1"/>
        <v>休日</v>
      </c>
      <c r="Q46" t="str">
        <f t="shared" si="2"/>
        <v>_祝日でない</v>
      </c>
      <c r="R46" t="str">
        <f t="shared" si="3"/>
        <v>休日</v>
      </c>
      <c r="S46" t="str">
        <f t="shared" si="4"/>
        <v>休日</v>
      </c>
      <c r="T46">
        <f t="shared" si="18"/>
        <v>0</v>
      </c>
      <c r="U46" t="str">
        <f t="shared" si="5"/>
        <v>土</v>
      </c>
      <c r="V46" t="str">
        <f t="shared" si="6"/>
        <v>週の後半</v>
      </c>
      <c r="W46" t="s">
        <v>25</v>
      </c>
      <c r="X46" t="str">
        <f t="shared" si="7"/>
        <v>週の後半</v>
      </c>
      <c r="Y46" s="3">
        <v>1</v>
      </c>
      <c r="Z46" s="3">
        <v>64</v>
      </c>
      <c r="AA46" s="2" t="s">
        <v>79</v>
      </c>
      <c r="AB46" s="3">
        <v>0</v>
      </c>
      <c r="AC46" s="3">
        <v>15</v>
      </c>
      <c r="AD46">
        <f t="shared" si="19"/>
        <v>0</v>
      </c>
      <c r="AE46" s="3">
        <v>21</v>
      </c>
      <c r="AF46" s="3">
        <v>16</v>
      </c>
      <c r="AG46" s="3">
        <v>5</v>
      </c>
      <c r="AH46" s="3">
        <v>0</v>
      </c>
      <c r="AI46" s="3">
        <v>0</v>
      </c>
      <c r="AJ46" s="3">
        <v>0</v>
      </c>
      <c r="AK46" s="3">
        <v>1</v>
      </c>
      <c r="AL46" s="3">
        <v>0</v>
      </c>
      <c r="AM46" s="3">
        <v>55</v>
      </c>
      <c r="AN46" s="3">
        <v>0</v>
      </c>
      <c r="AO46" s="3">
        <v>43.4</v>
      </c>
      <c r="AP46" s="3">
        <v>2.3E-2</v>
      </c>
      <c r="AQ46" s="3">
        <v>0</v>
      </c>
      <c r="AR46" s="3">
        <v>0</v>
      </c>
      <c r="AS46" s="3">
        <v>6</v>
      </c>
      <c r="AT46" s="3">
        <v>2.2000000000000002</v>
      </c>
      <c r="AU46" s="2">
        <v>1015</v>
      </c>
      <c r="AV46" s="2">
        <v>8</v>
      </c>
      <c r="AW46" s="2">
        <v>0</v>
      </c>
      <c r="AX46">
        <f t="shared" si="8"/>
        <v>1</v>
      </c>
      <c r="AY46" t="s">
        <v>81</v>
      </c>
      <c r="AZ46" s="3">
        <v>13951600</v>
      </c>
      <c r="BA46" s="3">
        <v>20</v>
      </c>
      <c r="BB46">
        <v>279032000</v>
      </c>
      <c r="BC46" t="s">
        <v>79</v>
      </c>
      <c r="BD46">
        <f t="shared" si="24"/>
        <v>12.5</v>
      </c>
      <c r="BE46">
        <f t="shared" si="25"/>
        <v>77</v>
      </c>
      <c r="BF46" t="str">
        <f t="shared" si="26"/>
        <v>_なし</v>
      </c>
      <c r="BG46" t="str">
        <f t="shared" si="27"/>
        <v>冬である</v>
      </c>
      <c r="BH46">
        <f t="shared" si="28"/>
        <v>0</v>
      </c>
      <c r="BI46" t="str">
        <f t="shared" si="29"/>
        <v>_なし</v>
      </c>
      <c r="BJ46" t="str">
        <f t="shared" si="9"/>
        <v>_なし</v>
      </c>
      <c r="BK46" t="str">
        <f t="shared" si="30"/>
        <v>_なし</v>
      </c>
      <c r="BL46">
        <f t="shared" si="31"/>
        <v>0</v>
      </c>
      <c r="BM46">
        <f t="shared" si="10"/>
        <v>56</v>
      </c>
      <c r="BN46">
        <f t="shared" si="11"/>
        <v>0</v>
      </c>
      <c r="BO46">
        <f t="shared" si="12"/>
        <v>56</v>
      </c>
      <c r="BP46">
        <v>-13</v>
      </c>
      <c r="BQ46">
        <v>11</v>
      </c>
      <c r="BR46">
        <v>-8</v>
      </c>
      <c r="BS46">
        <v>-19</v>
      </c>
      <c r="BT46">
        <v>1</v>
      </c>
      <c r="BU46">
        <v>5</v>
      </c>
      <c r="BV46">
        <f t="shared" si="38"/>
        <v>-4</v>
      </c>
      <c r="BW46">
        <f t="shared" si="39"/>
        <v>2</v>
      </c>
      <c r="BX46">
        <f t="shared" si="40"/>
        <v>0</v>
      </c>
      <c r="BY46">
        <f t="shared" si="41"/>
        <v>-5</v>
      </c>
      <c r="BZ46">
        <f t="shared" si="42"/>
        <v>-2</v>
      </c>
      <c r="CA46">
        <f t="shared" si="43"/>
        <v>2</v>
      </c>
      <c r="CB46">
        <f t="shared" si="13"/>
        <v>-3.8333333333333335</v>
      </c>
      <c r="CC46">
        <f t="shared" si="14"/>
        <v>-1.1666666666666667</v>
      </c>
      <c r="CD46">
        <f t="shared" si="33"/>
        <v>4.0999999999999996</v>
      </c>
      <c r="CE46" t="s">
        <v>119</v>
      </c>
      <c r="CF46" t="str">
        <f t="shared" si="34"/>
        <v>冬</v>
      </c>
      <c r="CG46" s="2">
        <v>13951600</v>
      </c>
      <c r="CH46" s="2">
        <v>15</v>
      </c>
      <c r="CI46" s="2">
        <v>279032000</v>
      </c>
      <c r="CJ46">
        <f t="shared" si="35"/>
        <v>390645024</v>
      </c>
      <c r="CK46">
        <f t="shared" si="36"/>
        <v>390645024</v>
      </c>
      <c r="CL46" s="2">
        <v>0</v>
      </c>
      <c r="CM46" s="2">
        <v>0</v>
      </c>
      <c r="CN46">
        <f t="shared" si="15"/>
        <v>0</v>
      </c>
      <c r="CO46">
        <f t="shared" si="20"/>
        <v>0</v>
      </c>
      <c r="CP46">
        <f t="shared" si="21"/>
        <v>0</v>
      </c>
      <c r="CQ46">
        <f t="shared" si="22"/>
        <v>0</v>
      </c>
      <c r="CR46">
        <f t="shared" si="17"/>
        <v>0</v>
      </c>
      <c r="CS46">
        <v>157</v>
      </c>
      <c r="CT46">
        <v>554135.1</v>
      </c>
      <c r="CU46">
        <f t="shared" si="37"/>
        <v>554135.1</v>
      </c>
    </row>
    <row r="47" spans="1:99" x14ac:dyDescent="0.55000000000000004">
      <c r="A47" s="1">
        <v>43891</v>
      </c>
      <c r="B47">
        <v>2</v>
      </c>
      <c r="C47">
        <v>39</v>
      </c>
      <c r="D47">
        <v>0</v>
      </c>
      <c r="E47">
        <v>1</v>
      </c>
      <c r="F47">
        <v>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 t="str">
        <f t="shared" si="0"/>
        <v>休日</v>
      </c>
      <c r="O47" t="s">
        <v>17</v>
      </c>
      <c r="P47" t="str">
        <f t="shared" si="1"/>
        <v>休日</v>
      </c>
      <c r="Q47" t="str">
        <f t="shared" si="2"/>
        <v>_祝日でない</v>
      </c>
      <c r="R47" t="str">
        <f t="shared" si="3"/>
        <v>休日</v>
      </c>
      <c r="S47" t="str">
        <f t="shared" si="4"/>
        <v>休日</v>
      </c>
      <c r="T47">
        <f t="shared" si="18"/>
        <v>1</v>
      </c>
      <c r="U47" t="str">
        <f t="shared" si="5"/>
        <v>日</v>
      </c>
      <c r="V47" t="str">
        <f t="shared" si="6"/>
        <v>_週の前半</v>
      </c>
      <c r="W47" t="s">
        <v>28</v>
      </c>
      <c r="X47" t="str">
        <f t="shared" si="7"/>
        <v>週の後半</v>
      </c>
      <c r="Y47" s="3">
        <v>0.5</v>
      </c>
      <c r="Z47" s="3">
        <v>65</v>
      </c>
      <c r="AA47" s="2" t="s">
        <v>79</v>
      </c>
      <c r="AB47" s="3">
        <v>0</v>
      </c>
      <c r="AC47" s="3">
        <v>15</v>
      </c>
      <c r="AD47">
        <f t="shared" si="19"/>
        <v>0</v>
      </c>
      <c r="AE47" s="3">
        <v>23</v>
      </c>
      <c r="AF47" s="3">
        <v>18</v>
      </c>
      <c r="AG47" s="3">
        <v>5</v>
      </c>
      <c r="AH47" s="3">
        <v>0</v>
      </c>
      <c r="AI47" s="3">
        <v>0</v>
      </c>
      <c r="AJ47" s="3">
        <v>0</v>
      </c>
      <c r="AK47" s="3">
        <v>2</v>
      </c>
      <c r="AL47" s="3">
        <v>0</v>
      </c>
      <c r="AM47" s="3">
        <v>12</v>
      </c>
      <c r="AN47" s="3">
        <v>0</v>
      </c>
      <c r="AO47" s="3">
        <v>44.4</v>
      </c>
      <c r="AP47" s="3">
        <v>2.5999999999999999E-2</v>
      </c>
      <c r="AQ47" s="3">
        <v>47</v>
      </c>
      <c r="AR47" s="3">
        <v>0</v>
      </c>
      <c r="AS47" s="3">
        <v>9.5</v>
      </c>
      <c r="AT47" s="3">
        <v>2.4</v>
      </c>
      <c r="AU47" s="2">
        <v>1012.7</v>
      </c>
      <c r="AV47" s="2">
        <v>7.3</v>
      </c>
      <c r="AW47" s="2">
        <v>0</v>
      </c>
      <c r="AX47">
        <f t="shared" si="8"/>
        <v>1</v>
      </c>
      <c r="AY47" t="s">
        <v>82</v>
      </c>
      <c r="AZ47" s="3">
        <v>13951599</v>
      </c>
      <c r="BA47" s="3">
        <v>21</v>
      </c>
      <c r="BB47">
        <v>292983579</v>
      </c>
      <c r="BC47" t="s">
        <v>79</v>
      </c>
      <c r="BD47">
        <f t="shared" si="24"/>
        <v>10.4</v>
      </c>
      <c r="BE47">
        <f t="shared" si="25"/>
        <v>35</v>
      </c>
      <c r="BF47" t="str">
        <f t="shared" si="26"/>
        <v>_なし</v>
      </c>
      <c r="BG47" t="str">
        <f t="shared" si="27"/>
        <v>冬である</v>
      </c>
      <c r="BH47">
        <f t="shared" si="28"/>
        <v>0</v>
      </c>
      <c r="BI47" t="str">
        <f t="shared" si="29"/>
        <v>_なし</v>
      </c>
      <c r="BJ47" t="str">
        <f t="shared" si="9"/>
        <v>_なし</v>
      </c>
      <c r="BK47" t="str">
        <f t="shared" si="30"/>
        <v>_なし</v>
      </c>
      <c r="BL47">
        <f t="shared" si="31"/>
        <v>0</v>
      </c>
      <c r="BM47">
        <f t="shared" si="10"/>
        <v>14</v>
      </c>
      <c r="BN47">
        <f t="shared" si="11"/>
        <v>0</v>
      </c>
      <c r="BO47">
        <f t="shared" si="12"/>
        <v>14</v>
      </c>
      <c r="BP47">
        <v>-15</v>
      </c>
      <c r="BQ47">
        <v>10</v>
      </c>
      <c r="BR47">
        <v>12</v>
      </c>
      <c r="BS47">
        <v>-25</v>
      </c>
      <c r="BT47">
        <v>-1</v>
      </c>
      <c r="BU47">
        <v>4</v>
      </c>
      <c r="BV47">
        <f t="shared" si="38"/>
        <v>-9</v>
      </c>
      <c r="BW47">
        <f t="shared" si="39"/>
        <v>0</v>
      </c>
      <c r="BX47">
        <f t="shared" si="40"/>
        <v>-7</v>
      </c>
      <c r="BY47">
        <f t="shared" si="41"/>
        <v>-5</v>
      </c>
      <c r="BZ47">
        <f t="shared" si="42"/>
        <v>-1</v>
      </c>
      <c r="CA47">
        <f t="shared" si="43"/>
        <v>2</v>
      </c>
      <c r="CB47">
        <f t="shared" si="13"/>
        <v>-2.5</v>
      </c>
      <c r="CC47">
        <f t="shared" si="14"/>
        <v>-3.3333333333333335</v>
      </c>
      <c r="CD47">
        <f t="shared" si="33"/>
        <v>9.6999999999999993</v>
      </c>
      <c r="CE47" t="s">
        <v>120</v>
      </c>
      <c r="CF47" t="str">
        <f t="shared" si="34"/>
        <v>冬</v>
      </c>
      <c r="CG47" s="2">
        <v>13951599</v>
      </c>
      <c r="CH47" s="2">
        <v>15</v>
      </c>
      <c r="CI47" s="2">
        <v>292983579</v>
      </c>
      <c r="CJ47">
        <f t="shared" si="35"/>
        <v>404596603</v>
      </c>
      <c r="CK47">
        <f t="shared" si="36"/>
        <v>404596603</v>
      </c>
      <c r="CL47" s="2">
        <v>0</v>
      </c>
      <c r="CM47" s="2">
        <v>0</v>
      </c>
      <c r="CN47">
        <f t="shared" si="15"/>
        <v>0</v>
      </c>
      <c r="CO47">
        <f t="shared" si="20"/>
        <v>0</v>
      </c>
      <c r="CP47">
        <f t="shared" si="21"/>
        <v>0</v>
      </c>
      <c r="CQ47">
        <f t="shared" si="22"/>
        <v>0</v>
      </c>
      <c r="CR47">
        <f t="shared" si="17"/>
        <v>1</v>
      </c>
      <c r="CS47">
        <v>178</v>
      </c>
      <c r="CT47">
        <v>532332.80000000005</v>
      </c>
      <c r="CU47">
        <f t="shared" si="37"/>
        <v>554135.1</v>
      </c>
    </row>
    <row r="48" spans="1:99" x14ac:dyDescent="0.55000000000000004">
      <c r="A48" s="1">
        <v>43892</v>
      </c>
      <c r="B48">
        <v>0</v>
      </c>
      <c r="C48">
        <v>39</v>
      </c>
      <c r="D48">
        <v>0</v>
      </c>
      <c r="E48">
        <v>1</v>
      </c>
      <c r="F48">
        <v>7.3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tr">
        <f t="shared" si="0"/>
        <v>_平日(金曜除く)</v>
      </c>
      <c r="O48" t="s">
        <v>17</v>
      </c>
      <c r="P48" t="str">
        <f t="shared" si="1"/>
        <v>_平日</v>
      </c>
      <c r="Q48" t="str">
        <f t="shared" si="2"/>
        <v>_祝日でない</v>
      </c>
      <c r="R48" t="str">
        <f t="shared" si="3"/>
        <v>_平日</v>
      </c>
      <c r="S48" t="str">
        <f t="shared" si="4"/>
        <v>_平日</v>
      </c>
      <c r="T48">
        <f t="shared" si="18"/>
        <v>2</v>
      </c>
      <c r="U48" t="str">
        <f t="shared" si="5"/>
        <v>月</v>
      </c>
      <c r="V48" t="str">
        <f t="shared" si="6"/>
        <v>_週の前半</v>
      </c>
      <c r="W48" t="s">
        <v>28</v>
      </c>
      <c r="X48" t="str">
        <f t="shared" si="7"/>
        <v>_週の前半</v>
      </c>
      <c r="Y48" s="3">
        <v>10</v>
      </c>
      <c r="Z48" s="3">
        <v>94</v>
      </c>
      <c r="AA48" s="2" t="s">
        <v>79</v>
      </c>
      <c r="AB48" s="3">
        <v>0</v>
      </c>
      <c r="AC48" s="3">
        <v>15</v>
      </c>
      <c r="AD48">
        <f t="shared" si="19"/>
        <v>0</v>
      </c>
      <c r="AE48" s="3">
        <v>23</v>
      </c>
      <c r="AF48" s="3">
        <v>18</v>
      </c>
      <c r="AG48" s="3">
        <v>5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32</v>
      </c>
      <c r="AN48" s="3">
        <v>0</v>
      </c>
      <c r="AO48" s="3">
        <v>47</v>
      </c>
      <c r="AP48" s="3">
        <v>2.1000000000000001E-2</v>
      </c>
      <c r="AQ48" s="3">
        <v>20</v>
      </c>
      <c r="AR48" s="3">
        <v>0</v>
      </c>
      <c r="AS48" s="3">
        <v>0</v>
      </c>
      <c r="AT48" s="3">
        <v>2.5</v>
      </c>
      <c r="AU48" s="2">
        <v>1013.5</v>
      </c>
      <c r="AV48" s="2">
        <v>10</v>
      </c>
      <c r="AW48" s="2">
        <v>0</v>
      </c>
      <c r="AX48">
        <f t="shared" si="8"/>
        <v>-2</v>
      </c>
      <c r="AY48" t="s">
        <v>82</v>
      </c>
      <c r="AZ48" s="3">
        <v>13951597</v>
      </c>
      <c r="BA48" s="3">
        <v>23</v>
      </c>
      <c r="BB48">
        <v>320886731</v>
      </c>
      <c r="BC48" t="s">
        <v>79</v>
      </c>
      <c r="BD48">
        <f t="shared" si="24"/>
        <v>9.8000000000000007</v>
      </c>
      <c r="BE48">
        <f t="shared" si="25"/>
        <v>50</v>
      </c>
      <c r="BF48" t="str">
        <f t="shared" si="26"/>
        <v>_なし</v>
      </c>
      <c r="BG48" t="str">
        <f t="shared" si="27"/>
        <v>冬である</v>
      </c>
      <c r="BH48">
        <f t="shared" si="28"/>
        <v>0</v>
      </c>
      <c r="BI48" t="str">
        <f t="shared" si="29"/>
        <v>_なし</v>
      </c>
      <c r="BJ48" t="str">
        <f t="shared" si="9"/>
        <v>_なし</v>
      </c>
      <c r="BK48" t="str">
        <f t="shared" si="30"/>
        <v>_なし</v>
      </c>
      <c r="BL48">
        <f t="shared" si="31"/>
        <v>0</v>
      </c>
      <c r="BM48">
        <f t="shared" si="10"/>
        <v>32</v>
      </c>
      <c r="BN48">
        <f t="shared" si="11"/>
        <v>0</v>
      </c>
      <c r="BO48">
        <f t="shared" si="12"/>
        <v>32</v>
      </c>
      <c r="BP48">
        <v>-21</v>
      </c>
      <c r="BQ48">
        <v>-5</v>
      </c>
      <c r="BR48">
        <v>-38</v>
      </c>
      <c r="BS48">
        <v>-16</v>
      </c>
      <c r="BT48">
        <v>-5</v>
      </c>
      <c r="BU48">
        <v>6</v>
      </c>
      <c r="BV48">
        <f t="shared" si="38"/>
        <v>-3</v>
      </c>
      <c r="BW48">
        <f t="shared" si="39"/>
        <v>3</v>
      </c>
      <c r="BX48">
        <f t="shared" si="40"/>
        <v>14</v>
      </c>
      <c r="BY48">
        <f t="shared" si="41"/>
        <v>-5</v>
      </c>
      <c r="BZ48">
        <f t="shared" si="42"/>
        <v>-1</v>
      </c>
      <c r="CA48">
        <f t="shared" si="43"/>
        <v>0</v>
      </c>
      <c r="CB48">
        <f t="shared" si="13"/>
        <v>-13.166666666666666</v>
      </c>
      <c r="CC48">
        <f t="shared" si="14"/>
        <v>1.3333333333333333</v>
      </c>
      <c r="CD48">
        <f t="shared" si="33"/>
        <v>9.5</v>
      </c>
      <c r="CE48" t="s">
        <v>120</v>
      </c>
      <c r="CF48" t="str">
        <f t="shared" si="34"/>
        <v>冬</v>
      </c>
      <c r="CG48" s="2">
        <v>13951597</v>
      </c>
      <c r="CH48" s="2">
        <v>15</v>
      </c>
      <c r="CI48" s="2">
        <v>320886731</v>
      </c>
      <c r="CJ48">
        <f t="shared" si="35"/>
        <v>404596603</v>
      </c>
      <c r="CK48">
        <f t="shared" si="36"/>
        <v>404596603</v>
      </c>
      <c r="CL48" s="2">
        <v>0</v>
      </c>
      <c r="CM48" s="2">
        <v>0</v>
      </c>
      <c r="CN48">
        <f t="shared" si="15"/>
        <v>0</v>
      </c>
      <c r="CO48">
        <f t="shared" si="20"/>
        <v>0</v>
      </c>
      <c r="CP48">
        <f t="shared" si="21"/>
        <v>0</v>
      </c>
      <c r="CQ48">
        <f t="shared" si="22"/>
        <v>0</v>
      </c>
      <c r="CR48">
        <f t="shared" si="17"/>
        <v>2</v>
      </c>
      <c r="CS48">
        <v>178</v>
      </c>
      <c r="CT48">
        <v>532332.80000000005</v>
      </c>
      <c r="CU48">
        <f t="shared" si="37"/>
        <v>554135.1</v>
      </c>
    </row>
    <row r="49" spans="1:99" x14ac:dyDescent="0.55000000000000004">
      <c r="A49" s="1">
        <v>43893</v>
      </c>
      <c r="B49">
        <v>1</v>
      </c>
      <c r="C49">
        <v>40</v>
      </c>
      <c r="D49">
        <v>0</v>
      </c>
      <c r="E49">
        <v>1</v>
      </c>
      <c r="F49">
        <v>11.3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 t="str">
        <f t="shared" si="0"/>
        <v>_平日(金曜除く)</v>
      </c>
      <c r="O49" t="s">
        <v>17</v>
      </c>
      <c r="P49" t="str">
        <f t="shared" si="1"/>
        <v>_平日</v>
      </c>
      <c r="Q49" t="str">
        <f t="shared" si="2"/>
        <v>_祝日でない</v>
      </c>
      <c r="R49" t="str">
        <f t="shared" si="3"/>
        <v>_平日</v>
      </c>
      <c r="S49" t="str">
        <f t="shared" si="4"/>
        <v>_平日</v>
      </c>
      <c r="T49">
        <f t="shared" si="18"/>
        <v>0</v>
      </c>
      <c r="U49" t="str">
        <f t="shared" si="5"/>
        <v>火</v>
      </c>
      <c r="V49" t="str">
        <f t="shared" si="6"/>
        <v>_週の前半</v>
      </c>
      <c r="W49" t="s">
        <v>27</v>
      </c>
      <c r="X49" t="str">
        <f t="shared" si="7"/>
        <v>_週の前半</v>
      </c>
      <c r="Y49" s="3">
        <v>0</v>
      </c>
      <c r="Z49" s="3">
        <v>59</v>
      </c>
      <c r="AA49" s="2" t="s">
        <v>79</v>
      </c>
      <c r="AB49" s="3">
        <v>0</v>
      </c>
      <c r="AC49" s="3">
        <v>17</v>
      </c>
      <c r="AD49">
        <f t="shared" si="19"/>
        <v>2</v>
      </c>
      <c r="AE49" s="3">
        <v>22</v>
      </c>
      <c r="AF49" s="3">
        <v>17</v>
      </c>
      <c r="AG49" s="3">
        <v>5</v>
      </c>
      <c r="AH49" s="3">
        <v>0</v>
      </c>
      <c r="AI49" s="3">
        <v>0</v>
      </c>
      <c r="AJ49" s="3">
        <v>0</v>
      </c>
      <c r="AK49" s="3">
        <v>1</v>
      </c>
      <c r="AL49" s="3">
        <v>0</v>
      </c>
      <c r="AM49" s="3">
        <v>73</v>
      </c>
      <c r="AN49" s="3">
        <v>0</v>
      </c>
      <c r="AO49" s="3">
        <v>51.3</v>
      </c>
      <c r="AP49" s="3">
        <v>2.1999999999999999E-2</v>
      </c>
      <c r="AQ49" s="3">
        <v>25</v>
      </c>
      <c r="AR49" s="3">
        <v>0</v>
      </c>
      <c r="AS49" s="3">
        <v>10.1</v>
      </c>
      <c r="AT49" s="3">
        <v>3.2</v>
      </c>
      <c r="AU49" s="2">
        <v>1017.3</v>
      </c>
      <c r="AV49" s="2">
        <v>6.5</v>
      </c>
      <c r="AW49" s="2">
        <v>0</v>
      </c>
      <c r="AX49">
        <f t="shared" si="8"/>
        <v>1</v>
      </c>
      <c r="AY49" t="s">
        <v>82</v>
      </c>
      <c r="AZ49" s="3">
        <v>13951597</v>
      </c>
      <c r="BA49" s="3">
        <v>21</v>
      </c>
      <c r="BB49">
        <v>292983537</v>
      </c>
      <c r="BC49" t="s">
        <v>79</v>
      </c>
      <c r="BD49">
        <f t="shared" si="24"/>
        <v>10.5</v>
      </c>
      <c r="BE49">
        <f t="shared" si="25"/>
        <v>60</v>
      </c>
      <c r="BF49" t="str">
        <f t="shared" si="26"/>
        <v>_なし</v>
      </c>
      <c r="BG49" t="str">
        <f t="shared" si="27"/>
        <v>冬である</v>
      </c>
      <c r="BH49">
        <f t="shared" si="28"/>
        <v>0</v>
      </c>
      <c r="BI49" t="str">
        <f t="shared" si="29"/>
        <v>_なし</v>
      </c>
      <c r="BJ49" t="str">
        <f t="shared" si="9"/>
        <v>_なし</v>
      </c>
      <c r="BK49" t="str">
        <f t="shared" si="30"/>
        <v>_なし</v>
      </c>
      <c r="BL49">
        <f t="shared" si="31"/>
        <v>0</v>
      </c>
      <c r="BM49">
        <f t="shared" si="10"/>
        <v>74</v>
      </c>
      <c r="BN49">
        <f t="shared" si="11"/>
        <v>0</v>
      </c>
      <c r="BO49">
        <f t="shared" si="12"/>
        <v>74</v>
      </c>
      <c r="BP49">
        <v>-8</v>
      </c>
      <c r="BQ49">
        <v>10</v>
      </c>
      <c r="BR49">
        <v>11</v>
      </c>
      <c r="BS49">
        <v>-16</v>
      </c>
      <c r="BT49">
        <v>-6</v>
      </c>
      <c r="BU49">
        <v>5</v>
      </c>
      <c r="BV49">
        <f t="shared" si="38"/>
        <v>-5</v>
      </c>
      <c r="BW49">
        <f t="shared" si="39"/>
        <v>-1</v>
      </c>
      <c r="BX49">
        <f t="shared" si="40"/>
        <v>31</v>
      </c>
      <c r="BY49">
        <f t="shared" si="41"/>
        <v>-40</v>
      </c>
      <c r="BZ49">
        <f t="shared" si="42"/>
        <v>-66</v>
      </c>
      <c r="CA49">
        <f t="shared" si="43"/>
        <v>19</v>
      </c>
      <c r="CB49">
        <f t="shared" si="13"/>
        <v>-0.66666666666666663</v>
      </c>
      <c r="CC49">
        <f t="shared" si="14"/>
        <v>-10.333333333333334</v>
      </c>
      <c r="CD49">
        <f t="shared" si="33"/>
        <v>3.6</v>
      </c>
      <c r="CE49" t="s">
        <v>120</v>
      </c>
      <c r="CF49" t="str">
        <f t="shared" si="34"/>
        <v>冬</v>
      </c>
      <c r="CG49" s="2">
        <v>13951597</v>
      </c>
      <c r="CH49" s="2">
        <v>17</v>
      </c>
      <c r="CI49" s="2">
        <v>292983537</v>
      </c>
      <c r="CJ49">
        <f t="shared" si="35"/>
        <v>446451328</v>
      </c>
      <c r="CK49">
        <f t="shared" si="36"/>
        <v>446451328</v>
      </c>
      <c r="CL49" s="2">
        <v>0</v>
      </c>
      <c r="CM49" s="2">
        <v>0</v>
      </c>
      <c r="CN49">
        <f t="shared" si="15"/>
        <v>0</v>
      </c>
      <c r="CO49">
        <f t="shared" si="20"/>
        <v>0</v>
      </c>
      <c r="CP49">
        <f t="shared" si="21"/>
        <v>0</v>
      </c>
      <c r="CQ49">
        <f t="shared" si="22"/>
        <v>0</v>
      </c>
      <c r="CR49">
        <f t="shared" si="17"/>
        <v>0</v>
      </c>
      <c r="CS49">
        <v>178</v>
      </c>
      <c r="CT49">
        <v>532332.80000000005</v>
      </c>
      <c r="CU49">
        <f t="shared" si="37"/>
        <v>554135.1</v>
      </c>
    </row>
    <row r="50" spans="1:99" x14ac:dyDescent="0.55000000000000004">
      <c r="A50" s="1">
        <v>43894</v>
      </c>
      <c r="B50">
        <v>4</v>
      </c>
      <c r="C50">
        <v>44</v>
      </c>
      <c r="D50">
        <v>0</v>
      </c>
      <c r="E50">
        <v>1</v>
      </c>
      <c r="F50">
        <v>8.9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 t="str">
        <f t="shared" si="0"/>
        <v>_平日(金曜除く)</v>
      </c>
      <c r="O50" t="s">
        <v>17</v>
      </c>
      <c r="P50" t="str">
        <f t="shared" si="1"/>
        <v>_平日</v>
      </c>
      <c r="Q50" t="str">
        <f t="shared" si="2"/>
        <v>_祝日でない</v>
      </c>
      <c r="R50" t="str">
        <f t="shared" si="3"/>
        <v>_平日</v>
      </c>
      <c r="S50" t="str">
        <f t="shared" si="4"/>
        <v>_平日</v>
      </c>
      <c r="T50">
        <f t="shared" si="18"/>
        <v>1</v>
      </c>
      <c r="U50" t="str">
        <f t="shared" si="5"/>
        <v>水</v>
      </c>
      <c r="V50" t="str">
        <f t="shared" si="6"/>
        <v>_週の前半</v>
      </c>
      <c r="W50" t="s">
        <v>27</v>
      </c>
      <c r="X50" t="str">
        <f t="shared" si="7"/>
        <v>_週の前半</v>
      </c>
      <c r="Y50" s="3">
        <v>1.5</v>
      </c>
      <c r="Z50" s="3">
        <v>85</v>
      </c>
      <c r="AA50" s="2" t="s">
        <v>79</v>
      </c>
      <c r="AB50" s="3">
        <v>0</v>
      </c>
      <c r="AC50" s="3">
        <v>17</v>
      </c>
      <c r="AD50">
        <f t="shared" si="19"/>
        <v>0</v>
      </c>
      <c r="AE50" s="3">
        <v>26</v>
      </c>
      <c r="AF50" s="3">
        <v>20</v>
      </c>
      <c r="AG50" s="3">
        <v>6</v>
      </c>
      <c r="AH50" s="3">
        <v>0</v>
      </c>
      <c r="AI50" s="3">
        <v>0</v>
      </c>
      <c r="AJ50" s="3">
        <v>0</v>
      </c>
      <c r="AK50" s="3">
        <v>4</v>
      </c>
      <c r="AL50" s="3">
        <v>0</v>
      </c>
      <c r="AM50" s="3">
        <v>78</v>
      </c>
      <c r="AN50" s="3">
        <v>0</v>
      </c>
      <c r="AO50" s="3">
        <v>55.7</v>
      </c>
      <c r="AP50" s="3">
        <v>2.3E-2</v>
      </c>
      <c r="AQ50" s="3">
        <v>25</v>
      </c>
      <c r="AR50" s="3">
        <v>0</v>
      </c>
      <c r="AS50" s="3">
        <v>0</v>
      </c>
      <c r="AT50" s="3">
        <v>2.1</v>
      </c>
      <c r="AU50" s="2">
        <v>1015.4</v>
      </c>
      <c r="AV50" s="2">
        <v>10</v>
      </c>
      <c r="AW50" s="2">
        <v>0</v>
      </c>
      <c r="AX50">
        <f t="shared" si="8"/>
        <v>3</v>
      </c>
      <c r="AY50" t="s">
        <v>82</v>
      </c>
      <c r="AZ50" s="3">
        <v>13951596</v>
      </c>
      <c r="BA50" s="3">
        <v>22</v>
      </c>
      <c r="BB50">
        <v>306935112</v>
      </c>
      <c r="BC50" t="s">
        <v>79</v>
      </c>
      <c r="BD50">
        <f t="shared" si="24"/>
        <v>8.1</v>
      </c>
      <c r="BE50">
        <f t="shared" si="25"/>
        <v>88</v>
      </c>
      <c r="BF50" t="str">
        <f t="shared" si="26"/>
        <v>_なし</v>
      </c>
      <c r="BG50" t="str">
        <f t="shared" si="27"/>
        <v>冬である</v>
      </c>
      <c r="BH50">
        <f t="shared" si="28"/>
        <v>0</v>
      </c>
      <c r="BI50" t="str">
        <f t="shared" si="29"/>
        <v>_なし</v>
      </c>
      <c r="BJ50" t="str">
        <f t="shared" si="9"/>
        <v>_なし</v>
      </c>
      <c r="BK50" t="str">
        <f t="shared" si="30"/>
        <v>_なし</v>
      </c>
      <c r="BL50">
        <f t="shared" si="31"/>
        <v>0</v>
      </c>
      <c r="BM50">
        <f t="shared" si="10"/>
        <v>82</v>
      </c>
      <c r="BN50">
        <f t="shared" si="11"/>
        <v>0</v>
      </c>
      <c r="BO50">
        <f t="shared" si="12"/>
        <v>82</v>
      </c>
      <c r="BP50">
        <v>-20</v>
      </c>
      <c r="BQ50">
        <v>-4</v>
      </c>
      <c r="BR50">
        <v>-26</v>
      </c>
      <c r="BS50">
        <v>-20</v>
      </c>
      <c r="BT50">
        <v>-8</v>
      </c>
      <c r="BU50">
        <v>7</v>
      </c>
      <c r="BV50">
        <f t="shared" si="38"/>
        <v>-6</v>
      </c>
      <c r="BW50">
        <f t="shared" si="39"/>
        <v>5</v>
      </c>
      <c r="BX50">
        <f t="shared" si="40"/>
        <v>-5</v>
      </c>
      <c r="BY50">
        <f t="shared" si="41"/>
        <v>-5</v>
      </c>
      <c r="BZ50">
        <f t="shared" si="42"/>
        <v>-1</v>
      </c>
      <c r="CA50">
        <f t="shared" si="43"/>
        <v>1</v>
      </c>
      <c r="CB50">
        <f t="shared" si="13"/>
        <v>-11.833333333333334</v>
      </c>
      <c r="CC50">
        <f t="shared" si="14"/>
        <v>-1.8333333333333333</v>
      </c>
      <c r="CD50">
        <f t="shared" si="33"/>
        <v>0</v>
      </c>
      <c r="CE50" t="s">
        <v>120</v>
      </c>
      <c r="CF50" t="str">
        <f t="shared" si="34"/>
        <v>冬</v>
      </c>
      <c r="CG50" s="2">
        <v>13951596</v>
      </c>
      <c r="CH50" s="2">
        <v>17</v>
      </c>
      <c r="CI50" s="2">
        <v>306935112</v>
      </c>
      <c r="CJ50">
        <f t="shared" si="35"/>
        <v>432499724</v>
      </c>
      <c r="CK50">
        <f t="shared" si="36"/>
        <v>432499724</v>
      </c>
      <c r="CL50" s="2">
        <v>0</v>
      </c>
      <c r="CM50" s="2">
        <v>0</v>
      </c>
      <c r="CN50">
        <f t="shared" si="15"/>
        <v>0</v>
      </c>
      <c r="CO50">
        <f t="shared" si="20"/>
        <v>0</v>
      </c>
      <c r="CP50">
        <f t="shared" si="21"/>
        <v>0</v>
      </c>
      <c r="CQ50">
        <f t="shared" si="22"/>
        <v>0</v>
      </c>
      <c r="CR50">
        <f t="shared" si="17"/>
        <v>1</v>
      </c>
      <c r="CS50">
        <v>178</v>
      </c>
      <c r="CT50">
        <v>532332.80000000005</v>
      </c>
      <c r="CU50">
        <f t="shared" si="37"/>
        <v>554135.1</v>
      </c>
    </row>
    <row r="51" spans="1:99" x14ac:dyDescent="0.55000000000000004">
      <c r="A51" s="1">
        <v>43895</v>
      </c>
      <c r="B51">
        <v>8</v>
      </c>
      <c r="C51">
        <v>52</v>
      </c>
      <c r="D51">
        <v>0</v>
      </c>
      <c r="E51">
        <v>1</v>
      </c>
      <c r="F51">
        <v>9.1999999999999993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 t="str">
        <f t="shared" si="0"/>
        <v>_平日(金曜除く)</v>
      </c>
      <c r="O51" t="s">
        <v>17</v>
      </c>
      <c r="P51" t="str">
        <f t="shared" si="1"/>
        <v>_平日</v>
      </c>
      <c r="Q51" t="str">
        <f t="shared" si="2"/>
        <v>_祝日でない</v>
      </c>
      <c r="R51" t="str">
        <f t="shared" si="3"/>
        <v>_平日</v>
      </c>
      <c r="S51" t="str">
        <f t="shared" si="4"/>
        <v>_平日</v>
      </c>
      <c r="T51">
        <f t="shared" si="18"/>
        <v>4</v>
      </c>
      <c r="U51" t="str">
        <f t="shared" si="5"/>
        <v>木</v>
      </c>
      <c r="V51" t="str">
        <f t="shared" si="6"/>
        <v>週の後半</v>
      </c>
      <c r="W51" t="s">
        <v>27</v>
      </c>
      <c r="X51" t="str">
        <f t="shared" si="7"/>
        <v>週の後半</v>
      </c>
      <c r="Y51" s="3">
        <v>1</v>
      </c>
      <c r="Z51" s="3">
        <v>53</v>
      </c>
      <c r="AA51" s="2" t="s">
        <v>79</v>
      </c>
      <c r="AB51" s="3">
        <v>0</v>
      </c>
      <c r="AC51" s="3">
        <v>19</v>
      </c>
      <c r="AD51">
        <f t="shared" si="19"/>
        <v>2</v>
      </c>
      <c r="AE51" s="3">
        <v>32</v>
      </c>
      <c r="AF51" s="3">
        <v>25</v>
      </c>
      <c r="AG51" s="3">
        <v>7</v>
      </c>
      <c r="AH51" s="3">
        <v>0</v>
      </c>
      <c r="AI51" s="3">
        <v>0</v>
      </c>
      <c r="AJ51" s="3">
        <v>0</v>
      </c>
      <c r="AK51" s="3">
        <v>8</v>
      </c>
      <c r="AL51" s="3">
        <v>0</v>
      </c>
      <c r="AM51" s="3">
        <v>71</v>
      </c>
      <c r="AN51" s="3">
        <v>0</v>
      </c>
      <c r="AO51" s="3">
        <v>57.3</v>
      </c>
      <c r="AP51" s="3">
        <v>0.04</v>
      </c>
      <c r="AQ51" s="3">
        <v>23</v>
      </c>
      <c r="AR51" s="3">
        <v>0</v>
      </c>
      <c r="AS51" s="3">
        <v>5.9</v>
      </c>
      <c r="AT51" s="3">
        <v>5.0999999999999996</v>
      </c>
      <c r="AU51" s="2">
        <v>1003.7</v>
      </c>
      <c r="AV51" s="2">
        <v>4.8</v>
      </c>
      <c r="AW51" s="2">
        <v>0</v>
      </c>
      <c r="AX51">
        <f t="shared" si="8"/>
        <v>4</v>
      </c>
      <c r="AY51" t="s">
        <v>82</v>
      </c>
      <c r="AZ51" s="3">
        <v>13951592</v>
      </c>
      <c r="BA51" s="3">
        <v>24</v>
      </c>
      <c r="BB51">
        <v>334838208</v>
      </c>
      <c r="BC51" t="s">
        <v>79</v>
      </c>
      <c r="BD51">
        <f t="shared" si="24"/>
        <v>7</v>
      </c>
      <c r="BE51">
        <f t="shared" si="25"/>
        <v>49</v>
      </c>
      <c r="BF51" t="str">
        <f t="shared" si="26"/>
        <v>_なし</v>
      </c>
      <c r="BG51" t="str">
        <f t="shared" si="27"/>
        <v>冬である</v>
      </c>
      <c r="BH51">
        <f t="shared" si="28"/>
        <v>0</v>
      </c>
      <c r="BI51" t="str">
        <f t="shared" si="29"/>
        <v>_なし</v>
      </c>
      <c r="BJ51" t="str">
        <f t="shared" si="9"/>
        <v>_なし</v>
      </c>
      <c r="BK51" t="str">
        <f t="shared" si="30"/>
        <v>_なし</v>
      </c>
      <c r="BL51">
        <f t="shared" si="31"/>
        <v>0</v>
      </c>
      <c r="BM51">
        <f t="shared" si="10"/>
        <v>79</v>
      </c>
      <c r="BN51">
        <f t="shared" si="11"/>
        <v>0</v>
      </c>
      <c r="BO51">
        <f t="shared" si="12"/>
        <v>79</v>
      </c>
      <c r="BP51">
        <v>-14</v>
      </c>
      <c r="BQ51">
        <v>2</v>
      </c>
      <c r="BR51">
        <v>-10</v>
      </c>
      <c r="BS51">
        <v>-18</v>
      </c>
      <c r="BT51">
        <v>-7</v>
      </c>
      <c r="BU51">
        <v>7</v>
      </c>
      <c r="BV51">
        <f t="shared" si="38"/>
        <v>-11</v>
      </c>
      <c r="BW51">
        <f t="shared" si="39"/>
        <v>1</v>
      </c>
      <c r="BX51">
        <f t="shared" si="40"/>
        <v>-15</v>
      </c>
      <c r="BY51">
        <f t="shared" si="41"/>
        <v>-8</v>
      </c>
      <c r="BZ51">
        <f t="shared" si="42"/>
        <v>-1</v>
      </c>
      <c r="CA51">
        <f t="shared" si="43"/>
        <v>2</v>
      </c>
      <c r="CB51">
        <f t="shared" si="13"/>
        <v>-6.666666666666667</v>
      </c>
      <c r="CC51">
        <f t="shared" si="14"/>
        <v>-5.333333333333333</v>
      </c>
      <c r="CD51">
        <f t="shared" si="33"/>
        <v>10.6</v>
      </c>
      <c r="CE51" t="s">
        <v>120</v>
      </c>
      <c r="CF51" t="str">
        <f t="shared" si="34"/>
        <v>冬</v>
      </c>
      <c r="CG51" s="2">
        <v>13951592</v>
      </c>
      <c r="CH51" s="2">
        <v>19</v>
      </c>
      <c r="CI51" s="2">
        <v>334838208</v>
      </c>
      <c r="CJ51">
        <f t="shared" si="35"/>
        <v>474354434</v>
      </c>
      <c r="CK51">
        <f t="shared" si="36"/>
        <v>474354434</v>
      </c>
      <c r="CL51" s="2">
        <v>0</v>
      </c>
      <c r="CM51" s="2">
        <v>0</v>
      </c>
      <c r="CN51">
        <f t="shared" si="15"/>
        <v>0</v>
      </c>
      <c r="CO51">
        <f t="shared" si="20"/>
        <v>0</v>
      </c>
      <c r="CP51">
        <f t="shared" si="21"/>
        <v>0</v>
      </c>
      <c r="CQ51">
        <f t="shared" si="22"/>
        <v>0</v>
      </c>
      <c r="CR51">
        <f t="shared" si="17"/>
        <v>4</v>
      </c>
      <c r="CS51">
        <v>178</v>
      </c>
      <c r="CT51">
        <v>532332.80000000005</v>
      </c>
      <c r="CU51">
        <f t="shared" si="37"/>
        <v>554135.1</v>
      </c>
    </row>
    <row r="52" spans="1:99" x14ac:dyDescent="0.55000000000000004">
      <c r="A52" s="1">
        <v>43896</v>
      </c>
      <c r="B52">
        <v>6</v>
      </c>
      <c r="C52">
        <v>58</v>
      </c>
      <c r="D52">
        <v>0</v>
      </c>
      <c r="E52">
        <v>1</v>
      </c>
      <c r="F52">
        <v>9.4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 t="str">
        <f t="shared" si="0"/>
        <v>金曜</v>
      </c>
      <c r="O52" t="s">
        <v>17</v>
      </c>
      <c r="P52" t="str">
        <f t="shared" si="1"/>
        <v>_平日</v>
      </c>
      <c r="Q52" t="str">
        <f t="shared" si="2"/>
        <v>_祝日でない</v>
      </c>
      <c r="R52" t="str">
        <f t="shared" si="3"/>
        <v>_平日</v>
      </c>
      <c r="S52" t="str">
        <f t="shared" si="4"/>
        <v>休日前日</v>
      </c>
      <c r="T52">
        <f t="shared" si="18"/>
        <v>8</v>
      </c>
      <c r="U52" t="str">
        <f t="shared" si="5"/>
        <v>金</v>
      </c>
      <c r="V52" t="str">
        <f t="shared" si="6"/>
        <v>週の後半</v>
      </c>
      <c r="W52" t="s">
        <v>27</v>
      </c>
      <c r="X52" t="str">
        <f t="shared" si="7"/>
        <v>週の後半</v>
      </c>
      <c r="Y52" s="3">
        <v>0</v>
      </c>
      <c r="Z52" s="3">
        <v>33</v>
      </c>
      <c r="AA52" s="2" t="s">
        <v>79</v>
      </c>
      <c r="AB52" s="3">
        <v>0</v>
      </c>
      <c r="AC52" s="3">
        <v>20</v>
      </c>
      <c r="AD52">
        <f t="shared" si="19"/>
        <v>1</v>
      </c>
      <c r="AE52" s="3">
        <v>37</v>
      </c>
      <c r="AF52" s="3">
        <v>29</v>
      </c>
      <c r="AG52" s="3">
        <v>8</v>
      </c>
      <c r="AH52" s="3">
        <v>0</v>
      </c>
      <c r="AI52" s="3">
        <v>0</v>
      </c>
      <c r="AJ52" s="3">
        <v>0</v>
      </c>
      <c r="AK52" s="3">
        <v>6</v>
      </c>
      <c r="AL52" s="3">
        <v>0</v>
      </c>
      <c r="AM52" s="3">
        <v>65</v>
      </c>
      <c r="AN52" s="3">
        <v>0</v>
      </c>
      <c r="AO52" s="3">
        <v>58.3</v>
      </c>
      <c r="AP52" s="3">
        <v>5.3999999999999999E-2</v>
      </c>
      <c r="AQ52" s="3">
        <v>28</v>
      </c>
      <c r="AR52" s="3">
        <v>0</v>
      </c>
      <c r="AS52" s="3">
        <v>10.7</v>
      </c>
      <c r="AT52" s="3">
        <v>4</v>
      </c>
      <c r="AU52" s="2">
        <v>1014.4</v>
      </c>
      <c r="AV52" s="2">
        <v>0.3</v>
      </c>
      <c r="AW52" s="2">
        <v>0</v>
      </c>
      <c r="AX52">
        <f t="shared" si="8"/>
        <v>-2</v>
      </c>
      <c r="AY52" t="s">
        <v>82</v>
      </c>
      <c r="AZ52" s="3">
        <v>13951584</v>
      </c>
      <c r="BA52" s="3">
        <v>31</v>
      </c>
      <c r="BB52">
        <v>432499104</v>
      </c>
      <c r="BC52" t="s">
        <v>79</v>
      </c>
      <c r="BD52">
        <f t="shared" si="24"/>
        <v>7</v>
      </c>
      <c r="BE52">
        <f t="shared" si="25"/>
        <v>48</v>
      </c>
      <c r="BF52" t="str">
        <f t="shared" si="26"/>
        <v>_なし</v>
      </c>
      <c r="BG52" t="str">
        <f t="shared" si="27"/>
        <v>冬である</v>
      </c>
      <c r="BH52">
        <f t="shared" si="28"/>
        <v>0</v>
      </c>
      <c r="BI52" t="str">
        <f t="shared" si="29"/>
        <v>_なし</v>
      </c>
      <c r="BJ52" t="str">
        <f t="shared" si="9"/>
        <v>_なし</v>
      </c>
      <c r="BK52" t="str">
        <f t="shared" si="30"/>
        <v>_なし</v>
      </c>
      <c r="BL52">
        <f t="shared" si="31"/>
        <v>0</v>
      </c>
      <c r="BM52">
        <f t="shared" si="10"/>
        <v>71</v>
      </c>
      <c r="BN52">
        <f t="shared" si="11"/>
        <v>0</v>
      </c>
      <c r="BO52">
        <f t="shared" si="12"/>
        <v>71</v>
      </c>
      <c r="BP52">
        <v>-14</v>
      </c>
      <c r="BQ52">
        <v>4</v>
      </c>
      <c r="BR52">
        <v>1</v>
      </c>
      <c r="BS52">
        <v>-20</v>
      </c>
      <c r="BT52">
        <v>-8</v>
      </c>
      <c r="BU52">
        <v>7</v>
      </c>
      <c r="BV52">
        <f t="shared" si="38"/>
        <v>-8</v>
      </c>
      <c r="BW52">
        <f t="shared" si="39"/>
        <v>5</v>
      </c>
      <c r="BX52">
        <f t="shared" si="40"/>
        <v>-9</v>
      </c>
      <c r="BY52">
        <f t="shared" si="41"/>
        <v>-10</v>
      </c>
      <c r="BZ52">
        <f t="shared" si="42"/>
        <v>-2</v>
      </c>
      <c r="CA52">
        <f t="shared" si="43"/>
        <v>3</v>
      </c>
      <c r="CB52">
        <f t="shared" si="13"/>
        <v>-5</v>
      </c>
      <c r="CC52">
        <f t="shared" si="14"/>
        <v>-3.5</v>
      </c>
      <c r="CD52">
        <f t="shared" si="33"/>
        <v>9</v>
      </c>
      <c r="CE52" t="s">
        <v>120</v>
      </c>
      <c r="CF52" t="str">
        <f t="shared" si="34"/>
        <v>冬</v>
      </c>
      <c r="CG52" s="2">
        <v>13951584</v>
      </c>
      <c r="CH52" s="2">
        <v>20</v>
      </c>
      <c r="CI52" s="2">
        <v>432499104</v>
      </c>
      <c r="CJ52">
        <f t="shared" si="35"/>
        <v>279032000</v>
      </c>
      <c r="CK52">
        <f t="shared" si="36"/>
        <v>279032000</v>
      </c>
      <c r="CL52" s="2">
        <v>0</v>
      </c>
      <c r="CM52" s="2">
        <v>0</v>
      </c>
      <c r="CN52">
        <f t="shared" si="15"/>
        <v>0</v>
      </c>
      <c r="CO52">
        <f t="shared" si="20"/>
        <v>0</v>
      </c>
      <c r="CP52">
        <f t="shared" si="21"/>
        <v>0</v>
      </c>
      <c r="CQ52">
        <f t="shared" si="22"/>
        <v>0</v>
      </c>
      <c r="CR52">
        <f t="shared" si="17"/>
        <v>8</v>
      </c>
      <c r="CS52">
        <v>178</v>
      </c>
      <c r="CT52">
        <v>532332.80000000005</v>
      </c>
      <c r="CU52">
        <f t="shared" si="37"/>
        <v>554135.1</v>
      </c>
    </row>
    <row r="53" spans="1:99" x14ac:dyDescent="0.55000000000000004">
      <c r="A53" s="1">
        <v>43897</v>
      </c>
      <c r="B53">
        <v>6</v>
      </c>
      <c r="C53">
        <v>64</v>
      </c>
      <c r="D53">
        <v>0</v>
      </c>
      <c r="E53">
        <v>1</v>
      </c>
      <c r="F53">
        <v>7.3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 t="str">
        <f t="shared" si="0"/>
        <v>休日</v>
      </c>
      <c r="O53" t="s">
        <v>17</v>
      </c>
      <c r="P53" t="str">
        <f t="shared" si="1"/>
        <v>休日</v>
      </c>
      <c r="Q53" t="str">
        <f t="shared" si="2"/>
        <v>_祝日でない</v>
      </c>
      <c r="R53" t="str">
        <f t="shared" si="3"/>
        <v>休日</v>
      </c>
      <c r="S53" t="str">
        <f t="shared" si="4"/>
        <v>休日</v>
      </c>
      <c r="T53">
        <f t="shared" si="18"/>
        <v>6</v>
      </c>
      <c r="U53" t="str">
        <f t="shared" si="5"/>
        <v>土</v>
      </c>
      <c r="V53" t="str">
        <f t="shared" si="6"/>
        <v>週の後半</v>
      </c>
      <c r="W53" t="s">
        <v>27</v>
      </c>
      <c r="X53" t="str">
        <f t="shared" si="7"/>
        <v>週の後半</v>
      </c>
      <c r="Y53" s="3">
        <v>1.5</v>
      </c>
      <c r="Z53" s="3">
        <v>68</v>
      </c>
      <c r="AA53" s="2" t="s">
        <v>79</v>
      </c>
      <c r="AB53" s="3">
        <v>0</v>
      </c>
      <c r="AC53" s="3">
        <v>20</v>
      </c>
      <c r="AD53">
        <f t="shared" si="19"/>
        <v>0</v>
      </c>
      <c r="AE53" s="3">
        <v>43</v>
      </c>
      <c r="AF53" s="3">
        <v>35</v>
      </c>
      <c r="AG53" s="3">
        <v>8</v>
      </c>
      <c r="AH53" s="3">
        <v>0</v>
      </c>
      <c r="AI53" s="3">
        <v>0</v>
      </c>
      <c r="AJ53" s="3">
        <v>0</v>
      </c>
      <c r="AK53" s="3">
        <v>6</v>
      </c>
      <c r="AL53" s="3">
        <v>0</v>
      </c>
      <c r="AM53" s="3">
        <v>88</v>
      </c>
      <c r="AN53" s="3">
        <v>0</v>
      </c>
      <c r="AO53" s="3">
        <v>63.7</v>
      </c>
      <c r="AP53" s="3">
        <v>6.0999999999999999E-2</v>
      </c>
      <c r="AQ53" s="3">
        <v>34</v>
      </c>
      <c r="AR53" s="3">
        <v>28.9</v>
      </c>
      <c r="AS53" s="3">
        <v>0</v>
      </c>
      <c r="AT53" s="3">
        <v>2.4</v>
      </c>
      <c r="AU53" s="2">
        <v>1020.2</v>
      </c>
      <c r="AV53" s="2">
        <v>10</v>
      </c>
      <c r="AW53" s="2">
        <v>0</v>
      </c>
      <c r="AX53">
        <f t="shared" si="8"/>
        <v>0</v>
      </c>
      <c r="AY53" t="s">
        <v>82</v>
      </c>
      <c r="AZ53" s="3">
        <v>13951578</v>
      </c>
      <c r="BA53" s="3">
        <v>37</v>
      </c>
      <c r="BB53">
        <v>516208386</v>
      </c>
      <c r="BC53" t="s">
        <v>79</v>
      </c>
      <c r="BD53">
        <f t="shared" si="24"/>
        <v>9.4</v>
      </c>
      <c r="BE53">
        <f t="shared" si="25"/>
        <v>64</v>
      </c>
      <c r="BF53" t="str">
        <f t="shared" si="26"/>
        <v>_なし</v>
      </c>
      <c r="BG53" t="str">
        <f t="shared" si="27"/>
        <v>冬である</v>
      </c>
      <c r="BH53">
        <f t="shared" si="28"/>
        <v>0</v>
      </c>
      <c r="BI53" t="str">
        <f t="shared" si="29"/>
        <v>_なし</v>
      </c>
      <c r="BJ53" t="str">
        <f t="shared" si="9"/>
        <v>_なし</v>
      </c>
      <c r="BK53" t="str">
        <f t="shared" si="30"/>
        <v>_なし</v>
      </c>
      <c r="BL53">
        <f t="shared" si="31"/>
        <v>0</v>
      </c>
      <c r="BM53">
        <f t="shared" si="10"/>
        <v>94</v>
      </c>
      <c r="BN53">
        <f t="shared" si="11"/>
        <v>0</v>
      </c>
      <c r="BO53">
        <f t="shared" si="12"/>
        <v>94</v>
      </c>
      <c r="BP53">
        <v>-18</v>
      </c>
      <c r="BQ53">
        <v>2</v>
      </c>
      <c r="BR53">
        <v>-16</v>
      </c>
      <c r="BS53">
        <v>-25</v>
      </c>
      <c r="BT53">
        <v>-6</v>
      </c>
      <c r="BU53">
        <v>6</v>
      </c>
      <c r="BV53">
        <f t="shared" si="38"/>
        <v>-9</v>
      </c>
      <c r="BW53">
        <f t="shared" si="39"/>
        <v>15</v>
      </c>
      <c r="BX53">
        <f t="shared" si="40"/>
        <v>-6</v>
      </c>
      <c r="BY53">
        <f t="shared" si="41"/>
        <v>-12</v>
      </c>
      <c r="BZ53">
        <f t="shared" si="42"/>
        <v>-1</v>
      </c>
      <c r="CA53">
        <f t="shared" si="43"/>
        <v>4</v>
      </c>
      <c r="CB53">
        <f t="shared" si="13"/>
        <v>-9.5</v>
      </c>
      <c r="CC53">
        <f t="shared" si="14"/>
        <v>-1.5</v>
      </c>
      <c r="CD53">
        <f t="shared" si="33"/>
        <v>6</v>
      </c>
      <c r="CE53" t="s">
        <v>120</v>
      </c>
      <c r="CF53" t="str">
        <f t="shared" si="34"/>
        <v>冬</v>
      </c>
      <c r="CG53" s="2">
        <v>13951578</v>
      </c>
      <c r="CH53" s="2">
        <v>20</v>
      </c>
      <c r="CI53" s="2">
        <v>516208386</v>
      </c>
      <c r="CJ53">
        <f t="shared" si="35"/>
        <v>279032000</v>
      </c>
      <c r="CK53">
        <f t="shared" si="36"/>
        <v>279032000</v>
      </c>
      <c r="CL53" s="2">
        <v>0</v>
      </c>
      <c r="CM53" s="2">
        <v>0</v>
      </c>
      <c r="CN53">
        <f t="shared" si="15"/>
        <v>0</v>
      </c>
      <c r="CO53">
        <f t="shared" si="20"/>
        <v>0</v>
      </c>
      <c r="CP53">
        <f t="shared" si="21"/>
        <v>0</v>
      </c>
      <c r="CQ53">
        <f t="shared" si="22"/>
        <v>0</v>
      </c>
      <c r="CR53">
        <f t="shared" si="17"/>
        <v>6</v>
      </c>
      <c r="CS53">
        <v>178</v>
      </c>
      <c r="CT53">
        <v>532332.80000000005</v>
      </c>
      <c r="CU53">
        <f t="shared" si="37"/>
        <v>554135.1</v>
      </c>
    </row>
    <row r="54" spans="1:99" x14ac:dyDescent="0.55000000000000004">
      <c r="A54" s="1">
        <v>43898</v>
      </c>
      <c r="B54">
        <v>0</v>
      </c>
      <c r="C54">
        <v>64</v>
      </c>
      <c r="D54">
        <v>0</v>
      </c>
      <c r="E54">
        <v>1</v>
      </c>
      <c r="F54">
        <v>7.2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 t="str">
        <f t="shared" si="0"/>
        <v>休日</v>
      </c>
      <c r="O54" t="s">
        <v>17</v>
      </c>
      <c r="P54" t="str">
        <f t="shared" si="1"/>
        <v>休日</v>
      </c>
      <c r="Q54" t="str">
        <f t="shared" si="2"/>
        <v>_祝日でない</v>
      </c>
      <c r="R54" t="str">
        <f t="shared" si="3"/>
        <v>休日</v>
      </c>
      <c r="S54" t="str">
        <f t="shared" si="4"/>
        <v>休日</v>
      </c>
      <c r="T54">
        <f t="shared" si="18"/>
        <v>6</v>
      </c>
      <c r="U54" t="str">
        <f t="shared" si="5"/>
        <v>日</v>
      </c>
      <c r="V54" t="str">
        <f t="shared" si="6"/>
        <v>_週の前半</v>
      </c>
      <c r="W54" t="s">
        <v>27</v>
      </c>
      <c r="X54" t="str">
        <f t="shared" si="7"/>
        <v>週の後半</v>
      </c>
      <c r="Y54" s="3">
        <v>6</v>
      </c>
      <c r="Z54" s="3">
        <v>94</v>
      </c>
      <c r="AA54" s="2" t="s">
        <v>79</v>
      </c>
      <c r="AB54" s="3">
        <v>0</v>
      </c>
      <c r="AC54" s="3">
        <v>20</v>
      </c>
      <c r="AD54">
        <f t="shared" si="19"/>
        <v>0</v>
      </c>
      <c r="AE54" s="3">
        <v>43</v>
      </c>
      <c r="AF54" s="3">
        <v>35</v>
      </c>
      <c r="AG54" s="3">
        <v>8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61.7</v>
      </c>
      <c r="AP54" s="3">
        <v>5.8000000000000003E-2</v>
      </c>
      <c r="AQ54" s="3">
        <v>25</v>
      </c>
      <c r="AR54" s="3">
        <v>25.7</v>
      </c>
      <c r="AS54" s="3">
        <v>0</v>
      </c>
      <c r="AT54" s="3">
        <v>2.5</v>
      </c>
      <c r="AU54" s="2">
        <v>1015.5</v>
      </c>
      <c r="AV54" s="2">
        <v>10</v>
      </c>
      <c r="AW54" s="2">
        <v>0</v>
      </c>
      <c r="AX54">
        <f t="shared" si="8"/>
        <v>-6</v>
      </c>
      <c r="AY54" t="s">
        <v>82</v>
      </c>
      <c r="AZ54" s="3">
        <v>13951572</v>
      </c>
      <c r="BA54" s="3">
        <v>43</v>
      </c>
      <c r="BB54">
        <v>599917596</v>
      </c>
      <c r="BC54" t="s">
        <v>79</v>
      </c>
      <c r="BD54">
        <f t="shared" si="24"/>
        <v>12</v>
      </c>
      <c r="BE54">
        <f t="shared" si="25"/>
        <v>65</v>
      </c>
      <c r="BF54" t="str">
        <f t="shared" si="26"/>
        <v>_なし</v>
      </c>
      <c r="BG54" t="str">
        <f t="shared" si="27"/>
        <v>_冬でない</v>
      </c>
      <c r="BH54">
        <f t="shared" si="28"/>
        <v>0</v>
      </c>
      <c r="BI54" t="str">
        <f t="shared" si="29"/>
        <v>_なし</v>
      </c>
      <c r="BJ54" t="str">
        <f t="shared" si="9"/>
        <v>_なし</v>
      </c>
      <c r="BK54" t="str">
        <f t="shared" si="30"/>
        <v>_なし</v>
      </c>
      <c r="BL54">
        <f t="shared" si="31"/>
        <v>0</v>
      </c>
      <c r="BM54">
        <f t="shared" si="10"/>
        <v>0</v>
      </c>
      <c r="BN54">
        <f t="shared" si="11"/>
        <v>0</v>
      </c>
      <c r="BO54">
        <f t="shared" si="12"/>
        <v>0</v>
      </c>
      <c r="BP54">
        <v>-26</v>
      </c>
      <c r="BQ54">
        <v>-9</v>
      </c>
      <c r="BR54">
        <v>-54</v>
      </c>
      <c r="BS54">
        <v>-34</v>
      </c>
      <c r="BT54">
        <v>-8</v>
      </c>
      <c r="BU54">
        <v>7</v>
      </c>
      <c r="BV54">
        <f t="shared" si="38"/>
        <v>-13</v>
      </c>
      <c r="BW54">
        <f t="shared" si="39"/>
        <v>11</v>
      </c>
      <c r="BX54">
        <f t="shared" si="40"/>
        <v>-8</v>
      </c>
      <c r="BY54">
        <f t="shared" si="41"/>
        <v>-19</v>
      </c>
      <c r="BZ54">
        <f t="shared" si="42"/>
        <v>1</v>
      </c>
      <c r="CA54">
        <f t="shared" si="43"/>
        <v>5</v>
      </c>
      <c r="CB54">
        <f t="shared" si="13"/>
        <v>-20.666666666666668</v>
      </c>
      <c r="CC54">
        <f t="shared" si="14"/>
        <v>-3.8333333333333335</v>
      </c>
      <c r="CD54">
        <f t="shared" si="33"/>
        <v>9.5</v>
      </c>
      <c r="CE54" t="s">
        <v>120</v>
      </c>
      <c r="CF54" t="str">
        <f t="shared" si="34"/>
        <v>春</v>
      </c>
      <c r="CG54" s="2">
        <v>13951572</v>
      </c>
      <c r="CH54" s="2">
        <v>20</v>
      </c>
      <c r="CI54" s="2">
        <v>599917596</v>
      </c>
      <c r="CJ54">
        <f t="shared" si="35"/>
        <v>292983579</v>
      </c>
      <c r="CK54">
        <f t="shared" si="36"/>
        <v>292983579</v>
      </c>
      <c r="CL54" s="2">
        <v>0</v>
      </c>
      <c r="CM54" s="2">
        <v>0</v>
      </c>
      <c r="CN54">
        <f t="shared" si="15"/>
        <v>0</v>
      </c>
      <c r="CO54">
        <f t="shared" si="20"/>
        <v>0</v>
      </c>
      <c r="CP54">
        <f t="shared" si="21"/>
        <v>0</v>
      </c>
      <c r="CQ54">
        <f t="shared" si="22"/>
        <v>0</v>
      </c>
      <c r="CR54">
        <f t="shared" si="17"/>
        <v>6</v>
      </c>
      <c r="CS54">
        <v>178</v>
      </c>
      <c r="CT54">
        <v>532332.80000000005</v>
      </c>
      <c r="CU54">
        <f t="shared" si="37"/>
        <v>532332.80000000005</v>
      </c>
    </row>
    <row r="55" spans="1:99" x14ac:dyDescent="0.55000000000000004">
      <c r="A55" s="1">
        <v>43899</v>
      </c>
      <c r="B55">
        <v>0</v>
      </c>
      <c r="C55">
        <v>64</v>
      </c>
      <c r="D55">
        <v>1</v>
      </c>
      <c r="E55">
        <v>2</v>
      </c>
      <c r="F55">
        <v>13.1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tr">
        <f t="shared" si="0"/>
        <v>_平日(金曜除く)</v>
      </c>
      <c r="O55" t="s">
        <v>17</v>
      </c>
      <c r="P55" t="str">
        <f t="shared" si="1"/>
        <v>_平日</v>
      </c>
      <c r="Q55" t="str">
        <f t="shared" si="2"/>
        <v>_祝日でない</v>
      </c>
      <c r="R55" t="str">
        <f t="shared" si="3"/>
        <v>_平日</v>
      </c>
      <c r="S55" t="str">
        <f t="shared" si="4"/>
        <v>_平日</v>
      </c>
      <c r="T55">
        <f t="shared" si="18"/>
        <v>0</v>
      </c>
      <c r="U55" t="str">
        <f t="shared" si="5"/>
        <v>月</v>
      </c>
      <c r="V55" t="str">
        <f t="shared" si="6"/>
        <v>_週の前半</v>
      </c>
      <c r="W55" t="s">
        <v>27</v>
      </c>
      <c r="X55" t="str">
        <f t="shared" si="7"/>
        <v>_週の前半</v>
      </c>
      <c r="Y55" s="3">
        <v>0</v>
      </c>
      <c r="Z55" s="3">
        <v>79</v>
      </c>
      <c r="AA55" s="2" t="s">
        <v>79</v>
      </c>
      <c r="AB55" s="3">
        <v>0</v>
      </c>
      <c r="AC55" s="3">
        <v>22</v>
      </c>
      <c r="AD55">
        <f t="shared" si="19"/>
        <v>2</v>
      </c>
      <c r="AE55" s="3">
        <v>40</v>
      </c>
      <c r="AF55" s="3">
        <v>33</v>
      </c>
      <c r="AG55" s="3">
        <v>7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23</v>
      </c>
      <c r="AN55" s="3">
        <v>0</v>
      </c>
      <c r="AO55" s="3">
        <v>60.4</v>
      </c>
      <c r="AP55" s="3">
        <v>5.8999999999999997E-2</v>
      </c>
      <c r="AQ55" s="3">
        <v>38</v>
      </c>
      <c r="AR55" s="3">
        <v>28.3</v>
      </c>
      <c r="AS55" s="3">
        <v>3.9</v>
      </c>
      <c r="AT55" s="3">
        <v>2.7</v>
      </c>
      <c r="AU55" s="2">
        <v>1013.7</v>
      </c>
      <c r="AV55" s="2">
        <v>7.5</v>
      </c>
      <c r="AW55" s="2">
        <v>0</v>
      </c>
      <c r="AX55">
        <f t="shared" si="8"/>
        <v>0</v>
      </c>
      <c r="AY55" t="s">
        <v>82</v>
      </c>
      <c r="AZ55" s="3">
        <v>13951572</v>
      </c>
      <c r="BA55" s="3">
        <v>40</v>
      </c>
      <c r="BB55">
        <v>558062880</v>
      </c>
      <c r="BC55" t="s">
        <v>79</v>
      </c>
      <c r="BD55">
        <f t="shared" si="24"/>
        <v>7.3</v>
      </c>
      <c r="BE55">
        <f t="shared" si="25"/>
        <v>94</v>
      </c>
      <c r="BF55" t="str">
        <f t="shared" si="26"/>
        <v>_なし</v>
      </c>
      <c r="BG55" t="str">
        <f t="shared" si="27"/>
        <v>_冬でない</v>
      </c>
      <c r="BH55">
        <f t="shared" si="28"/>
        <v>0</v>
      </c>
      <c r="BI55" t="str">
        <f t="shared" si="29"/>
        <v>_なし</v>
      </c>
      <c r="BJ55" t="str">
        <f t="shared" si="9"/>
        <v>_なし</v>
      </c>
      <c r="BK55" t="str">
        <f t="shared" si="30"/>
        <v>_なし</v>
      </c>
      <c r="BL55">
        <f t="shared" si="31"/>
        <v>0</v>
      </c>
      <c r="BM55">
        <f t="shared" si="10"/>
        <v>23</v>
      </c>
      <c r="BN55">
        <f t="shared" si="11"/>
        <v>0</v>
      </c>
      <c r="BO55">
        <f t="shared" si="12"/>
        <v>23</v>
      </c>
      <c r="BP55">
        <v>-13</v>
      </c>
      <c r="BQ55">
        <v>4</v>
      </c>
      <c r="BR55">
        <v>6</v>
      </c>
      <c r="BS55">
        <v>-17</v>
      </c>
      <c r="BT55">
        <v>-6</v>
      </c>
      <c r="BU55">
        <v>5</v>
      </c>
      <c r="BV55">
        <f t="shared" si="38"/>
        <v>-15</v>
      </c>
      <c r="BW55">
        <f t="shared" si="39"/>
        <v>10</v>
      </c>
      <c r="BX55">
        <f t="shared" si="40"/>
        <v>12</v>
      </c>
      <c r="BY55">
        <f t="shared" si="41"/>
        <v>-25</v>
      </c>
      <c r="BZ55">
        <f t="shared" si="42"/>
        <v>-1</v>
      </c>
      <c r="CA55">
        <f t="shared" si="43"/>
        <v>4</v>
      </c>
      <c r="CB55">
        <f t="shared" si="13"/>
        <v>-3.5</v>
      </c>
      <c r="CC55">
        <f t="shared" si="14"/>
        <v>-2.5</v>
      </c>
      <c r="CD55">
        <f t="shared" si="33"/>
        <v>0</v>
      </c>
      <c r="CE55" t="s">
        <v>120</v>
      </c>
      <c r="CF55" t="str">
        <f t="shared" si="34"/>
        <v>春</v>
      </c>
      <c r="CG55" s="2">
        <v>13951572</v>
      </c>
      <c r="CH55" s="2">
        <v>22</v>
      </c>
      <c r="CI55" s="2">
        <v>558062880</v>
      </c>
      <c r="CJ55">
        <f t="shared" si="35"/>
        <v>320886731</v>
      </c>
      <c r="CK55">
        <f t="shared" si="36"/>
        <v>320886731</v>
      </c>
      <c r="CL55" s="2">
        <v>0</v>
      </c>
      <c r="CM55" s="2">
        <v>0</v>
      </c>
      <c r="CN55">
        <f t="shared" si="15"/>
        <v>0</v>
      </c>
      <c r="CO55">
        <f t="shared" si="20"/>
        <v>0</v>
      </c>
      <c r="CP55">
        <f t="shared" si="21"/>
        <v>0</v>
      </c>
      <c r="CQ55">
        <f t="shared" si="22"/>
        <v>0</v>
      </c>
      <c r="CR55">
        <f t="shared" si="17"/>
        <v>0</v>
      </c>
      <c r="CS55">
        <v>178</v>
      </c>
      <c r="CT55">
        <v>532332.80000000005</v>
      </c>
      <c r="CU55">
        <f t="shared" si="37"/>
        <v>532332.80000000005</v>
      </c>
    </row>
    <row r="56" spans="1:99" x14ac:dyDescent="0.55000000000000004">
      <c r="A56" s="1">
        <v>43900</v>
      </c>
      <c r="B56">
        <v>3</v>
      </c>
      <c r="C56">
        <v>67</v>
      </c>
      <c r="D56">
        <v>0</v>
      </c>
      <c r="E56">
        <v>2</v>
      </c>
      <c r="F56">
        <v>14.7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 t="str">
        <f t="shared" si="0"/>
        <v>_平日(金曜除く)</v>
      </c>
      <c r="O56" t="s">
        <v>17</v>
      </c>
      <c r="P56" t="str">
        <f t="shared" si="1"/>
        <v>_平日</v>
      </c>
      <c r="Q56" t="str">
        <f t="shared" si="2"/>
        <v>_祝日でない</v>
      </c>
      <c r="R56" t="str">
        <f t="shared" si="3"/>
        <v>_平日</v>
      </c>
      <c r="S56" t="str">
        <f t="shared" si="4"/>
        <v>_平日</v>
      </c>
      <c r="T56">
        <f t="shared" si="18"/>
        <v>0</v>
      </c>
      <c r="U56" t="str">
        <f t="shared" si="5"/>
        <v>火</v>
      </c>
      <c r="V56" t="str">
        <f t="shared" si="6"/>
        <v>_週の前半</v>
      </c>
      <c r="W56" t="s">
        <v>27</v>
      </c>
      <c r="X56" t="str">
        <f t="shared" si="7"/>
        <v>_週の前半</v>
      </c>
      <c r="Y56" s="3">
        <v>24.5</v>
      </c>
      <c r="Z56" s="3">
        <v>97</v>
      </c>
      <c r="AA56" s="2" t="s">
        <v>79</v>
      </c>
      <c r="AB56" s="3">
        <v>0</v>
      </c>
      <c r="AC56" s="3">
        <v>22</v>
      </c>
      <c r="AD56">
        <f t="shared" si="19"/>
        <v>0</v>
      </c>
      <c r="AE56" s="3">
        <v>43</v>
      </c>
      <c r="AF56" s="3">
        <v>35</v>
      </c>
      <c r="AG56" s="3">
        <v>8</v>
      </c>
      <c r="AH56" s="3">
        <v>0</v>
      </c>
      <c r="AI56" s="3">
        <v>0</v>
      </c>
      <c r="AJ56" s="3">
        <v>0</v>
      </c>
      <c r="AK56" s="3">
        <v>3</v>
      </c>
      <c r="AL56" s="3">
        <v>0</v>
      </c>
      <c r="AM56" s="3">
        <v>62</v>
      </c>
      <c r="AN56" s="3">
        <v>0</v>
      </c>
      <c r="AO56" s="3">
        <v>59.1</v>
      </c>
      <c r="AP56" s="3">
        <v>6.5000000000000002E-2</v>
      </c>
      <c r="AQ56" s="3">
        <v>19</v>
      </c>
      <c r="AR56" s="3">
        <v>27.4</v>
      </c>
      <c r="AS56" s="3">
        <v>0</v>
      </c>
      <c r="AT56" s="3">
        <v>2.5</v>
      </c>
      <c r="AU56" s="2">
        <v>1000.1</v>
      </c>
      <c r="AV56" s="2">
        <v>7.5</v>
      </c>
      <c r="AW56" s="2">
        <v>0</v>
      </c>
      <c r="AX56">
        <f t="shared" si="8"/>
        <v>3</v>
      </c>
      <c r="AY56" t="s">
        <v>82</v>
      </c>
      <c r="AZ56" s="3">
        <v>13951572</v>
      </c>
      <c r="BA56" s="3">
        <v>40</v>
      </c>
      <c r="BB56">
        <v>558062880</v>
      </c>
      <c r="BC56" t="s">
        <v>79</v>
      </c>
      <c r="BD56">
        <f t="shared" si="24"/>
        <v>11.3</v>
      </c>
      <c r="BE56">
        <f t="shared" si="25"/>
        <v>59</v>
      </c>
      <c r="BF56" t="str">
        <f t="shared" si="26"/>
        <v>_なし</v>
      </c>
      <c r="BG56" t="str">
        <f t="shared" si="27"/>
        <v>_冬でない</v>
      </c>
      <c r="BH56">
        <f t="shared" si="28"/>
        <v>0</v>
      </c>
      <c r="BI56" t="str">
        <f t="shared" si="29"/>
        <v>_なし</v>
      </c>
      <c r="BJ56" t="str">
        <f t="shared" si="9"/>
        <v>_なし</v>
      </c>
      <c r="BK56" t="str">
        <f t="shared" si="30"/>
        <v>_なし</v>
      </c>
      <c r="BL56">
        <f t="shared" si="31"/>
        <v>0</v>
      </c>
      <c r="BM56">
        <f t="shared" si="10"/>
        <v>65</v>
      </c>
      <c r="BN56">
        <f t="shared" si="11"/>
        <v>0</v>
      </c>
      <c r="BO56">
        <f t="shared" si="12"/>
        <v>65</v>
      </c>
      <c r="BP56">
        <v>-20</v>
      </c>
      <c r="BQ56">
        <v>-10</v>
      </c>
      <c r="BR56">
        <v>-36</v>
      </c>
      <c r="BS56">
        <v>-19</v>
      </c>
      <c r="BT56">
        <v>-10</v>
      </c>
      <c r="BU56">
        <v>8</v>
      </c>
      <c r="BV56">
        <f t="shared" si="38"/>
        <v>-21</v>
      </c>
      <c r="BW56">
        <f t="shared" si="39"/>
        <v>-5</v>
      </c>
      <c r="BX56">
        <f t="shared" si="40"/>
        <v>-38</v>
      </c>
      <c r="BY56">
        <f t="shared" si="41"/>
        <v>-16</v>
      </c>
      <c r="BZ56">
        <f t="shared" si="42"/>
        <v>-5</v>
      </c>
      <c r="CA56">
        <f t="shared" si="43"/>
        <v>6</v>
      </c>
      <c r="CB56">
        <f t="shared" si="13"/>
        <v>-14.5</v>
      </c>
      <c r="CC56">
        <f t="shared" si="14"/>
        <v>-13.166666666666666</v>
      </c>
      <c r="CD56">
        <f t="shared" si="33"/>
        <v>10.1</v>
      </c>
      <c r="CE56" t="s">
        <v>120</v>
      </c>
      <c r="CF56" t="str">
        <f t="shared" si="34"/>
        <v>春</v>
      </c>
      <c r="CG56" s="2">
        <v>13951572</v>
      </c>
      <c r="CH56" s="2">
        <v>22</v>
      </c>
      <c r="CI56" s="2">
        <v>558062880</v>
      </c>
      <c r="CJ56">
        <f t="shared" si="35"/>
        <v>292983537</v>
      </c>
      <c r="CK56">
        <f t="shared" si="36"/>
        <v>292983537</v>
      </c>
      <c r="CL56" s="2">
        <v>0</v>
      </c>
      <c r="CM56" s="2">
        <v>0</v>
      </c>
      <c r="CN56">
        <f t="shared" si="15"/>
        <v>0</v>
      </c>
      <c r="CO56">
        <f t="shared" si="20"/>
        <v>0</v>
      </c>
      <c r="CP56">
        <f t="shared" si="21"/>
        <v>0</v>
      </c>
      <c r="CQ56">
        <f t="shared" si="22"/>
        <v>0</v>
      </c>
      <c r="CR56">
        <f t="shared" si="17"/>
        <v>0</v>
      </c>
      <c r="CS56">
        <v>178</v>
      </c>
      <c r="CT56">
        <v>532332.80000000005</v>
      </c>
      <c r="CU56">
        <f t="shared" si="37"/>
        <v>532332.80000000005</v>
      </c>
    </row>
    <row r="57" spans="1:99" x14ac:dyDescent="0.55000000000000004">
      <c r="A57" s="1">
        <v>43901</v>
      </c>
      <c r="B57">
        <v>6</v>
      </c>
      <c r="C57">
        <v>73</v>
      </c>
      <c r="D57">
        <v>0</v>
      </c>
      <c r="E57">
        <v>2</v>
      </c>
      <c r="F57">
        <v>15.3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 t="str">
        <f t="shared" si="0"/>
        <v>_平日(金曜除く)</v>
      </c>
      <c r="O57" t="s">
        <v>17</v>
      </c>
      <c r="P57" t="str">
        <f t="shared" si="1"/>
        <v>_平日</v>
      </c>
      <c r="Q57" t="str">
        <f t="shared" si="2"/>
        <v>_祝日でない</v>
      </c>
      <c r="R57" t="str">
        <f t="shared" si="3"/>
        <v>_平日</v>
      </c>
      <c r="S57" t="str">
        <f t="shared" si="4"/>
        <v>_平日</v>
      </c>
      <c r="T57">
        <f t="shared" si="18"/>
        <v>3</v>
      </c>
      <c r="U57" t="str">
        <f t="shared" si="5"/>
        <v>水</v>
      </c>
      <c r="V57" t="str">
        <f t="shared" si="6"/>
        <v>_週の前半</v>
      </c>
      <c r="W57" t="s">
        <v>27</v>
      </c>
      <c r="X57" t="str">
        <f t="shared" si="7"/>
        <v>_週の前半</v>
      </c>
      <c r="Y57" s="3">
        <v>0</v>
      </c>
      <c r="Z57" s="3">
        <v>58</v>
      </c>
      <c r="AA57" s="2" t="s">
        <v>79</v>
      </c>
      <c r="AB57" s="3">
        <v>0</v>
      </c>
      <c r="AC57" s="3">
        <v>22</v>
      </c>
      <c r="AD57">
        <f t="shared" si="19"/>
        <v>0</v>
      </c>
      <c r="AE57" s="3">
        <v>49</v>
      </c>
      <c r="AF57" s="3">
        <v>42</v>
      </c>
      <c r="AG57" s="3">
        <v>7</v>
      </c>
      <c r="AH57" s="3">
        <v>0</v>
      </c>
      <c r="AI57" s="3">
        <v>0</v>
      </c>
      <c r="AJ57" s="3">
        <v>0</v>
      </c>
      <c r="AK57" s="3">
        <v>5</v>
      </c>
      <c r="AL57" s="3">
        <v>0</v>
      </c>
      <c r="AM57" s="3">
        <v>114</v>
      </c>
      <c r="AN57" s="3">
        <v>0</v>
      </c>
      <c r="AO57" s="3">
        <v>64.400000000000006</v>
      </c>
      <c r="AP57" s="3">
        <v>6.2E-2</v>
      </c>
      <c r="AQ57" s="3">
        <v>19</v>
      </c>
      <c r="AR57" s="3">
        <v>26.6</v>
      </c>
      <c r="AS57" s="3">
        <v>7.9</v>
      </c>
      <c r="AT57" s="3">
        <v>3.3</v>
      </c>
      <c r="AU57" s="2">
        <v>997.3</v>
      </c>
      <c r="AV57" s="2">
        <v>6.3</v>
      </c>
      <c r="AW57" s="2">
        <v>0</v>
      </c>
      <c r="AX57">
        <f t="shared" si="8"/>
        <v>3</v>
      </c>
      <c r="AY57" t="s">
        <v>82</v>
      </c>
      <c r="AZ57" s="3">
        <v>13951569</v>
      </c>
      <c r="BA57" s="3">
        <v>43</v>
      </c>
      <c r="BB57">
        <v>599917467</v>
      </c>
      <c r="BC57" t="s">
        <v>79</v>
      </c>
      <c r="BD57">
        <f t="shared" si="24"/>
        <v>8.9</v>
      </c>
      <c r="BE57">
        <f t="shared" si="25"/>
        <v>85</v>
      </c>
      <c r="BF57" t="str">
        <f t="shared" si="26"/>
        <v>_なし</v>
      </c>
      <c r="BG57" t="str">
        <f t="shared" si="27"/>
        <v>_冬でない</v>
      </c>
      <c r="BH57">
        <f t="shared" si="28"/>
        <v>0</v>
      </c>
      <c r="BI57" t="str">
        <f t="shared" si="29"/>
        <v>_なし</v>
      </c>
      <c r="BJ57" t="str">
        <f t="shared" si="9"/>
        <v>_なし</v>
      </c>
      <c r="BK57" t="str">
        <f t="shared" si="30"/>
        <v>_なし</v>
      </c>
      <c r="BL57">
        <f t="shared" si="31"/>
        <v>0</v>
      </c>
      <c r="BM57">
        <f t="shared" si="10"/>
        <v>119</v>
      </c>
      <c r="BN57">
        <f t="shared" si="11"/>
        <v>0</v>
      </c>
      <c r="BO57">
        <f t="shared" si="12"/>
        <v>119</v>
      </c>
      <c r="BP57">
        <v>-9</v>
      </c>
      <c r="BQ57">
        <v>6</v>
      </c>
      <c r="BR57">
        <v>18</v>
      </c>
      <c r="BS57">
        <v>-18</v>
      </c>
      <c r="BT57">
        <v>-8</v>
      </c>
      <c r="BU57">
        <v>5</v>
      </c>
      <c r="BV57">
        <f t="shared" si="38"/>
        <v>-8</v>
      </c>
      <c r="BW57">
        <f t="shared" si="39"/>
        <v>10</v>
      </c>
      <c r="BX57">
        <f t="shared" si="40"/>
        <v>11</v>
      </c>
      <c r="BY57">
        <f t="shared" si="41"/>
        <v>-16</v>
      </c>
      <c r="BZ57">
        <f t="shared" si="42"/>
        <v>-6</v>
      </c>
      <c r="CA57">
        <f t="shared" si="43"/>
        <v>5</v>
      </c>
      <c r="CB57">
        <f t="shared" si="13"/>
        <v>-1</v>
      </c>
      <c r="CC57">
        <f t="shared" si="14"/>
        <v>-0.66666666666666663</v>
      </c>
      <c r="CD57">
        <f t="shared" si="33"/>
        <v>0</v>
      </c>
      <c r="CE57" t="s">
        <v>120</v>
      </c>
      <c r="CF57" t="str">
        <f t="shared" si="34"/>
        <v>春</v>
      </c>
      <c r="CG57" s="2">
        <v>13951569</v>
      </c>
      <c r="CH57" s="2">
        <v>22</v>
      </c>
      <c r="CI57" s="2">
        <v>599917467</v>
      </c>
      <c r="CJ57">
        <f t="shared" si="35"/>
        <v>306935112</v>
      </c>
      <c r="CK57">
        <f t="shared" si="36"/>
        <v>306935112</v>
      </c>
      <c r="CL57" s="2">
        <v>0</v>
      </c>
      <c r="CM57" s="2">
        <v>0</v>
      </c>
      <c r="CN57">
        <f t="shared" si="15"/>
        <v>0</v>
      </c>
      <c r="CO57">
        <f t="shared" si="20"/>
        <v>0</v>
      </c>
      <c r="CP57">
        <f t="shared" si="21"/>
        <v>0</v>
      </c>
      <c r="CQ57">
        <f t="shared" si="22"/>
        <v>0</v>
      </c>
      <c r="CR57">
        <f t="shared" si="17"/>
        <v>3</v>
      </c>
      <c r="CS57">
        <v>178</v>
      </c>
      <c r="CT57">
        <v>532332.80000000005</v>
      </c>
      <c r="CU57">
        <f t="shared" si="37"/>
        <v>532332.80000000005</v>
      </c>
    </row>
    <row r="58" spans="1:99" x14ac:dyDescent="0.55000000000000004">
      <c r="A58" s="1">
        <v>43902</v>
      </c>
      <c r="B58">
        <v>2</v>
      </c>
      <c r="C58">
        <v>75</v>
      </c>
      <c r="D58">
        <v>0</v>
      </c>
      <c r="E58">
        <v>2</v>
      </c>
      <c r="F58">
        <v>11.4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 t="str">
        <f t="shared" si="0"/>
        <v>_平日(金曜除く)</v>
      </c>
      <c r="O58" t="s">
        <v>17</v>
      </c>
      <c r="P58" t="str">
        <f t="shared" si="1"/>
        <v>_平日</v>
      </c>
      <c r="Q58" t="str">
        <f t="shared" si="2"/>
        <v>_祝日でない</v>
      </c>
      <c r="R58" t="str">
        <f t="shared" si="3"/>
        <v>_平日</v>
      </c>
      <c r="S58" t="str">
        <f t="shared" si="4"/>
        <v>_平日</v>
      </c>
      <c r="T58">
        <f t="shared" si="18"/>
        <v>6</v>
      </c>
      <c r="U58" t="str">
        <f t="shared" si="5"/>
        <v>木</v>
      </c>
      <c r="V58" t="str">
        <f t="shared" si="6"/>
        <v>週の後半</v>
      </c>
      <c r="W58" t="s">
        <v>27</v>
      </c>
      <c r="X58" t="str">
        <f t="shared" si="7"/>
        <v>週の後半</v>
      </c>
      <c r="Y58" s="3">
        <v>0</v>
      </c>
      <c r="Z58" s="3">
        <v>48</v>
      </c>
      <c r="AA58" s="2" t="s">
        <v>79</v>
      </c>
      <c r="AB58" s="3">
        <v>0</v>
      </c>
      <c r="AC58" s="3">
        <v>22</v>
      </c>
      <c r="AD58">
        <f t="shared" si="19"/>
        <v>0</v>
      </c>
      <c r="AE58" s="3">
        <v>51</v>
      </c>
      <c r="AF58" s="3">
        <v>44</v>
      </c>
      <c r="AG58" s="3">
        <v>7</v>
      </c>
      <c r="AH58" s="3">
        <v>0</v>
      </c>
      <c r="AI58" s="3">
        <v>0</v>
      </c>
      <c r="AJ58" s="3">
        <v>0</v>
      </c>
      <c r="AK58" s="3">
        <v>2</v>
      </c>
      <c r="AL58" s="3">
        <v>0</v>
      </c>
      <c r="AM58" s="3">
        <v>82</v>
      </c>
      <c r="AN58" s="3">
        <v>0</v>
      </c>
      <c r="AO58" s="3">
        <v>65.099999999999994</v>
      </c>
      <c r="AP58" s="3">
        <v>4.8000000000000001E-2</v>
      </c>
      <c r="AQ58" s="3">
        <v>23</v>
      </c>
      <c r="AR58" s="3">
        <v>26.6</v>
      </c>
      <c r="AS58" s="3">
        <v>10</v>
      </c>
      <c r="AT58" s="3">
        <v>4.0999999999999996</v>
      </c>
      <c r="AU58" s="2">
        <v>1016.7</v>
      </c>
      <c r="AV58" s="2">
        <v>1</v>
      </c>
      <c r="AW58" s="2">
        <v>0</v>
      </c>
      <c r="AX58">
        <f t="shared" si="8"/>
        <v>-4</v>
      </c>
      <c r="AY58" t="s">
        <v>82</v>
      </c>
      <c r="AZ58" s="3">
        <v>13951563</v>
      </c>
      <c r="BA58" s="3">
        <v>49</v>
      </c>
      <c r="BB58">
        <v>683626587</v>
      </c>
      <c r="BC58" t="s">
        <v>79</v>
      </c>
      <c r="BD58">
        <f t="shared" si="24"/>
        <v>9.1999999999999993</v>
      </c>
      <c r="BE58">
        <f t="shared" si="25"/>
        <v>53</v>
      </c>
      <c r="BF58" t="str">
        <f t="shared" si="26"/>
        <v>_なし</v>
      </c>
      <c r="BG58" t="str">
        <f t="shared" si="27"/>
        <v>_冬でない</v>
      </c>
      <c r="BH58">
        <f t="shared" si="28"/>
        <v>0</v>
      </c>
      <c r="BI58" t="str">
        <f t="shared" si="29"/>
        <v>_なし</v>
      </c>
      <c r="BJ58" t="str">
        <f t="shared" si="9"/>
        <v>_なし</v>
      </c>
      <c r="BK58" t="str">
        <f t="shared" si="30"/>
        <v>_なし</v>
      </c>
      <c r="BL58">
        <f t="shared" si="31"/>
        <v>0</v>
      </c>
      <c r="BM58">
        <f t="shared" si="10"/>
        <v>84</v>
      </c>
      <c r="BN58">
        <f t="shared" si="11"/>
        <v>0</v>
      </c>
      <c r="BO58">
        <f t="shared" si="12"/>
        <v>84</v>
      </c>
      <c r="BP58">
        <v>-10</v>
      </c>
      <c r="BQ58">
        <v>4</v>
      </c>
      <c r="BR58">
        <v>9</v>
      </c>
      <c r="BS58">
        <v>-18</v>
      </c>
      <c r="BT58">
        <v>-8</v>
      </c>
      <c r="BU58">
        <v>6</v>
      </c>
      <c r="BV58">
        <f t="shared" si="38"/>
        <v>-20</v>
      </c>
      <c r="BW58">
        <f t="shared" si="39"/>
        <v>-4</v>
      </c>
      <c r="BX58">
        <f t="shared" si="40"/>
        <v>-26</v>
      </c>
      <c r="BY58">
        <f t="shared" si="41"/>
        <v>-20</v>
      </c>
      <c r="BZ58">
        <f t="shared" si="42"/>
        <v>-8</v>
      </c>
      <c r="CA58">
        <f t="shared" si="43"/>
        <v>7</v>
      </c>
      <c r="CB58">
        <f t="shared" si="13"/>
        <v>-2.8333333333333335</v>
      </c>
      <c r="CC58">
        <f t="shared" si="14"/>
        <v>-11.833333333333334</v>
      </c>
      <c r="CD58">
        <f t="shared" si="33"/>
        <v>5.9</v>
      </c>
      <c r="CE58" t="s">
        <v>120</v>
      </c>
      <c r="CF58" t="str">
        <f t="shared" si="34"/>
        <v>春</v>
      </c>
      <c r="CG58" s="2">
        <v>13951563</v>
      </c>
      <c r="CH58" s="2">
        <v>22</v>
      </c>
      <c r="CI58" s="2">
        <v>683626587</v>
      </c>
      <c r="CJ58">
        <f t="shared" si="35"/>
        <v>334838208</v>
      </c>
      <c r="CK58">
        <f t="shared" si="36"/>
        <v>334838208</v>
      </c>
      <c r="CL58" s="2">
        <v>0</v>
      </c>
      <c r="CM58" s="2">
        <v>0</v>
      </c>
      <c r="CN58">
        <f t="shared" si="15"/>
        <v>0</v>
      </c>
      <c r="CO58">
        <f t="shared" si="20"/>
        <v>0</v>
      </c>
      <c r="CP58">
        <f t="shared" si="21"/>
        <v>0</v>
      </c>
      <c r="CQ58">
        <f t="shared" si="22"/>
        <v>0</v>
      </c>
      <c r="CR58">
        <f t="shared" si="17"/>
        <v>6</v>
      </c>
      <c r="CS58">
        <v>178</v>
      </c>
      <c r="CT58">
        <v>532332.80000000005</v>
      </c>
      <c r="CU58">
        <f t="shared" si="37"/>
        <v>532332.80000000005</v>
      </c>
    </row>
    <row r="59" spans="1:99" x14ac:dyDescent="0.55000000000000004">
      <c r="A59" s="1">
        <v>43903</v>
      </c>
      <c r="B59">
        <v>2</v>
      </c>
      <c r="C59">
        <v>77</v>
      </c>
      <c r="D59">
        <v>0</v>
      </c>
      <c r="E59">
        <v>2</v>
      </c>
      <c r="F59">
        <v>12.5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 t="str">
        <f t="shared" si="0"/>
        <v>金曜</v>
      </c>
      <c r="O59" t="s">
        <v>17</v>
      </c>
      <c r="P59" t="str">
        <f t="shared" si="1"/>
        <v>_平日</v>
      </c>
      <c r="Q59" t="str">
        <f t="shared" si="2"/>
        <v>_祝日でない</v>
      </c>
      <c r="R59" t="str">
        <f t="shared" si="3"/>
        <v>_平日</v>
      </c>
      <c r="S59" t="str">
        <f t="shared" si="4"/>
        <v>休日前日</v>
      </c>
      <c r="T59">
        <f t="shared" si="18"/>
        <v>2</v>
      </c>
      <c r="U59" t="str">
        <f t="shared" si="5"/>
        <v>金</v>
      </c>
      <c r="V59" t="str">
        <f t="shared" si="6"/>
        <v>週の後半</v>
      </c>
      <c r="W59" t="s">
        <v>27</v>
      </c>
      <c r="X59" t="str">
        <f t="shared" si="7"/>
        <v>週の後半</v>
      </c>
      <c r="Y59" s="3">
        <v>0</v>
      </c>
      <c r="Z59" s="3">
        <v>62</v>
      </c>
      <c r="AA59" s="2" t="s">
        <v>79</v>
      </c>
      <c r="AB59" s="3">
        <v>0</v>
      </c>
      <c r="AC59" s="3">
        <v>22</v>
      </c>
      <c r="AD59">
        <f t="shared" si="19"/>
        <v>0</v>
      </c>
      <c r="AE59" s="3">
        <v>53</v>
      </c>
      <c r="AF59" s="3">
        <v>45</v>
      </c>
      <c r="AG59" s="3">
        <v>8</v>
      </c>
      <c r="AH59" s="3">
        <v>0</v>
      </c>
      <c r="AI59" s="3">
        <v>0</v>
      </c>
      <c r="AJ59" s="3">
        <v>0</v>
      </c>
      <c r="AK59" s="3">
        <v>2</v>
      </c>
      <c r="AL59" s="3">
        <v>0</v>
      </c>
      <c r="AM59" s="3">
        <v>56</v>
      </c>
      <c r="AN59" s="3">
        <v>0</v>
      </c>
      <c r="AO59" s="3">
        <v>63.3</v>
      </c>
      <c r="AP59" s="3">
        <v>4.1000000000000002E-2</v>
      </c>
      <c r="AQ59" s="3">
        <v>25</v>
      </c>
      <c r="AR59" s="3">
        <v>26.1</v>
      </c>
      <c r="AS59" s="3">
        <v>7</v>
      </c>
      <c r="AT59" s="3">
        <v>2.4</v>
      </c>
      <c r="AU59" s="2">
        <v>1012.5</v>
      </c>
      <c r="AV59" s="2">
        <v>7.5</v>
      </c>
      <c r="AW59" s="2">
        <v>0</v>
      </c>
      <c r="AX59">
        <f t="shared" si="8"/>
        <v>0</v>
      </c>
      <c r="AY59" t="s">
        <v>82</v>
      </c>
      <c r="AZ59" s="3">
        <v>13951561</v>
      </c>
      <c r="BA59" s="3">
        <v>51</v>
      </c>
      <c r="BB59">
        <v>711529611</v>
      </c>
      <c r="BC59" t="s">
        <v>79</v>
      </c>
      <c r="BD59">
        <f t="shared" si="24"/>
        <v>9.4</v>
      </c>
      <c r="BE59">
        <f t="shared" si="25"/>
        <v>33</v>
      </c>
      <c r="BF59" t="str">
        <f t="shared" si="26"/>
        <v>_なし</v>
      </c>
      <c r="BG59" t="str">
        <f t="shared" si="27"/>
        <v>_冬でない</v>
      </c>
      <c r="BH59">
        <f t="shared" si="28"/>
        <v>0</v>
      </c>
      <c r="BI59" t="str">
        <f t="shared" si="29"/>
        <v>_なし</v>
      </c>
      <c r="BJ59" t="str">
        <f t="shared" si="9"/>
        <v>_なし</v>
      </c>
      <c r="BK59" t="str">
        <f t="shared" si="30"/>
        <v>_なし</v>
      </c>
      <c r="BL59">
        <f t="shared" si="31"/>
        <v>0</v>
      </c>
      <c r="BM59">
        <f t="shared" si="10"/>
        <v>58</v>
      </c>
      <c r="BN59">
        <f t="shared" si="11"/>
        <v>0</v>
      </c>
      <c r="BO59">
        <f t="shared" si="12"/>
        <v>58</v>
      </c>
      <c r="BP59">
        <v>-10</v>
      </c>
      <c r="BQ59">
        <v>5</v>
      </c>
      <c r="BR59">
        <v>8</v>
      </c>
      <c r="BS59">
        <v>-19</v>
      </c>
      <c r="BT59">
        <v>-8</v>
      </c>
      <c r="BU59">
        <v>7</v>
      </c>
      <c r="BV59">
        <f t="shared" si="38"/>
        <v>-14</v>
      </c>
      <c r="BW59">
        <f t="shared" si="39"/>
        <v>2</v>
      </c>
      <c r="BX59">
        <f t="shared" si="40"/>
        <v>-10</v>
      </c>
      <c r="BY59">
        <f t="shared" si="41"/>
        <v>-18</v>
      </c>
      <c r="BZ59">
        <f t="shared" si="42"/>
        <v>-7</v>
      </c>
      <c r="CA59">
        <f t="shared" si="43"/>
        <v>7</v>
      </c>
      <c r="CB59">
        <f t="shared" si="13"/>
        <v>-2.8333333333333335</v>
      </c>
      <c r="CC59">
        <f t="shared" si="14"/>
        <v>-6.666666666666667</v>
      </c>
      <c r="CD59">
        <f t="shared" si="33"/>
        <v>10.7</v>
      </c>
      <c r="CE59" t="s">
        <v>120</v>
      </c>
      <c r="CF59" t="str">
        <f t="shared" si="34"/>
        <v>春</v>
      </c>
      <c r="CG59" s="2">
        <v>13951561</v>
      </c>
      <c r="CH59" s="2">
        <v>22</v>
      </c>
      <c r="CI59" s="2">
        <v>711529611</v>
      </c>
      <c r="CJ59">
        <f t="shared" si="35"/>
        <v>432499104</v>
      </c>
      <c r="CK59">
        <f t="shared" si="36"/>
        <v>432499104</v>
      </c>
      <c r="CL59" s="2">
        <v>0</v>
      </c>
      <c r="CM59" s="2">
        <v>0</v>
      </c>
      <c r="CN59">
        <f t="shared" si="15"/>
        <v>0</v>
      </c>
      <c r="CO59">
        <f t="shared" si="20"/>
        <v>0</v>
      </c>
      <c r="CP59">
        <f t="shared" si="21"/>
        <v>0</v>
      </c>
      <c r="CQ59">
        <f t="shared" si="22"/>
        <v>0</v>
      </c>
      <c r="CR59">
        <f t="shared" si="17"/>
        <v>2</v>
      </c>
      <c r="CS59">
        <v>178</v>
      </c>
      <c r="CT59">
        <v>532332.80000000005</v>
      </c>
      <c r="CU59">
        <f t="shared" si="37"/>
        <v>532332.80000000005</v>
      </c>
    </row>
    <row r="60" spans="1:99" x14ac:dyDescent="0.55000000000000004">
      <c r="A60" s="1">
        <v>43904</v>
      </c>
      <c r="B60">
        <v>10</v>
      </c>
      <c r="C60">
        <v>87</v>
      </c>
      <c r="D60">
        <v>0</v>
      </c>
      <c r="E60">
        <v>2</v>
      </c>
      <c r="F60">
        <v>5.5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 t="str">
        <f t="shared" si="0"/>
        <v>休日</v>
      </c>
      <c r="O60" t="s">
        <v>17</v>
      </c>
      <c r="P60" t="str">
        <f t="shared" si="1"/>
        <v>休日</v>
      </c>
      <c r="Q60" t="str">
        <f t="shared" si="2"/>
        <v>_祝日でない</v>
      </c>
      <c r="R60" t="str">
        <f t="shared" si="3"/>
        <v>休日</v>
      </c>
      <c r="S60" t="str">
        <f t="shared" si="4"/>
        <v>休日</v>
      </c>
      <c r="T60">
        <f t="shared" si="18"/>
        <v>2</v>
      </c>
      <c r="U60" t="str">
        <f t="shared" si="5"/>
        <v>土</v>
      </c>
      <c r="V60" t="str">
        <f t="shared" si="6"/>
        <v>週の後半</v>
      </c>
      <c r="W60" t="s">
        <v>27</v>
      </c>
      <c r="X60" t="str">
        <f t="shared" si="7"/>
        <v>週の後半</v>
      </c>
      <c r="Y60" s="3">
        <v>25</v>
      </c>
      <c r="Z60" s="3">
        <v>88</v>
      </c>
      <c r="AA60" s="2" t="s">
        <v>79</v>
      </c>
      <c r="AB60" s="3">
        <v>0</v>
      </c>
      <c r="AC60" s="3">
        <v>22</v>
      </c>
      <c r="AD60">
        <f t="shared" si="19"/>
        <v>0</v>
      </c>
      <c r="AE60" s="3">
        <v>63</v>
      </c>
      <c r="AF60" s="3">
        <v>55</v>
      </c>
      <c r="AG60" s="3">
        <v>8</v>
      </c>
      <c r="AH60" s="3">
        <v>0</v>
      </c>
      <c r="AI60" s="3">
        <v>0</v>
      </c>
      <c r="AJ60" s="3">
        <v>0</v>
      </c>
      <c r="AK60" s="3">
        <v>7</v>
      </c>
      <c r="AL60" s="3">
        <v>0</v>
      </c>
      <c r="AM60" s="3">
        <v>64</v>
      </c>
      <c r="AN60" s="3">
        <v>0</v>
      </c>
      <c r="AO60" s="3">
        <v>60</v>
      </c>
      <c r="AP60" s="3">
        <v>4.4999999999999998E-2</v>
      </c>
      <c r="AQ60" s="3">
        <v>22</v>
      </c>
      <c r="AR60" s="3">
        <v>24.4</v>
      </c>
      <c r="AS60" s="3">
        <v>0</v>
      </c>
      <c r="AT60" s="3">
        <v>3.2</v>
      </c>
      <c r="AU60" s="2">
        <v>1006.1</v>
      </c>
      <c r="AV60" s="2">
        <v>9.3000000000000007</v>
      </c>
      <c r="AW60" s="2">
        <v>0</v>
      </c>
      <c r="AX60">
        <f t="shared" si="8"/>
        <v>8</v>
      </c>
      <c r="AY60" t="s">
        <v>82</v>
      </c>
      <c r="AZ60" s="3">
        <v>13951559</v>
      </c>
      <c r="BA60" s="3">
        <v>53</v>
      </c>
      <c r="BB60">
        <v>739432627</v>
      </c>
      <c r="BC60" t="s">
        <v>79</v>
      </c>
      <c r="BD60">
        <f t="shared" si="24"/>
        <v>7.3</v>
      </c>
      <c r="BE60">
        <f t="shared" si="25"/>
        <v>68</v>
      </c>
      <c r="BF60" t="str">
        <f t="shared" si="26"/>
        <v>_なし</v>
      </c>
      <c r="BG60" t="str">
        <f t="shared" si="27"/>
        <v>_冬でない</v>
      </c>
      <c r="BH60">
        <f t="shared" si="28"/>
        <v>0</v>
      </c>
      <c r="BI60" t="str">
        <f t="shared" si="29"/>
        <v>_なし</v>
      </c>
      <c r="BJ60" t="str">
        <f t="shared" si="9"/>
        <v>_なし</v>
      </c>
      <c r="BK60" t="str">
        <f t="shared" si="30"/>
        <v>_なし</v>
      </c>
      <c r="BL60">
        <f t="shared" si="31"/>
        <v>0</v>
      </c>
      <c r="BM60">
        <f t="shared" si="10"/>
        <v>71</v>
      </c>
      <c r="BN60">
        <f t="shared" si="11"/>
        <v>0</v>
      </c>
      <c r="BO60">
        <f t="shared" si="12"/>
        <v>71</v>
      </c>
      <c r="BP60">
        <v>-29</v>
      </c>
      <c r="BQ60">
        <v>-17</v>
      </c>
      <c r="BR60">
        <v>-58</v>
      </c>
      <c r="BS60">
        <v>-30</v>
      </c>
      <c r="BT60">
        <v>-11</v>
      </c>
      <c r="BU60">
        <v>9</v>
      </c>
      <c r="BV60">
        <f t="shared" si="38"/>
        <v>-14</v>
      </c>
      <c r="BW60">
        <f t="shared" si="39"/>
        <v>4</v>
      </c>
      <c r="BX60">
        <f t="shared" si="40"/>
        <v>1</v>
      </c>
      <c r="BY60">
        <f t="shared" si="41"/>
        <v>-20</v>
      </c>
      <c r="BZ60">
        <f t="shared" si="42"/>
        <v>-8</v>
      </c>
      <c r="CA60">
        <f t="shared" si="43"/>
        <v>7</v>
      </c>
      <c r="CB60">
        <f t="shared" si="13"/>
        <v>-22.666666666666668</v>
      </c>
      <c r="CC60">
        <f t="shared" si="14"/>
        <v>-5</v>
      </c>
      <c r="CD60">
        <f t="shared" si="33"/>
        <v>0</v>
      </c>
      <c r="CE60" t="s">
        <v>120</v>
      </c>
      <c r="CF60" t="str">
        <f t="shared" si="34"/>
        <v>春</v>
      </c>
      <c r="CG60" s="2">
        <v>13951559</v>
      </c>
      <c r="CH60" s="2">
        <v>22</v>
      </c>
      <c r="CI60" s="2">
        <v>739432627</v>
      </c>
      <c r="CJ60">
        <f t="shared" si="35"/>
        <v>516208386</v>
      </c>
      <c r="CK60">
        <f t="shared" si="36"/>
        <v>516208386</v>
      </c>
      <c r="CL60" s="2">
        <v>0</v>
      </c>
      <c r="CM60" s="2">
        <v>0</v>
      </c>
      <c r="CN60">
        <f t="shared" si="15"/>
        <v>0</v>
      </c>
      <c r="CO60">
        <f t="shared" si="20"/>
        <v>0</v>
      </c>
      <c r="CP60">
        <f t="shared" si="21"/>
        <v>0</v>
      </c>
      <c r="CQ60">
        <f t="shared" si="22"/>
        <v>0</v>
      </c>
      <c r="CR60">
        <f t="shared" si="17"/>
        <v>2</v>
      </c>
      <c r="CS60">
        <v>178</v>
      </c>
      <c r="CT60">
        <v>532332.80000000005</v>
      </c>
      <c r="CU60">
        <f t="shared" si="37"/>
        <v>532332.80000000005</v>
      </c>
    </row>
    <row r="61" spans="1:99" x14ac:dyDescent="0.55000000000000004">
      <c r="A61" s="1">
        <v>43905</v>
      </c>
      <c r="B61">
        <v>3</v>
      </c>
      <c r="C61">
        <v>90</v>
      </c>
      <c r="D61">
        <v>0</v>
      </c>
      <c r="E61">
        <v>2</v>
      </c>
      <c r="F61">
        <v>7.1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 t="str">
        <f t="shared" si="0"/>
        <v>休日</v>
      </c>
      <c r="O61" t="s">
        <v>17</v>
      </c>
      <c r="P61" t="str">
        <f t="shared" si="1"/>
        <v>休日</v>
      </c>
      <c r="Q61" t="str">
        <f t="shared" si="2"/>
        <v>_祝日でない</v>
      </c>
      <c r="R61" t="str">
        <f t="shared" si="3"/>
        <v>休日</v>
      </c>
      <c r="S61" t="str">
        <f t="shared" si="4"/>
        <v>休日</v>
      </c>
      <c r="T61">
        <f t="shared" si="18"/>
        <v>10</v>
      </c>
      <c r="U61" t="str">
        <f t="shared" si="5"/>
        <v>日</v>
      </c>
      <c r="V61" t="str">
        <f t="shared" si="6"/>
        <v>_週の前半</v>
      </c>
      <c r="W61" t="s">
        <v>27</v>
      </c>
      <c r="X61" t="str">
        <f t="shared" si="7"/>
        <v>週の後半</v>
      </c>
      <c r="Y61" s="3">
        <v>0</v>
      </c>
      <c r="Z61" s="3">
        <v>67</v>
      </c>
      <c r="AA61" s="2" t="s">
        <v>79</v>
      </c>
      <c r="AB61" s="3">
        <v>0</v>
      </c>
      <c r="AC61" s="3">
        <v>22</v>
      </c>
      <c r="AD61">
        <f t="shared" si="19"/>
        <v>0</v>
      </c>
      <c r="AE61" s="3">
        <v>66</v>
      </c>
      <c r="AF61" s="3">
        <v>58</v>
      </c>
      <c r="AG61" s="3">
        <v>8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60</v>
      </c>
      <c r="AP61" s="3">
        <v>4.4999999999999998E-2</v>
      </c>
      <c r="AQ61" s="3">
        <v>32</v>
      </c>
      <c r="AR61" s="3">
        <v>25.4</v>
      </c>
      <c r="AS61" s="3">
        <v>8.4</v>
      </c>
      <c r="AT61" s="3">
        <v>2.6</v>
      </c>
      <c r="AU61" s="2">
        <v>1002.6</v>
      </c>
      <c r="AV61" s="2">
        <v>4</v>
      </c>
      <c r="AW61" s="2">
        <v>0</v>
      </c>
      <c r="AX61">
        <f t="shared" si="8"/>
        <v>-7</v>
      </c>
      <c r="AY61" t="s">
        <v>82</v>
      </c>
      <c r="AZ61" s="3">
        <v>13951549</v>
      </c>
      <c r="BA61" s="3">
        <v>63</v>
      </c>
      <c r="BB61">
        <v>878947587</v>
      </c>
      <c r="BC61" t="s">
        <v>79</v>
      </c>
      <c r="BD61">
        <f t="shared" si="24"/>
        <v>7.2</v>
      </c>
      <c r="BE61">
        <f t="shared" si="25"/>
        <v>94</v>
      </c>
      <c r="BF61" t="str">
        <f t="shared" si="26"/>
        <v>_なし</v>
      </c>
      <c r="BG61" t="str">
        <f t="shared" si="27"/>
        <v>_冬でない</v>
      </c>
      <c r="BH61">
        <f t="shared" si="28"/>
        <v>0</v>
      </c>
      <c r="BI61" t="str">
        <f t="shared" si="29"/>
        <v>_なし</v>
      </c>
      <c r="BJ61" t="str">
        <f t="shared" si="9"/>
        <v>_なし</v>
      </c>
      <c r="BK61" t="str">
        <f t="shared" si="30"/>
        <v>_なし</v>
      </c>
      <c r="BL61">
        <f t="shared" si="31"/>
        <v>0</v>
      </c>
      <c r="BM61">
        <f t="shared" si="10"/>
        <v>0</v>
      </c>
      <c r="BN61">
        <f t="shared" si="11"/>
        <v>0</v>
      </c>
      <c r="BO61">
        <f t="shared" si="12"/>
        <v>0</v>
      </c>
      <c r="BP61">
        <v>-10</v>
      </c>
      <c r="BQ61">
        <v>10</v>
      </c>
      <c r="BR61">
        <v>16</v>
      </c>
      <c r="BS61">
        <v>-24</v>
      </c>
      <c r="BT61">
        <v>-3</v>
      </c>
      <c r="BU61">
        <v>4</v>
      </c>
      <c r="BV61">
        <f t="shared" si="38"/>
        <v>-18</v>
      </c>
      <c r="BW61">
        <f t="shared" si="39"/>
        <v>2</v>
      </c>
      <c r="BX61">
        <f t="shared" si="40"/>
        <v>-16</v>
      </c>
      <c r="BY61">
        <f t="shared" si="41"/>
        <v>-25</v>
      </c>
      <c r="BZ61">
        <f t="shared" si="42"/>
        <v>-6</v>
      </c>
      <c r="CA61">
        <f t="shared" si="43"/>
        <v>6</v>
      </c>
      <c r="CB61">
        <f t="shared" si="13"/>
        <v>-1.1666666666666667</v>
      </c>
      <c r="CC61">
        <f t="shared" si="14"/>
        <v>-9.5</v>
      </c>
      <c r="CD61">
        <f t="shared" si="33"/>
        <v>0</v>
      </c>
      <c r="CE61" t="s">
        <v>120</v>
      </c>
      <c r="CF61" t="str">
        <f t="shared" si="34"/>
        <v>春</v>
      </c>
      <c r="CG61" s="2">
        <v>13951549</v>
      </c>
      <c r="CH61" s="2">
        <v>22</v>
      </c>
      <c r="CI61" s="2">
        <v>878947587</v>
      </c>
      <c r="CJ61">
        <f t="shared" si="35"/>
        <v>599917596</v>
      </c>
      <c r="CK61">
        <f t="shared" si="36"/>
        <v>599917596</v>
      </c>
      <c r="CL61" s="2">
        <v>0</v>
      </c>
      <c r="CM61" s="2">
        <v>0</v>
      </c>
      <c r="CN61">
        <f t="shared" si="15"/>
        <v>0</v>
      </c>
      <c r="CO61">
        <f t="shared" si="20"/>
        <v>0</v>
      </c>
      <c r="CP61">
        <f t="shared" si="21"/>
        <v>0</v>
      </c>
      <c r="CQ61">
        <f t="shared" si="22"/>
        <v>0</v>
      </c>
      <c r="CR61">
        <f t="shared" si="17"/>
        <v>10</v>
      </c>
      <c r="CS61">
        <v>178</v>
      </c>
      <c r="CT61">
        <v>532332.80000000005</v>
      </c>
      <c r="CU61">
        <f t="shared" si="37"/>
        <v>532332.80000000005</v>
      </c>
    </row>
    <row r="62" spans="1:99" x14ac:dyDescent="0.55000000000000004">
      <c r="A62" s="1">
        <v>43906</v>
      </c>
      <c r="B62">
        <v>0</v>
      </c>
      <c r="C62">
        <v>90</v>
      </c>
      <c r="D62">
        <v>0</v>
      </c>
      <c r="E62">
        <v>2</v>
      </c>
      <c r="F62">
        <v>7.1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tr">
        <f t="shared" si="0"/>
        <v>_平日(金曜除く)</v>
      </c>
      <c r="O62" t="s">
        <v>17</v>
      </c>
      <c r="P62" t="str">
        <f t="shared" si="1"/>
        <v>_平日</v>
      </c>
      <c r="Q62" t="str">
        <f t="shared" si="2"/>
        <v>_祝日でない</v>
      </c>
      <c r="R62" t="str">
        <f t="shared" si="3"/>
        <v>_平日</v>
      </c>
      <c r="S62" t="str">
        <f t="shared" si="4"/>
        <v>_平日</v>
      </c>
      <c r="T62">
        <f t="shared" si="18"/>
        <v>3</v>
      </c>
      <c r="U62" t="str">
        <f t="shared" si="5"/>
        <v>月</v>
      </c>
      <c r="V62" t="str">
        <f t="shared" si="6"/>
        <v>_週の前半</v>
      </c>
      <c r="W62" t="s">
        <v>27</v>
      </c>
      <c r="X62" t="str">
        <f t="shared" si="7"/>
        <v>_週の前半</v>
      </c>
      <c r="Y62" s="3">
        <v>0</v>
      </c>
      <c r="Z62" s="3">
        <v>55</v>
      </c>
      <c r="AA62" s="2" t="s">
        <v>79</v>
      </c>
      <c r="AB62" s="3">
        <v>0</v>
      </c>
      <c r="AC62" s="3">
        <v>22</v>
      </c>
      <c r="AD62">
        <f t="shared" si="19"/>
        <v>0</v>
      </c>
      <c r="AE62" s="3">
        <v>66</v>
      </c>
      <c r="AF62" s="3">
        <v>58</v>
      </c>
      <c r="AG62" s="3">
        <v>8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19</v>
      </c>
      <c r="AN62" s="3">
        <v>0</v>
      </c>
      <c r="AO62" s="3">
        <v>59.4</v>
      </c>
      <c r="AP62" s="3">
        <v>4.5999999999999999E-2</v>
      </c>
      <c r="AQ62" s="3">
        <v>42</v>
      </c>
      <c r="AR62" s="3">
        <v>26</v>
      </c>
      <c r="AS62" s="3">
        <v>9.1999999999999993</v>
      </c>
      <c r="AT62" s="3">
        <v>4.7</v>
      </c>
      <c r="AU62" s="2">
        <v>1003.9</v>
      </c>
      <c r="AV62" s="2">
        <v>2</v>
      </c>
      <c r="AW62" s="2">
        <v>0</v>
      </c>
      <c r="AX62">
        <f t="shared" si="8"/>
        <v>-3</v>
      </c>
      <c r="AY62" t="s">
        <v>82</v>
      </c>
      <c r="AZ62" s="3">
        <v>13951546</v>
      </c>
      <c r="BA62" s="3">
        <v>66</v>
      </c>
      <c r="BB62">
        <v>920802036</v>
      </c>
      <c r="BC62" t="s">
        <v>79</v>
      </c>
      <c r="BD62">
        <f t="shared" si="24"/>
        <v>13.1</v>
      </c>
      <c r="BE62">
        <f t="shared" si="25"/>
        <v>79</v>
      </c>
      <c r="BF62" t="str">
        <f t="shared" si="26"/>
        <v>_なし</v>
      </c>
      <c r="BG62" t="str">
        <f t="shared" si="27"/>
        <v>_冬でない</v>
      </c>
      <c r="BH62">
        <f t="shared" si="28"/>
        <v>0</v>
      </c>
      <c r="BI62" t="str">
        <f t="shared" si="29"/>
        <v>_なし</v>
      </c>
      <c r="BJ62" t="str">
        <f t="shared" si="9"/>
        <v>_なし</v>
      </c>
      <c r="BK62" t="str">
        <f t="shared" si="30"/>
        <v>_なし</v>
      </c>
      <c r="BL62">
        <f t="shared" si="31"/>
        <v>0</v>
      </c>
      <c r="BM62">
        <f t="shared" si="10"/>
        <v>19</v>
      </c>
      <c r="BN62">
        <f t="shared" si="11"/>
        <v>0</v>
      </c>
      <c r="BO62">
        <f t="shared" si="12"/>
        <v>19</v>
      </c>
      <c r="BP62">
        <v>-13</v>
      </c>
      <c r="BQ62">
        <v>0</v>
      </c>
      <c r="BR62">
        <v>-8</v>
      </c>
      <c r="BS62">
        <v>-16</v>
      </c>
      <c r="BT62">
        <v>-5</v>
      </c>
      <c r="BU62">
        <v>5</v>
      </c>
      <c r="BV62">
        <f t="shared" si="38"/>
        <v>-26</v>
      </c>
      <c r="BW62">
        <f t="shared" si="39"/>
        <v>-9</v>
      </c>
      <c r="BX62">
        <f t="shared" si="40"/>
        <v>-54</v>
      </c>
      <c r="BY62">
        <f t="shared" si="41"/>
        <v>-34</v>
      </c>
      <c r="BZ62">
        <f t="shared" si="42"/>
        <v>-8</v>
      </c>
      <c r="CA62">
        <f t="shared" si="43"/>
        <v>7</v>
      </c>
      <c r="CB62">
        <f t="shared" si="13"/>
        <v>-6.166666666666667</v>
      </c>
      <c r="CC62">
        <f t="shared" si="14"/>
        <v>-20.666666666666668</v>
      </c>
      <c r="CD62">
        <f t="shared" si="33"/>
        <v>3.9</v>
      </c>
      <c r="CE62" t="s">
        <v>120</v>
      </c>
      <c r="CF62" t="str">
        <f t="shared" si="34"/>
        <v>春</v>
      </c>
      <c r="CG62" s="2">
        <v>13951546</v>
      </c>
      <c r="CH62" s="2">
        <v>22</v>
      </c>
      <c r="CI62" s="2">
        <v>920802036</v>
      </c>
      <c r="CJ62">
        <f t="shared" si="35"/>
        <v>558062880</v>
      </c>
      <c r="CK62">
        <f t="shared" si="36"/>
        <v>558062880</v>
      </c>
      <c r="CL62" s="2">
        <v>0</v>
      </c>
      <c r="CM62" s="2">
        <v>0</v>
      </c>
      <c r="CN62">
        <f t="shared" si="15"/>
        <v>0</v>
      </c>
      <c r="CO62">
        <f t="shared" si="20"/>
        <v>0</v>
      </c>
      <c r="CP62">
        <f t="shared" si="21"/>
        <v>0</v>
      </c>
      <c r="CQ62">
        <f t="shared" si="22"/>
        <v>0</v>
      </c>
      <c r="CR62">
        <f t="shared" si="17"/>
        <v>3</v>
      </c>
      <c r="CS62">
        <v>178</v>
      </c>
      <c r="CT62">
        <v>532332.80000000005</v>
      </c>
      <c r="CU62">
        <f t="shared" si="37"/>
        <v>532332.80000000005</v>
      </c>
    </row>
    <row r="63" spans="1:99" x14ac:dyDescent="0.55000000000000004">
      <c r="A63" s="1">
        <v>43907</v>
      </c>
      <c r="B63">
        <v>12</v>
      </c>
      <c r="C63">
        <v>102</v>
      </c>
      <c r="D63">
        <v>0</v>
      </c>
      <c r="E63">
        <v>2</v>
      </c>
      <c r="F63">
        <v>7.7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 t="str">
        <f t="shared" si="0"/>
        <v>_平日(金曜除く)</v>
      </c>
      <c r="O63" t="s">
        <v>17</v>
      </c>
      <c r="P63" t="str">
        <f t="shared" si="1"/>
        <v>_平日</v>
      </c>
      <c r="Q63" t="str">
        <f t="shared" si="2"/>
        <v>_祝日でない</v>
      </c>
      <c r="R63" t="str">
        <f t="shared" si="3"/>
        <v>_平日</v>
      </c>
      <c r="S63" t="str">
        <f t="shared" si="4"/>
        <v>_平日</v>
      </c>
      <c r="T63">
        <f t="shared" si="18"/>
        <v>0</v>
      </c>
      <c r="U63" t="str">
        <f t="shared" si="5"/>
        <v>火</v>
      </c>
      <c r="V63" t="str">
        <f t="shared" si="6"/>
        <v>_週の前半</v>
      </c>
      <c r="W63" t="s">
        <v>27</v>
      </c>
      <c r="X63" t="str">
        <f t="shared" si="7"/>
        <v>_週の前半</v>
      </c>
      <c r="Y63" s="3">
        <v>0</v>
      </c>
      <c r="Z63" s="3">
        <v>47</v>
      </c>
      <c r="AA63" s="2" t="s">
        <v>79</v>
      </c>
      <c r="AB63" s="3">
        <v>0</v>
      </c>
      <c r="AC63" s="3">
        <v>30</v>
      </c>
      <c r="AD63">
        <f t="shared" si="19"/>
        <v>8</v>
      </c>
      <c r="AE63" s="3">
        <v>70</v>
      </c>
      <c r="AF63" s="3">
        <v>62</v>
      </c>
      <c r="AG63" s="3">
        <v>8</v>
      </c>
      <c r="AH63" s="3">
        <v>0</v>
      </c>
      <c r="AI63" s="3">
        <v>0</v>
      </c>
      <c r="AJ63" s="3">
        <v>0</v>
      </c>
      <c r="AK63" s="3">
        <v>11</v>
      </c>
      <c r="AL63" s="3">
        <v>0</v>
      </c>
      <c r="AM63" s="3">
        <v>60</v>
      </c>
      <c r="AN63" s="3">
        <v>0</v>
      </c>
      <c r="AO63" s="3">
        <v>60.3</v>
      </c>
      <c r="AP63" s="3">
        <v>6.4000000000000001E-2</v>
      </c>
      <c r="AQ63" s="3">
        <v>15</v>
      </c>
      <c r="AR63" s="3">
        <v>25.4</v>
      </c>
      <c r="AS63" s="3">
        <v>8.4</v>
      </c>
      <c r="AT63" s="3">
        <v>3.3</v>
      </c>
      <c r="AU63" s="2">
        <v>1012.1</v>
      </c>
      <c r="AV63" s="2">
        <v>2.5</v>
      </c>
      <c r="AW63" s="2">
        <v>0</v>
      </c>
      <c r="AX63">
        <f t="shared" si="8"/>
        <v>12</v>
      </c>
      <c r="AY63" t="s">
        <v>82</v>
      </c>
      <c r="AZ63" s="3">
        <v>13951546</v>
      </c>
      <c r="BA63" s="3">
        <v>58</v>
      </c>
      <c r="BB63">
        <v>809189668</v>
      </c>
      <c r="BC63" t="s">
        <v>79</v>
      </c>
      <c r="BD63">
        <f t="shared" si="24"/>
        <v>14.7</v>
      </c>
      <c r="BE63">
        <f t="shared" si="25"/>
        <v>97</v>
      </c>
      <c r="BF63" t="str">
        <f t="shared" si="26"/>
        <v>_なし</v>
      </c>
      <c r="BG63" t="str">
        <f t="shared" si="27"/>
        <v>_冬でない</v>
      </c>
      <c r="BH63">
        <f t="shared" si="28"/>
        <v>0</v>
      </c>
      <c r="BI63" t="str">
        <f t="shared" si="29"/>
        <v>_なし</v>
      </c>
      <c r="BJ63" t="str">
        <f t="shared" si="9"/>
        <v>_なし</v>
      </c>
      <c r="BK63" t="str">
        <f t="shared" si="30"/>
        <v>_なし</v>
      </c>
      <c r="BL63">
        <f t="shared" si="31"/>
        <v>0</v>
      </c>
      <c r="BM63">
        <f t="shared" si="10"/>
        <v>71</v>
      </c>
      <c r="BN63">
        <f t="shared" si="11"/>
        <v>0</v>
      </c>
      <c r="BO63">
        <f t="shared" si="12"/>
        <v>71</v>
      </c>
      <c r="BP63">
        <v>-9</v>
      </c>
      <c r="BQ63">
        <v>4</v>
      </c>
      <c r="BR63">
        <v>6</v>
      </c>
      <c r="BS63">
        <v>-17</v>
      </c>
      <c r="BT63">
        <v>-7</v>
      </c>
      <c r="BU63">
        <v>5</v>
      </c>
      <c r="BV63">
        <f t="shared" si="38"/>
        <v>-13</v>
      </c>
      <c r="BW63">
        <f t="shared" si="39"/>
        <v>4</v>
      </c>
      <c r="BX63">
        <f t="shared" si="40"/>
        <v>6</v>
      </c>
      <c r="BY63">
        <f t="shared" si="41"/>
        <v>-17</v>
      </c>
      <c r="BZ63">
        <f t="shared" si="42"/>
        <v>-6</v>
      </c>
      <c r="CA63">
        <f t="shared" si="43"/>
        <v>5</v>
      </c>
      <c r="CB63">
        <f t="shared" si="13"/>
        <v>-3</v>
      </c>
      <c r="CC63">
        <f t="shared" si="14"/>
        <v>-3.5</v>
      </c>
      <c r="CD63">
        <f t="shared" si="33"/>
        <v>0</v>
      </c>
      <c r="CE63" t="s">
        <v>120</v>
      </c>
      <c r="CF63" t="str">
        <f t="shared" si="34"/>
        <v>春</v>
      </c>
      <c r="CG63" s="2">
        <v>13951546</v>
      </c>
      <c r="CH63" s="2">
        <v>30</v>
      </c>
      <c r="CI63" s="2">
        <v>809189668</v>
      </c>
      <c r="CJ63">
        <f t="shared" si="35"/>
        <v>558062880</v>
      </c>
      <c r="CK63">
        <f t="shared" si="36"/>
        <v>558062880</v>
      </c>
      <c r="CL63" s="2">
        <v>0</v>
      </c>
      <c r="CM63" s="2">
        <v>0</v>
      </c>
      <c r="CN63">
        <f t="shared" si="15"/>
        <v>0</v>
      </c>
      <c r="CO63">
        <f t="shared" si="20"/>
        <v>0</v>
      </c>
      <c r="CP63">
        <f t="shared" si="21"/>
        <v>0</v>
      </c>
      <c r="CQ63">
        <f t="shared" si="22"/>
        <v>0</v>
      </c>
      <c r="CR63">
        <f t="shared" si="17"/>
        <v>0</v>
      </c>
      <c r="CS63">
        <v>178</v>
      </c>
      <c r="CT63">
        <v>532332.80000000005</v>
      </c>
      <c r="CU63">
        <f t="shared" si="37"/>
        <v>532332.80000000005</v>
      </c>
    </row>
    <row r="64" spans="1:99" x14ac:dyDescent="0.55000000000000004">
      <c r="A64" s="1">
        <v>43908</v>
      </c>
      <c r="B64">
        <v>9</v>
      </c>
      <c r="C64">
        <v>111</v>
      </c>
      <c r="D64">
        <v>0</v>
      </c>
      <c r="E64">
        <v>2</v>
      </c>
      <c r="F64">
        <v>11.9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 t="str">
        <f t="shared" si="0"/>
        <v>_平日(金曜除く)</v>
      </c>
      <c r="O64" t="s">
        <v>17</v>
      </c>
      <c r="P64" t="str">
        <f t="shared" si="1"/>
        <v>_平日</v>
      </c>
      <c r="Q64" t="str">
        <f t="shared" si="2"/>
        <v>_祝日でない</v>
      </c>
      <c r="R64" t="str">
        <f t="shared" si="3"/>
        <v>_平日</v>
      </c>
      <c r="S64" t="str">
        <f t="shared" si="4"/>
        <v>_平日</v>
      </c>
      <c r="T64">
        <f t="shared" si="18"/>
        <v>12</v>
      </c>
      <c r="U64" t="str">
        <f t="shared" si="5"/>
        <v>水</v>
      </c>
      <c r="V64" t="str">
        <f t="shared" si="6"/>
        <v>_週の前半</v>
      </c>
      <c r="W64" t="s">
        <v>27</v>
      </c>
      <c r="X64" t="str">
        <f t="shared" si="7"/>
        <v>_週の前半</v>
      </c>
      <c r="Y64" s="3">
        <v>0</v>
      </c>
      <c r="Z64" s="3">
        <v>52</v>
      </c>
      <c r="AA64" s="2" t="s">
        <v>79</v>
      </c>
      <c r="AB64" s="3">
        <v>0</v>
      </c>
      <c r="AC64" s="3">
        <v>30</v>
      </c>
      <c r="AD64">
        <f t="shared" si="19"/>
        <v>0</v>
      </c>
      <c r="AE64" s="3">
        <v>79</v>
      </c>
      <c r="AF64" s="3">
        <v>71</v>
      </c>
      <c r="AG64" s="3">
        <v>8</v>
      </c>
      <c r="AH64" s="3">
        <v>0</v>
      </c>
      <c r="AI64" s="3">
        <v>0</v>
      </c>
      <c r="AJ64" s="3">
        <v>0</v>
      </c>
      <c r="AK64" s="3">
        <v>4</v>
      </c>
      <c r="AL64" s="3">
        <v>0</v>
      </c>
      <c r="AM64" s="3">
        <v>101</v>
      </c>
      <c r="AN64" s="3">
        <v>0</v>
      </c>
      <c r="AO64" s="3">
        <v>58.3</v>
      </c>
      <c r="AP64" s="3">
        <v>6.4000000000000001E-2</v>
      </c>
      <c r="AQ64" s="3">
        <v>28</v>
      </c>
      <c r="AR64" s="3">
        <v>26.7</v>
      </c>
      <c r="AS64" s="3">
        <v>10.7</v>
      </c>
      <c r="AT64" s="3">
        <v>2.7</v>
      </c>
      <c r="AU64" s="2">
        <v>1010</v>
      </c>
      <c r="AV64" s="2">
        <v>0.3</v>
      </c>
      <c r="AW64" s="2">
        <v>0</v>
      </c>
      <c r="AX64">
        <f t="shared" si="8"/>
        <v>-3</v>
      </c>
      <c r="AY64" t="s">
        <v>82</v>
      </c>
      <c r="AZ64" s="3">
        <v>13951534</v>
      </c>
      <c r="BA64" s="3">
        <v>70</v>
      </c>
      <c r="BB64">
        <v>976607380</v>
      </c>
      <c r="BC64" t="s">
        <v>79</v>
      </c>
      <c r="BD64">
        <f t="shared" si="24"/>
        <v>15.3</v>
      </c>
      <c r="BE64">
        <f t="shared" si="25"/>
        <v>58</v>
      </c>
      <c r="BF64" t="str">
        <f t="shared" si="26"/>
        <v>_なし</v>
      </c>
      <c r="BG64" t="str">
        <f t="shared" si="27"/>
        <v>_冬でない</v>
      </c>
      <c r="BH64">
        <f t="shared" si="28"/>
        <v>0</v>
      </c>
      <c r="BI64" t="str">
        <f t="shared" si="29"/>
        <v>_なし</v>
      </c>
      <c r="BJ64" t="str">
        <f t="shared" si="9"/>
        <v>_なし</v>
      </c>
      <c r="BK64" t="str">
        <f t="shared" si="30"/>
        <v>_なし</v>
      </c>
      <c r="BL64">
        <f t="shared" si="31"/>
        <v>0</v>
      </c>
      <c r="BM64">
        <f t="shared" si="10"/>
        <v>105</v>
      </c>
      <c r="BN64">
        <f t="shared" si="11"/>
        <v>0</v>
      </c>
      <c r="BO64">
        <f t="shared" si="12"/>
        <v>105</v>
      </c>
      <c r="BP64">
        <v>-9</v>
      </c>
      <c r="BQ64">
        <v>4</v>
      </c>
      <c r="BR64">
        <v>21</v>
      </c>
      <c r="BS64">
        <v>-15</v>
      </c>
      <c r="BT64">
        <v>-7</v>
      </c>
      <c r="BU64">
        <v>5</v>
      </c>
      <c r="BV64">
        <f t="shared" si="38"/>
        <v>-20</v>
      </c>
      <c r="BW64">
        <f t="shared" si="39"/>
        <v>-10</v>
      </c>
      <c r="BX64">
        <f t="shared" si="40"/>
        <v>-36</v>
      </c>
      <c r="BY64">
        <f t="shared" si="41"/>
        <v>-19</v>
      </c>
      <c r="BZ64">
        <f t="shared" si="42"/>
        <v>-10</v>
      </c>
      <c r="CA64">
        <f t="shared" si="43"/>
        <v>8</v>
      </c>
      <c r="CB64">
        <f t="shared" si="13"/>
        <v>-0.16666666666666666</v>
      </c>
      <c r="CC64">
        <f t="shared" si="14"/>
        <v>-14.5</v>
      </c>
      <c r="CD64">
        <f t="shared" si="33"/>
        <v>7.9</v>
      </c>
      <c r="CE64" t="s">
        <v>120</v>
      </c>
      <c r="CF64" t="str">
        <f t="shared" si="34"/>
        <v>春</v>
      </c>
      <c r="CG64" s="2">
        <v>13951534</v>
      </c>
      <c r="CH64" s="2">
        <v>30</v>
      </c>
      <c r="CI64" s="2">
        <v>976607380</v>
      </c>
      <c r="CJ64">
        <f t="shared" si="35"/>
        <v>599917467</v>
      </c>
      <c r="CK64">
        <f t="shared" si="36"/>
        <v>599917467</v>
      </c>
      <c r="CL64" s="2">
        <v>0</v>
      </c>
      <c r="CM64" s="2">
        <v>0</v>
      </c>
      <c r="CN64">
        <f t="shared" si="15"/>
        <v>0</v>
      </c>
      <c r="CO64">
        <f t="shared" si="20"/>
        <v>0</v>
      </c>
      <c r="CP64">
        <f t="shared" si="21"/>
        <v>0</v>
      </c>
      <c r="CQ64">
        <f t="shared" si="22"/>
        <v>0</v>
      </c>
      <c r="CR64">
        <f t="shared" si="17"/>
        <v>12</v>
      </c>
      <c r="CS64">
        <v>178</v>
      </c>
      <c r="CT64">
        <v>532332.80000000005</v>
      </c>
      <c r="CU64">
        <f t="shared" si="37"/>
        <v>532332.80000000005</v>
      </c>
    </row>
    <row r="65" spans="1:99" x14ac:dyDescent="0.55000000000000004">
      <c r="A65" s="1">
        <v>43909</v>
      </c>
      <c r="B65">
        <v>7</v>
      </c>
      <c r="C65">
        <v>118</v>
      </c>
      <c r="D65">
        <v>0</v>
      </c>
      <c r="E65">
        <v>2</v>
      </c>
      <c r="F65">
        <v>14.6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 t="str">
        <f t="shared" si="0"/>
        <v>_平日(金曜除く)</v>
      </c>
      <c r="O65" t="s">
        <v>17</v>
      </c>
      <c r="P65" t="str">
        <f t="shared" si="1"/>
        <v>_平日</v>
      </c>
      <c r="Q65" t="str">
        <f t="shared" si="2"/>
        <v>祝日前日</v>
      </c>
      <c r="R65" t="str">
        <f t="shared" si="3"/>
        <v>_平日</v>
      </c>
      <c r="S65" t="str">
        <f t="shared" si="4"/>
        <v>休日前日</v>
      </c>
      <c r="T65">
        <f t="shared" si="18"/>
        <v>9</v>
      </c>
      <c r="U65" t="str">
        <f t="shared" si="5"/>
        <v>木</v>
      </c>
      <c r="V65" t="str">
        <f t="shared" si="6"/>
        <v>週の後半</v>
      </c>
      <c r="W65" t="s">
        <v>27</v>
      </c>
      <c r="X65" t="str">
        <f t="shared" si="7"/>
        <v>週の後半</v>
      </c>
      <c r="Y65" s="3">
        <v>1</v>
      </c>
      <c r="Z65" s="3">
        <v>65</v>
      </c>
      <c r="AA65" s="2" t="s">
        <v>79</v>
      </c>
      <c r="AB65" s="3">
        <v>0</v>
      </c>
      <c r="AC65" s="3">
        <v>31</v>
      </c>
      <c r="AD65">
        <f t="shared" si="19"/>
        <v>1</v>
      </c>
      <c r="AE65" s="3">
        <v>85</v>
      </c>
      <c r="AF65" s="3">
        <v>76</v>
      </c>
      <c r="AG65" s="3">
        <v>9</v>
      </c>
      <c r="AH65" s="3">
        <v>0</v>
      </c>
      <c r="AI65" s="3">
        <v>0</v>
      </c>
      <c r="AJ65" s="3">
        <v>0</v>
      </c>
      <c r="AK65" s="3">
        <v>5</v>
      </c>
      <c r="AL65" s="3">
        <v>0</v>
      </c>
      <c r="AM65" s="3">
        <v>44</v>
      </c>
      <c r="AN65" s="3">
        <v>0</v>
      </c>
      <c r="AO65" s="3">
        <v>53.3</v>
      </c>
      <c r="AP65" s="3">
        <v>7.8E-2</v>
      </c>
      <c r="AQ65" s="3">
        <v>24</v>
      </c>
      <c r="AR65" s="3">
        <v>26.9</v>
      </c>
      <c r="AS65" s="3">
        <v>11</v>
      </c>
      <c r="AT65" s="3">
        <v>3.7</v>
      </c>
      <c r="AU65" s="2">
        <v>1006.7</v>
      </c>
      <c r="AV65" s="2">
        <v>2.5</v>
      </c>
      <c r="AW65" s="2">
        <v>0</v>
      </c>
      <c r="AX65">
        <f t="shared" si="8"/>
        <v>-2</v>
      </c>
      <c r="AY65" t="s">
        <v>82</v>
      </c>
      <c r="AZ65" s="3">
        <v>13951525</v>
      </c>
      <c r="BA65" s="3">
        <v>78</v>
      </c>
      <c r="BB65">
        <v>1088218950</v>
      </c>
      <c r="BC65" t="s">
        <v>79</v>
      </c>
      <c r="BD65">
        <f t="shared" si="24"/>
        <v>11.4</v>
      </c>
      <c r="BE65">
        <f t="shared" si="25"/>
        <v>48</v>
      </c>
      <c r="BF65" t="str">
        <f t="shared" si="26"/>
        <v>_なし</v>
      </c>
      <c r="BG65" t="str">
        <f t="shared" si="27"/>
        <v>_冬でない</v>
      </c>
      <c r="BH65">
        <f t="shared" si="28"/>
        <v>0</v>
      </c>
      <c r="BI65" t="str">
        <f t="shared" si="29"/>
        <v>_なし</v>
      </c>
      <c r="BJ65" t="str">
        <f t="shared" si="9"/>
        <v>_なし</v>
      </c>
      <c r="BK65" t="str">
        <f t="shared" si="30"/>
        <v>_なし</v>
      </c>
      <c r="BL65">
        <f t="shared" si="31"/>
        <v>0</v>
      </c>
      <c r="BM65">
        <f t="shared" si="10"/>
        <v>49</v>
      </c>
      <c r="BN65">
        <f t="shared" si="11"/>
        <v>0</v>
      </c>
      <c r="BO65">
        <f t="shared" si="12"/>
        <v>49</v>
      </c>
      <c r="BP65">
        <v>-3</v>
      </c>
      <c r="BQ65">
        <v>4</v>
      </c>
      <c r="BR65">
        <v>14</v>
      </c>
      <c r="BS65">
        <v>-13</v>
      </c>
      <c r="BT65">
        <v>-8</v>
      </c>
      <c r="BU65">
        <v>4</v>
      </c>
      <c r="BV65">
        <f t="shared" si="38"/>
        <v>-9</v>
      </c>
      <c r="BW65">
        <f t="shared" si="39"/>
        <v>6</v>
      </c>
      <c r="BX65">
        <f t="shared" si="40"/>
        <v>18</v>
      </c>
      <c r="BY65">
        <f t="shared" si="41"/>
        <v>-18</v>
      </c>
      <c r="BZ65">
        <f t="shared" si="42"/>
        <v>-8</v>
      </c>
      <c r="CA65">
        <f t="shared" si="43"/>
        <v>5</v>
      </c>
      <c r="CB65">
        <f t="shared" si="13"/>
        <v>-0.33333333333333331</v>
      </c>
      <c r="CC65">
        <f t="shared" si="14"/>
        <v>-1</v>
      </c>
      <c r="CD65">
        <f t="shared" si="33"/>
        <v>10</v>
      </c>
      <c r="CE65" t="s">
        <v>120</v>
      </c>
      <c r="CF65" t="str">
        <f t="shared" si="34"/>
        <v>春</v>
      </c>
      <c r="CG65" s="2">
        <v>13951525</v>
      </c>
      <c r="CH65" s="2">
        <v>31</v>
      </c>
      <c r="CI65" s="2">
        <v>1088218950</v>
      </c>
      <c r="CJ65">
        <f t="shared" si="35"/>
        <v>683626587</v>
      </c>
      <c r="CK65">
        <f t="shared" si="36"/>
        <v>683626587</v>
      </c>
      <c r="CL65" s="2">
        <v>0</v>
      </c>
      <c r="CM65" s="2">
        <v>0</v>
      </c>
      <c r="CN65">
        <f t="shared" si="15"/>
        <v>0</v>
      </c>
      <c r="CO65">
        <f t="shared" si="20"/>
        <v>0</v>
      </c>
      <c r="CP65">
        <f t="shared" si="21"/>
        <v>0</v>
      </c>
      <c r="CQ65">
        <f t="shared" si="22"/>
        <v>0</v>
      </c>
      <c r="CR65">
        <f t="shared" si="17"/>
        <v>9</v>
      </c>
      <c r="CS65">
        <v>178</v>
      </c>
      <c r="CT65">
        <v>532332.80000000005</v>
      </c>
      <c r="CU65">
        <f t="shared" si="37"/>
        <v>532332.80000000005</v>
      </c>
    </row>
    <row r="66" spans="1:99" x14ac:dyDescent="0.55000000000000004">
      <c r="A66" s="1">
        <v>43910</v>
      </c>
      <c r="B66">
        <v>11</v>
      </c>
      <c r="C66">
        <v>129</v>
      </c>
      <c r="D66">
        <v>1</v>
      </c>
      <c r="E66">
        <v>3</v>
      </c>
      <c r="F66">
        <v>14.5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 t="str">
        <f t="shared" si="0"/>
        <v>金曜</v>
      </c>
      <c r="O66" t="s">
        <v>12</v>
      </c>
      <c r="P66" t="str">
        <f t="shared" si="1"/>
        <v>_平日</v>
      </c>
      <c r="Q66" t="str">
        <f t="shared" si="2"/>
        <v>祝日である</v>
      </c>
      <c r="R66" t="str">
        <f t="shared" si="3"/>
        <v>休日</v>
      </c>
      <c r="S66" t="str">
        <f t="shared" si="4"/>
        <v>休日</v>
      </c>
      <c r="T66">
        <f t="shared" si="18"/>
        <v>7</v>
      </c>
      <c r="U66" t="str">
        <f t="shared" si="5"/>
        <v>金</v>
      </c>
      <c r="V66" t="str">
        <f t="shared" si="6"/>
        <v>週の後半</v>
      </c>
      <c r="W66" t="s">
        <v>27</v>
      </c>
      <c r="X66" t="str">
        <f t="shared" si="7"/>
        <v>週の後半</v>
      </c>
      <c r="Y66" s="3">
        <v>0</v>
      </c>
      <c r="Z66" s="3">
        <v>48</v>
      </c>
      <c r="AA66" s="2" t="s">
        <v>79</v>
      </c>
      <c r="AB66" s="3">
        <v>0</v>
      </c>
      <c r="AC66" s="3">
        <v>31</v>
      </c>
      <c r="AD66">
        <f t="shared" si="19"/>
        <v>0</v>
      </c>
      <c r="AE66" s="3">
        <v>95</v>
      </c>
      <c r="AF66" s="3">
        <v>86</v>
      </c>
      <c r="AG66" s="3">
        <v>9</v>
      </c>
      <c r="AH66" s="3">
        <v>0</v>
      </c>
      <c r="AI66" s="3">
        <v>0</v>
      </c>
      <c r="AJ66" s="3">
        <v>0</v>
      </c>
      <c r="AK66" s="3">
        <v>6</v>
      </c>
      <c r="AL66" s="3">
        <v>0</v>
      </c>
      <c r="AM66" s="3">
        <v>9</v>
      </c>
      <c r="AN66" s="3">
        <v>0</v>
      </c>
      <c r="AO66" s="3">
        <v>47.1</v>
      </c>
      <c r="AP66" s="3">
        <v>0.1</v>
      </c>
      <c r="AQ66" s="3">
        <v>38</v>
      </c>
      <c r="AR66" s="3">
        <v>28.7</v>
      </c>
      <c r="AS66" s="3">
        <v>8.9</v>
      </c>
      <c r="AT66" s="3">
        <v>3.5</v>
      </c>
      <c r="AU66" s="2">
        <v>999.7</v>
      </c>
      <c r="AV66" s="2">
        <v>3</v>
      </c>
      <c r="AW66" s="2">
        <v>0</v>
      </c>
      <c r="AX66">
        <f t="shared" si="8"/>
        <v>4</v>
      </c>
      <c r="AY66" t="s">
        <v>82</v>
      </c>
      <c r="AZ66" s="3">
        <v>13951518</v>
      </c>
      <c r="BA66" s="3">
        <v>84</v>
      </c>
      <c r="BB66">
        <v>1171927512</v>
      </c>
      <c r="BC66" t="s">
        <v>79</v>
      </c>
      <c r="BD66">
        <f t="shared" si="24"/>
        <v>12.5</v>
      </c>
      <c r="BE66">
        <f t="shared" si="25"/>
        <v>62</v>
      </c>
      <c r="BF66" t="str">
        <f t="shared" si="26"/>
        <v>_なし</v>
      </c>
      <c r="BG66" t="str">
        <f t="shared" si="27"/>
        <v>_冬でない</v>
      </c>
      <c r="BH66">
        <f t="shared" si="28"/>
        <v>0</v>
      </c>
      <c r="BI66" t="str">
        <f t="shared" si="29"/>
        <v>_なし</v>
      </c>
      <c r="BJ66" t="str">
        <f t="shared" si="9"/>
        <v>_なし</v>
      </c>
      <c r="BK66" t="str">
        <f t="shared" si="30"/>
        <v>_なし</v>
      </c>
      <c r="BL66">
        <f t="shared" si="31"/>
        <v>0</v>
      </c>
      <c r="BM66">
        <f t="shared" si="10"/>
        <v>15</v>
      </c>
      <c r="BN66">
        <f t="shared" si="11"/>
        <v>0</v>
      </c>
      <c r="BO66">
        <f t="shared" si="12"/>
        <v>15</v>
      </c>
      <c r="BP66">
        <v>-15</v>
      </c>
      <c r="BQ66">
        <v>2</v>
      </c>
      <c r="BR66">
        <v>37</v>
      </c>
      <c r="BS66">
        <v>-44</v>
      </c>
      <c r="BT66">
        <v>-66</v>
      </c>
      <c r="BU66">
        <v>22</v>
      </c>
      <c r="BV66">
        <f t="shared" si="38"/>
        <v>-10</v>
      </c>
      <c r="BW66">
        <f t="shared" si="39"/>
        <v>4</v>
      </c>
      <c r="BX66">
        <f t="shared" si="40"/>
        <v>9</v>
      </c>
      <c r="BY66">
        <f t="shared" si="41"/>
        <v>-18</v>
      </c>
      <c r="BZ66">
        <f t="shared" si="42"/>
        <v>-8</v>
      </c>
      <c r="CA66">
        <f t="shared" si="43"/>
        <v>6</v>
      </c>
      <c r="CB66">
        <f t="shared" si="13"/>
        <v>-10.666666666666666</v>
      </c>
      <c r="CC66">
        <f t="shared" si="14"/>
        <v>-2.8333333333333335</v>
      </c>
      <c r="CD66">
        <f t="shared" si="33"/>
        <v>7</v>
      </c>
      <c r="CE66" t="s">
        <v>120</v>
      </c>
      <c r="CF66" t="str">
        <f t="shared" si="34"/>
        <v>春</v>
      </c>
      <c r="CG66" s="2">
        <v>13951518</v>
      </c>
      <c r="CH66" s="2">
        <v>31</v>
      </c>
      <c r="CI66" s="2">
        <v>1171927512</v>
      </c>
      <c r="CJ66">
        <f t="shared" si="35"/>
        <v>711529611</v>
      </c>
      <c r="CK66">
        <f t="shared" si="36"/>
        <v>711529611</v>
      </c>
      <c r="CL66" s="2">
        <v>0</v>
      </c>
      <c r="CM66" s="2">
        <v>0</v>
      </c>
      <c r="CN66">
        <f t="shared" si="15"/>
        <v>0</v>
      </c>
      <c r="CO66">
        <f t="shared" si="20"/>
        <v>0</v>
      </c>
      <c r="CP66">
        <f t="shared" si="21"/>
        <v>0</v>
      </c>
      <c r="CQ66">
        <f t="shared" si="22"/>
        <v>0</v>
      </c>
      <c r="CR66">
        <f t="shared" si="17"/>
        <v>7</v>
      </c>
      <c r="CS66">
        <v>178</v>
      </c>
      <c r="CT66">
        <v>532332.80000000005</v>
      </c>
      <c r="CU66">
        <f t="shared" si="37"/>
        <v>532332.80000000005</v>
      </c>
    </row>
    <row r="67" spans="1:99" x14ac:dyDescent="0.55000000000000004">
      <c r="A67" s="1">
        <v>43911</v>
      </c>
      <c r="B67">
        <v>7</v>
      </c>
      <c r="C67">
        <v>136</v>
      </c>
      <c r="D67">
        <v>1</v>
      </c>
      <c r="E67">
        <v>4</v>
      </c>
      <c r="F67">
        <v>13.8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 t="str">
        <f t="shared" ref="N67:N130" si="44">IF(OR(L67=1, M67=1), "休日", IF(K67=1, "金曜", "_平日(金曜除く)"))</f>
        <v>休日</v>
      </c>
      <c r="O67" t="s">
        <v>17</v>
      </c>
      <c r="P67" t="str">
        <f t="shared" ref="P67:P130" si="45">IF(OR(L67=1,M67=1),"休日","_平日")</f>
        <v>休日</v>
      </c>
      <c r="Q67" t="str">
        <f t="shared" ref="Q67:Q130" si="46">IF(O67="祝日である","祝日である",IF(O68="祝日である","祝日前日","_祝日でない"))</f>
        <v>_祝日でない</v>
      </c>
      <c r="R67" t="str">
        <f t="shared" ref="R67:R130" si="47">IF(OR(O67="祝日である", P67="休日"), "休日", "_平日")</f>
        <v>休日</v>
      </c>
      <c r="S67" t="str">
        <f t="shared" ref="S67:S130" si="48">IF(OR(N67="休日",Q67="祝日である"),"休日",IF(OR(N67="金曜",Q67="祝日前日"),"休日前日","_平日"))</f>
        <v>休日</v>
      </c>
      <c r="T67">
        <f t="shared" si="18"/>
        <v>11</v>
      </c>
      <c r="U67" t="str">
        <f t="shared" ref="U67:U130" si="49">IF(G67=1, "月", IF(H67=1, "火", IF(I67=1, "水", IF(J67=1, "木", IF(K67=1, "金", IF(L67=1, "土", "日"))))))</f>
        <v>土</v>
      </c>
      <c r="V67" t="str">
        <f t="shared" ref="V67:V130" si="50">IF(OR(U67="日", U67="月", U67="火", U67="水"), "_週の前半", "週の後半")</f>
        <v>週の後半</v>
      </c>
      <c r="W67" t="s">
        <v>27</v>
      </c>
      <c r="X67" t="str">
        <f t="shared" ref="X67:X130" si="51">IF(OR(U67="月", U67="火", U67="水"), "_週の前半", "週の後半")</f>
        <v>週の後半</v>
      </c>
      <c r="Y67" s="3">
        <v>0</v>
      </c>
      <c r="Z67" s="3">
        <v>44</v>
      </c>
      <c r="AA67" s="2" t="s">
        <v>79</v>
      </c>
      <c r="AB67" s="3">
        <v>0</v>
      </c>
      <c r="AC67" s="3">
        <v>31</v>
      </c>
      <c r="AD67">
        <f t="shared" si="19"/>
        <v>0</v>
      </c>
      <c r="AE67" s="3">
        <v>101</v>
      </c>
      <c r="AF67" s="3">
        <v>92</v>
      </c>
      <c r="AG67" s="3">
        <v>9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44</v>
      </c>
      <c r="AN67" s="3">
        <v>0</v>
      </c>
      <c r="AO67" s="3">
        <v>43.3</v>
      </c>
      <c r="AP67" s="3">
        <v>8.5999999999999993E-2</v>
      </c>
      <c r="AQ67" s="3">
        <v>29</v>
      </c>
      <c r="AR67" s="3">
        <v>29.7</v>
      </c>
      <c r="AS67" s="3">
        <v>11</v>
      </c>
      <c r="AT67" s="3">
        <v>2.9</v>
      </c>
      <c r="AU67" s="2">
        <v>1007.9</v>
      </c>
      <c r="AV67" s="2">
        <v>0.5</v>
      </c>
      <c r="AW67" s="2">
        <v>0</v>
      </c>
      <c r="AX67">
        <f t="shared" ref="AX67:AX130" si="52">B67-T67</f>
        <v>-4</v>
      </c>
      <c r="AY67" t="s">
        <v>82</v>
      </c>
      <c r="AZ67" s="3">
        <v>13951507</v>
      </c>
      <c r="BA67" s="3">
        <v>94</v>
      </c>
      <c r="BB67">
        <v>1311441658</v>
      </c>
      <c r="BC67" t="s">
        <v>79</v>
      </c>
      <c r="BD67">
        <f t="shared" si="24"/>
        <v>5.5</v>
      </c>
      <c r="BE67">
        <f t="shared" si="25"/>
        <v>88</v>
      </c>
      <c r="BF67" t="str">
        <f t="shared" si="26"/>
        <v>_なし</v>
      </c>
      <c r="BG67" t="str">
        <f t="shared" si="27"/>
        <v>_冬でない</v>
      </c>
      <c r="BH67">
        <f t="shared" si="28"/>
        <v>0</v>
      </c>
      <c r="BI67" t="str">
        <f t="shared" si="29"/>
        <v>_なし</v>
      </c>
      <c r="BJ67" t="str">
        <f t="shared" ref="BJ67:BJ130" si="53">IF(BC67="正月", "正月", "_なし")</f>
        <v>_なし</v>
      </c>
      <c r="BK67" t="str">
        <f t="shared" si="30"/>
        <v>_なし</v>
      </c>
      <c r="BL67">
        <f t="shared" si="31"/>
        <v>0</v>
      </c>
      <c r="BM67">
        <f t="shared" ref="BM67:BM130" si="54">AK67+AM67</f>
        <v>44</v>
      </c>
      <c r="BN67">
        <f t="shared" ref="BN67:BN130" si="55">AL67+AN67</f>
        <v>0</v>
      </c>
      <c r="BO67">
        <f t="shared" ref="BO67:BO130" si="56">BM67+BN67</f>
        <v>44</v>
      </c>
      <c r="BP67">
        <v>-13</v>
      </c>
      <c r="BQ67">
        <v>4</v>
      </c>
      <c r="BR67">
        <v>38</v>
      </c>
      <c r="BS67">
        <v>-21</v>
      </c>
      <c r="BT67">
        <v>-10</v>
      </c>
      <c r="BU67">
        <v>4</v>
      </c>
      <c r="BV67">
        <f t="shared" si="38"/>
        <v>-10</v>
      </c>
      <c r="BW67">
        <f t="shared" si="39"/>
        <v>5</v>
      </c>
      <c r="BX67">
        <f t="shared" si="40"/>
        <v>8</v>
      </c>
      <c r="BY67">
        <f t="shared" si="41"/>
        <v>-19</v>
      </c>
      <c r="BZ67">
        <f t="shared" si="42"/>
        <v>-8</v>
      </c>
      <c r="CA67">
        <f t="shared" si="43"/>
        <v>7</v>
      </c>
      <c r="CB67">
        <f t="shared" ref="CB67:CB130" si="57">AVERAGE(BP67:BU67)</f>
        <v>0.33333333333333331</v>
      </c>
      <c r="CC67">
        <f t="shared" ref="CC67:CC130" si="58">AVERAGE(BV67:CA67)</f>
        <v>-2.8333333333333335</v>
      </c>
      <c r="CD67">
        <f t="shared" si="33"/>
        <v>0</v>
      </c>
      <c r="CE67" t="s">
        <v>120</v>
      </c>
      <c r="CF67" t="str">
        <f t="shared" si="34"/>
        <v>春</v>
      </c>
      <c r="CG67" s="2">
        <v>13951507</v>
      </c>
      <c r="CH67" s="2">
        <v>31</v>
      </c>
      <c r="CI67" s="2">
        <v>1311441658</v>
      </c>
      <c r="CJ67">
        <f t="shared" si="35"/>
        <v>739432627</v>
      </c>
      <c r="CK67">
        <f t="shared" si="36"/>
        <v>739432627</v>
      </c>
      <c r="CL67" s="2">
        <v>0</v>
      </c>
      <c r="CM67" s="2">
        <v>0</v>
      </c>
      <c r="CN67">
        <f t="shared" ref="CN67:CN130" si="59">CL67+CM67</f>
        <v>0</v>
      </c>
      <c r="CO67">
        <f t="shared" si="20"/>
        <v>0</v>
      </c>
      <c r="CP67">
        <f t="shared" si="21"/>
        <v>0</v>
      </c>
      <c r="CQ67">
        <f t="shared" si="22"/>
        <v>0</v>
      </c>
      <c r="CR67">
        <f t="shared" ref="CR67:CR130" si="60">T67-CQ67</f>
        <v>11</v>
      </c>
      <c r="CS67">
        <v>178</v>
      </c>
      <c r="CT67">
        <v>532332.80000000005</v>
      </c>
      <c r="CU67">
        <f t="shared" si="37"/>
        <v>532332.80000000005</v>
      </c>
    </row>
    <row r="68" spans="1:99" x14ac:dyDescent="0.55000000000000004">
      <c r="A68" s="1">
        <v>43912</v>
      </c>
      <c r="B68">
        <v>3</v>
      </c>
      <c r="C68">
        <v>139</v>
      </c>
      <c r="D68">
        <v>0</v>
      </c>
      <c r="E68">
        <v>4</v>
      </c>
      <c r="F68">
        <v>16.8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 t="str">
        <f t="shared" si="44"/>
        <v>休日</v>
      </c>
      <c r="O68" t="s">
        <v>17</v>
      </c>
      <c r="P68" t="str">
        <f t="shared" si="45"/>
        <v>休日</v>
      </c>
      <c r="Q68" t="str">
        <f t="shared" si="46"/>
        <v>_祝日でない</v>
      </c>
      <c r="R68" t="str">
        <f t="shared" si="47"/>
        <v>休日</v>
      </c>
      <c r="S68" t="str">
        <f t="shared" si="48"/>
        <v>休日</v>
      </c>
      <c r="T68">
        <f t="shared" ref="T68:T131" si="61">B67</f>
        <v>7</v>
      </c>
      <c r="U68" t="str">
        <f t="shared" si="49"/>
        <v>日</v>
      </c>
      <c r="V68" t="str">
        <f t="shared" si="50"/>
        <v>_週の前半</v>
      </c>
      <c r="W68" t="s">
        <v>27</v>
      </c>
      <c r="X68" t="str">
        <f t="shared" si="51"/>
        <v>週の後半</v>
      </c>
      <c r="Y68" s="3">
        <v>0</v>
      </c>
      <c r="Z68" s="3">
        <v>49</v>
      </c>
      <c r="AA68" s="2" t="s">
        <v>79</v>
      </c>
      <c r="AB68" s="3">
        <v>0</v>
      </c>
      <c r="AC68" s="3">
        <v>31</v>
      </c>
      <c r="AD68">
        <f t="shared" ref="AD68:AD131" si="62">AC68-AC67</f>
        <v>0</v>
      </c>
      <c r="AE68" s="3">
        <v>103</v>
      </c>
      <c r="AF68" s="3">
        <v>94</v>
      </c>
      <c r="AG68" s="3">
        <v>9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1</v>
      </c>
      <c r="AN68" s="3">
        <v>0</v>
      </c>
      <c r="AO68" s="3">
        <v>43.4</v>
      </c>
      <c r="AP68" s="3">
        <v>8.5999999999999993E-2</v>
      </c>
      <c r="AQ68" s="3">
        <v>37</v>
      </c>
      <c r="AR68" s="3">
        <v>30.4</v>
      </c>
      <c r="AS68" s="3">
        <v>9.8000000000000007</v>
      </c>
      <c r="AT68" s="3">
        <v>3.5</v>
      </c>
      <c r="AU68" s="2">
        <v>1003.9</v>
      </c>
      <c r="AV68" s="2">
        <v>6.8</v>
      </c>
      <c r="AW68" s="2">
        <v>0</v>
      </c>
      <c r="AX68">
        <f t="shared" si="52"/>
        <v>-4</v>
      </c>
      <c r="AY68" t="s">
        <v>82</v>
      </c>
      <c r="AZ68" s="3">
        <v>13951500</v>
      </c>
      <c r="BA68" s="3">
        <v>101</v>
      </c>
      <c r="BB68">
        <v>1409101500</v>
      </c>
      <c r="BC68" t="s">
        <v>79</v>
      </c>
      <c r="BD68">
        <f t="shared" si="24"/>
        <v>7.1</v>
      </c>
      <c r="BE68">
        <f t="shared" si="25"/>
        <v>67</v>
      </c>
      <c r="BF68" t="str">
        <f t="shared" si="26"/>
        <v>_なし</v>
      </c>
      <c r="BG68" t="str">
        <f t="shared" si="27"/>
        <v>_冬でない</v>
      </c>
      <c r="BH68">
        <f t="shared" si="28"/>
        <v>0</v>
      </c>
      <c r="BI68" t="str">
        <f t="shared" si="29"/>
        <v>_なし</v>
      </c>
      <c r="BJ68" t="str">
        <f t="shared" si="53"/>
        <v>_なし</v>
      </c>
      <c r="BK68" t="str">
        <f t="shared" si="30"/>
        <v>_なし</v>
      </c>
      <c r="BL68">
        <f t="shared" si="31"/>
        <v>0</v>
      </c>
      <c r="BM68">
        <f t="shared" si="54"/>
        <v>1</v>
      </c>
      <c r="BN68">
        <f t="shared" si="55"/>
        <v>0</v>
      </c>
      <c r="BO68">
        <f t="shared" si="56"/>
        <v>1</v>
      </c>
      <c r="BP68">
        <v>-13</v>
      </c>
      <c r="BQ68">
        <v>4</v>
      </c>
      <c r="BR68">
        <v>51</v>
      </c>
      <c r="BS68">
        <v>-21</v>
      </c>
      <c r="BT68">
        <v>-5</v>
      </c>
      <c r="BU68">
        <v>2</v>
      </c>
      <c r="BV68">
        <f t="shared" si="38"/>
        <v>-29</v>
      </c>
      <c r="BW68">
        <f t="shared" si="39"/>
        <v>-17</v>
      </c>
      <c r="BX68">
        <f t="shared" si="40"/>
        <v>-58</v>
      </c>
      <c r="BY68">
        <f t="shared" si="41"/>
        <v>-30</v>
      </c>
      <c r="BZ68">
        <f t="shared" si="42"/>
        <v>-11</v>
      </c>
      <c r="CA68">
        <f t="shared" si="43"/>
        <v>9</v>
      </c>
      <c r="CB68">
        <f t="shared" si="57"/>
        <v>3</v>
      </c>
      <c r="CC68">
        <f t="shared" si="58"/>
        <v>-22.666666666666668</v>
      </c>
      <c r="CD68">
        <f t="shared" si="33"/>
        <v>8.4</v>
      </c>
      <c r="CE68" t="s">
        <v>120</v>
      </c>
      <c r="CF68" t="str">
        <f t="shared" si="34"/>
        <v>春</v>
      </c>
      <c r="CG68" s="2">
        <v>13951500</v>
      </c>
      <c r="CH68" s="2">
        <v>31</v>
      </c>
      <c r="CI68" s="2">
        <v>1409101500</v>
      </c>
      <c r="CJ68">
        <f t="shared" si="35"/>
        <v>878947587</v>
      </c>
      <c r="CK68">
        <f t="shared" si="36"/>
        <v>878947587</v>
      </c>
      <c r="CL68" s="2">
        <v>0</v>
      </c>
      <c r="CM68" s="2">
        <v>0</v>
      </c>
      <c r="CN68">
        <f t="shared" si="59"/>
        <v>0</v>
      </c>
      <c r="CO68">
        <f t="shared" ref="CO68:CO131" si="63">CL67</f>
        <v>0</v>
      </c>
      <c r="CP68">
        <f t="shared" ref="CP68:CP131" si="64">CM67</f>
        <v>0</v>
      </c>
      <c r="CQ68">
        <f t="shared" ref="CQ68:CQ131" si="65">CN67</f>
        <v>0</v>
      </c>
      <c r="CR68">
        <f t="shared" si="60"/>
        <v>7</v>
      </c>
      <c r="CS68">
        <v>178</v>
      </c>
      <c r="CT68">
        <v>532332.80000000005</v>
      </c>
      <c r="CU68">
        <f t="shared" si="37"/>
        <v>532332.80000000005</v>
      </c>
    </row>
    <row r="69" spans="1:99" x14ac:dyDescent="0.55000000000000004">
      <c r="A69" s="1">
        <v>43913</v>
      </c>
      <c r="B69">
        <v>16</v>
      </c>
      <c r="C69">
        <v>155</v>
      </c>
      <c r="D69">
        <v>0</v>
      </c>
      <c r="E69">
        <v>4</v>
      </c>
      <c r="F69">
        <v>10.3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tr">
        <f t="shared" si="44"/>
        <v>_平日(金曜除く)</v>
      </c>
      <c r="O69" t="s">
        <v>17</v>
      </c>
      <c r="P69" t="str">
        <f t="shared" si="45"/>
        <v>_平日</v>
      </c>
      <c r="Q69" t="str">
        <f t="shared" si="46"/>
        <v>_祝日でない</v>
      </c>
      <c r="R69" t="str">
        <f t="shared" si="47"/>
        <v>_平日</v>
      </c>
      <c r="S69" t="str">
        <f t="shared" si="48"/>
        <v>_平日</v>
      </c>
      <c r="T69">
        <f t="shared" si="61"/>
        <v>3</v>
      </c>
      <c r="U69" t="str">
        <f t="shared" si="49"/>
        <v>月</v>
      </c>
      <c r="V69" t="str">
        <f t="shared" si="50"/>
        <v>_週の前半</v>
      </c>
      <c r="W69" t="s">
        <v>27</v>
      </c>
      <c r="X69" t="str">
        <f t="shared" si="51"/>
        <v>_週の前半</v>
      </c>
      <c r="Y69" s="3">
        <v>0</v>
      </c>
      <c r="Z69" s="3">
        <v>59</v>
      </c>
      <c r="AA69" s="2" t="s">
        <v>79</v>
      </c>
      <c r="AB69" s="3">
        <v>0</v>
      </c>
      <c r="AC69" s="3">
        <v>31</v>
      </c>
      <c r="AD69">
        <f t="shared" si="62"/>
        <v>0</v>
      </c>
      <c r="AE69" s="3">
        <v>119</v>
      </c>
      <c r="AF69" s="3">
        <v>108</v>
      </c>
      <c r="AG69" s="3">
        <v>11</v>
      </c>
      <c r="AH69" s="3">
        <v>0</v>
      </c>
      <c r="AI69" s="3">
        <v>0</v>
      </c>
      <c r="AJ69" s="3">
        <v>0</v>
      </c>
      <c r="AK69" s="3">
        <v>12</v>
      </c>
      <c r="AL69" s="3">
        <v>0</v>
      </c>
      <c r="AM69" s="3">
        <v>44</v>
      </c>
      <c r="AN69" s="3">
        <v>0</v>
      </c>
      <c r="AO69" s="3">
        <v>48.7</v>
      </c>
      <c r="AP69" s="3">
        <v>0.111</v>
      </c>
      <c r="AQ69" s="3">
        <v>24</v>
      </c>
      <c r="AR69" s="3">
        <v>27.9</v>
      </c>
      <c r="AS69" s="3">
        <v>2.4</v>
      </c>
      <c r="AT69" s="3">
        <v>2.7</v>
      </c>
      <c r="AU69" s="2">
        <v>1007.3</v>
      </c>
      <c r="AV69" s="2">
        <v>8.5</v>
      </c>
      <c r="AW69" s="2">
        <v>0</v>
      </c>
      <c r="AX69">
        <f t="shared" si="52"/>
        <v>13</v>
      </c>
      <c r="AY69" t="s">
        <v>82</v>
      </c>
      <c r="AZ69" s="3">
        <v>13951497</v>
      </c>
      <c r="BA69" s="3">
        <v>104</v>
      </c>
      <c r="BB69">
        <v>1450955688</v>
      </c>
      <c r="BC69" t="s">
        <v>79</v>
      </c>
      <c r="BD69">
        <f t="shared" si="24"/>
        <v>7.1</v>
      </c>
      <c r="BE69">
        <f t="shared" si="25"/>
        <v>55</v>
      </c>
      <c r="BF69" t="str">
        <f t="shared" si="26"/>
        <v>_なし</v>
      </c>
      <c r="BG69" t="str">
        <f t="shared" si="27"/>
        <v>_冬でない</v>
      </c>
      <c r="BH69">
        <f t="shared" si="28"/>
        <v>0</v>
      </c>
      <c r="BI69" t="str">
        <f t="shared" si="29"/>
        <v>_なし</v>
      </c>
      <c r="BJ69" t="str">
        <f t="shared" si="53"/>
        <v>_なし</v>
      </c>
      <c r="BK69" t="str">
        <f t="shared" si="30"/>
        <v>_なし</v>
      </c>
      <c r="BL69">
        <f t="shared" si="31"/>
        <v>0</v>
      </c>
      <c r="BM69">
        <f t="shared" si="54"/>
        <v>56</v>
      </c>
      <c r="BN69">
        <f t="shared" si="55"/>
        <v>0</v>
      </c>
      <c r="BO69">
        <f t="shared" si="56"/>
        <v>56</v>
      </c>
      <c r="BP69">
        <v>-13</v>
      </c>
      <c r="BQ69">
        <v>0</v>
      </c>
      <c r="BR69">
        <v>2</v>
      </c>
      <c r="BS69">
        <v>-15</v>
      </c>
      <c r="BT69">
        <v>-6</v>
      </c>
      <c r="BU69">
        <v>5</v>
      </c>
      <c r="BV69">
        <f t="shared" si="38"/>
        <v>-10</v>
      </c>
      <c r="BW69">
        <f t="shared" si="39"/>
        <v>10</v>
      </c>
      <c r="BX69">
        <f t="shared" si="40"/>
        <v>16</v>
      </c>
      <c r="BY69">
        <f t="shared" si="41"/>
        <v>-24</v>
      </c>
      <c r="BZ69">
        <f t="shared" si="42"/>
        <v>-3</v>
      </c>
      <c r="CA69">
        <f t="shared" si="43"/>
        <v>4</v>
      </c>
      <c r="CB69">
        <f t="shared" si="57"/>
        <v>-4.5</v>
      </c>
      <c r="CC69">
        <f t="shared" si="58"/>
        <v>-1.1666666666666667</v>
      </c>
      <c r="CD69">
        <f t="shared" si="33"/>
        <v>9.1999999999999993</v>
      </c>
      <c r="CE69" t="s">
        <v>120</v>
      </c>
      <c r="CF69" t="str">
        <f t="shared" si="34"/>
        <v>春</v>
      </c>
      <c r="CG69" s="2">
        <v>13951497</v>
      </c>
      <c r="CH69" s="2">
        <v>31</v>
      </c>
      <c r="CI69" s="2">
        <v>1450955688</v>
      </c>
      <c r="CJ69">
        <f t="shared" si="35"/>
        <v>920802036</v>
      </c>
      <c r="CK69">
        <f t="shared" si="36"/>
        <v>920802036</v>
      </c>
      <c r="CL69" s="2">
        <v>0</v>
      </c>
      <c r="CM69" s="2">
        <v>0</v>
      </c>
      <c r="CN69">
        <f t="shared" si="59"/>
        <v>0</v>
      </c>
      <c r="CO69">
        <f t="shared" si="63"/>
        <v>0</v>
      </c>
      <c r="CP69">
        <f t="shared" si="64"/>
        <v>0</v>
      </c>
      <c r="CQ69">
        <f t="shared" si="65"/>
        <v>0</v>
      </c>
      <c r="CR69">
        <f t="shared" si="60"/>
        <v>3</v>
      </c>
      <c r="CS69">
        <v>178</v>
      </c>
      <c r="CT69">
        <v>532332.80000000005</v>
      </c>
      <c r="CU69">
        <f t="shared" si="37"/>
        <v>532332.80000000005</v>
      </c>
    </row>
    <row r="70" spans="1:99" x14ac:dyDescent="0.55000000000000004">
      <c r="A70" s="1">
        <v>43914</v>
      </c>
      <c r="B70">
        <v>18</v>
      </c>
      <c r="C70">
        <v>173</v>
      </c>
      <c r="D70">
        <v>1</v>
      </c>
      <c r="E70">
        <v>5</v>
      </c>
      <c r="F70">
        <v>8.1999999999999993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 t="str">
        <f t="shared" si="44"/>
        <v>_平日(金曜除く)</v>
      </c>
      <c r="O70" t="s">
        <v>17</v>
      </c>
      <c r="P70" t="str">
        <f t="shared" si="45"/>
        <v>_平日</v>
      </c>
      <c r="Q70" t="str">
        <f t="shared" si="46"/>
        <v>_祝日でない</v>
      </c>
      <c r="R70" t="str">
        <f t="shared" si="47"/>
        <v>_平日</v>
      </c>
      <c r="S70" t="str">
        <f t="shared" si="48"/>
        <v>_平日</v>
      </c>
      <c r="T70">
        <f t="shared" si="61"/>
        <v>16</v>
      </c>
      <c r="U70" t="str">
        <f t="shared" si="49"/>
        <v>火</v>
      </c>
      <c r="V70" t="str">
        <f t="shared" si="50"/>
        <v>_週の前半</v>
      </c>
      <c r="W70" t="s">
        <v>27</v>
      </c>
      <c r="X70" t="str">
        <f t="shared" si="51"/>
        <v>_週の前半</v>
      </c>
      <c r="Y70" s="3">
        <v>0</v>
      </c>
      <c r="Z70" s="3">
        <v>44</v>
      </c>
      <c r="AA70" s="2" t="s">
        <v>79</v>
      </c>
      <c r="AB70" s="3">
        <v>0</v>
      </c>
      <c r="AC70" s="3">
        <v>31</v>
      </c>
      <c r="AD70">
        <f t="shared" si="62"/>
        <v>0</v>
      </c>
      <c r="AE70" s="3">
        <v>135</v>
      </c>
      <c r="AF70" s="3">
        <v>124</v>
      </c>
      <c r="AG70" s="3">
        <v>11</v>
      </c>
      <c r="AH70" s="3">
        <v>0</v>
      </c>
      <c r="AI70" s="3">
        <v>0</v>
      </c>
      <c r="AJ70" s="3">
        <v>0</v>
      </c>
      <c r="AK70" s="3">
        <v>14</v>
      </c>
      <c r="AL70" s="3">
        <v>0</v>
      </c>
      <c r="AM70" s="3">
        <v>60</v>
      </c>
      <c r="AN70" s="3">
        <v>0</v>
      </c>
      <c r="AO70" s="3">
        <v>49.1</v>
      </c>
      <c r="AP70" s="3">
        <v>0.11899999999999999</v>
      </c>
      <c r="AQ70" s="3">
        <v>26</v>
      </c>
      <c r="AR70" s="3">
        <v>29.4</v>
      </c>
      <c r="AS70" s="3">
        <v>11.3</v>
      </c>
      <c r="AT70" s="3">
        <v>4.7</v>
      </c>
      <c r="AU70" s="2">
        <v>1011.6</v>
      </c>
      <c r="AV70" s="2">
        <v>2.5</v>
      </c>
      <c r="AW70" s="2">
        <v>0</v>
      </c>
      <c r="AX70">
        <f t="shared" si="52"/>
        <v>2</v>
      </c>
      <c r="AY70" t="s">
        <v>82</v>
      </c>
      <c r="AZ70" s="3">
        <v>13951481</v>
      </c>
      <c r="BA70" s="3">
        <v>119</v>
      </c>
      <c r="BB70">
        <v>1660226239</v>
      </c>
      <c r="BC70" t="s">
        <v>79</v>
      </c>
      <c r="BD70">
        <f t="shared" si="24"/>
        <v>7.7</v>
      </c>
      <c r="BE70">
        <f t="shared" si="25"/>
        <v>47</v>
      </c>
      <c r="BF70" t="str">
        <f t="shared" si="26"/>
        <v>_なし</v>
      </c>
      <c r="BG70" t="str">
        <f t="shared" si="27"/>
        <v>_冬でない</v>
      </c>
      <c r="BH70">
        <f t="shared" si="28"/>
        <v>0</v>
      </c>
      <c r="BI70" t="str">
        <f t="shared" si="29"/>
        <v>_なし</v>
      </c>
      <c r="BJ70" t="str">
        <f t="shared" si="53"/>
        <v>_なし</v>
      </c>
      <c r="BK70" t="str">
        <f t="shared" si="30"/>
        <v>_なし</v>
      </c>
      <c r="BL70">
        <f t="shared" si="31"/>
        <v>0</v>
      </c>
      <c r="BM70">
        <f t="shared" si="54"/>
        <v>74</v>
      </c>
      <c r="BN70">
        <f t="shared" si="55"/>
        <v>0</v>
      </c>
      <c r="BO70">
        <f t="shared" si="56"/>
        <v>74</v>
      </c>
      <c r="BP70">
        <v>-8</v>
      </c>
      <c r="BQ70">
        <v>3</v>
      </c>
      <c r="BR70">
        <v>12</v>
      </c>
      <c r="BS70">
        <v>-16</v>
      </c>
      <c r="BT70">
        <v>-9</v>
      </c>
      <c r="BU70">
        <v>6</v>
      </c>
      <c r="BV70">
        <f t="shared" si="38"/>
        <v>-13</v>
      </c>
      <c r="BW70">
        <f t="shared" si="39"/>
        <v>0</v>
      </c>
      <c r="BX70">
        <f t="shared" si="40"/>
        <v>-8</v>
      </c>
      <c r="BY70">
        <f t="shared" si="41"/>
        <v>-16</v>
      </c>
      <c r="BZ70">
        <f t="shared" si="42"/>
        <v>-5</v>
      </c>
      <c r="CA70">
        <f t="shared" si="43"/>
        <v>5</v>
      </c>
      <c r="CB70">
        <f t="shared" si="57"/>
        <v>-2</v>
      </c>
      <c r="CC70">
        <f t="shared" si="58"/>
        <v>-6.166666666666667</v>
      </c>
      <c r="CD70">
        <f t="shared" si="33"/>
        <v>8.4</v>
      </c>
      <c r="CE70" t="s">
        <v>120</v>
      </c>
      <c r="CF70" t="str">
        <f t="shared" si="34"/>
        <v>春</v>
      </c>
      <c r="CG70" s="2">
        <v>13951481</v>
      </c>
      <c r="CH70" s="2">
        <v>31</v>
      </c>
      <c r="CI70" s="2">
        <v>1660226239</v>
      </c>
      <c r="CJ70">
        <f t="shared" si="35"/>
        <v>809189668</v>
      </c>
      <c r="CK70">
        <f t="shared" si="36"/>
        <v>809189668</v>
      </c>
      <c r="CL70" s="2">
        <v>0</v>
      </c>
      <c r="CM70" s="2">
        <v>0</v>
      </c>
      <c r="CN70">
        <f t="shared" si="59"/>
        <v>0</v>
      </c>
      <c r="CO70">
        <f t="shared" si="63"/>
        <v>0</v>
      </c>
      <c r="CP70">
        <f t="shared" si="64"/>
        <v>0</v>
      </c>
      <c r="CQ70">
        <f t="shared" si="65"/>
        <v>0</v>
      </c>
      <c r="CR70">
        <f t="shared" si="60"/>
        <v>16</v>
      </c>
      <c r="CS70">
        <v>178</v>
      </c>
      <c r="CT70">
        <v>532332.80000000005</v>
      </c>
      <c r="CU70">
        <f t="shared" si="37"/>
        <v>532332.80000000005</v>
      </c>
    </row>
    <row r="71" spans="1:99" x14ac:dyDescent="0.55000000000000004">
      <c r="A71" s="1">
        <v>43915</v>
      </c>
      <c r="B71">
        <v>41</v>
      </c>
      <c r="C71">
        <v>214</v>
      </c>
      <c r="D71">
        <v>0</v>
      </c>
      <c r="E71">
        <v>5</v>
      </c>
      <c r="F71">
        <v>10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 t="str">
        <f t="shared" si="44"/>
        <v>_平日(金曜除く)</v>
      </c>
      <c r="O71" t="s">
        <v>17</v>
      </c>
      <c r="P71" t="str">
        <f t="shared" si="45"/>
        <v>_平日</v>
      </c>
      <c r="Q71" t="str">
        <f t="shared" si="46"/>
        <v>_祝日でない</v>
      </c>
      <c r="R71" t="str">
        <f t="shared" si="47"/>
        <v>_平日</v>
      </c>
      <c r="S71" t="str">
        <f t="shared" si="48"/>
        <v>_平日</v>
      </c>
      <c r="T71">
        <f t="shared" si="61"/>
        <v>18</v>
      </c>
      <c r="U71" t="str">
        <f t="shared" si="49"/>
        <v>水</v>
      </c>
      <c r="V71" t="str">
        <f t="shared" si="50"/>
        <v>_週の前半</v>
      </c>
      <c r="W71" t="s">
        <v>27</v>
      </c>
      <c r="X71" t="str">
        <f t="shared" si="51"/>
        <v>_週の前半</v>
      </c>
      <c r="Y71" s="3">
        <v>0</v>
      </c>
      <c r="Z71" s="3">
        <v>45</v>
      </c>
      <c r="AA71" s="2" t="s">
        <v>79</v>
      </c>
      <c r="AB71" s="3">
        <v>0</v>
      </c>
      <c r="AC71" s="3">
        <v>31</v>
      </c>
      <c r="AD71">
        <f t="shared" si="62"/>
        <v>0</v>
      </c>
      <c r="AE71" s="3">
        <v>176</v>
      </c>
      <c r="AF71" s="3">
        <v>164</v>
      </c>
      <c r="AG71" s="3">
        <v>12</v>
      </c>
      <c r="AH71" s="3">
        <v>0</v>
      </c>
      <c r="AI71" s="3">
        <v>0</v>
      </c>
      <c r="AJ71" s="3">
        <v>0</v>
      </c>
      <c r="AK71" s="3">
        <v>27</v>
      </c>
      <c r="AL71" s="3">
        <v>0</v>
      </c>
      <c r="AM71" s="3">
        <v>68</v>
      </c>
      <c r="AN71" s="3">
        <v>0</v>
      </c>
      <c r="AO71" s="3">
        <v>47.7</v>
      </c>
      <c r="AP71" s="3">
        <v>0.192</v>
      </c>
      <c r="AQ71" s="3">
        <v>27</v>
      </c>
      <c r="AR71" s="3">
        <v>29.3</v>
      </c>
      <c r="AS71" s="3">
        <v>11.9</v>
      </c>
      <c r="AT71" s="3">
        <v>3</v>
      </c>
      <c r="AU71" s="2">
        <v>1017.4</v>
      </c>
      <c r="AV71" s="2">
        <v>0.5</v>
      </c>
      <c r="AW71" s="2">
        <v>0</v>
      </c>
      <c r="AX71">
        <f t="shared" si="52"/>
        <v>23</v>
      </c>
      <c r="AY71" t="s">
        <v>82</v>
      </c>
      <c r="AZ71" s="3">
        <v>13951463</v>
      </c>
      <c r="BA71" s="3">
        <v>137</v>
      </c>
      <c r="BB71">
        <v>1911350431</v>
      </c>
      <c r="BC71" t="s">
        <v>79</v>
      </c>
      <c r="BD71">
        <f t="shared" si="24"/>
        <v>11.9</v>
      </c>
      <c r="BE71">
        <f t="shared" si="25"/>
        <v>52</v>
      </c>
      <c r="BF71" t="str">
        <f t="shared" si="26"/>
        <v>_なし</v>
      </c>
      <c r="BG71" t="str">
        <f t="shared" si="27"/>
        <v>_冬でない</v>
      </c>
      <c r="BH71">
        <f t="shared" si="28"/>
        <v>0</v>
      </c>
      <c r="BI71" t="str">
        <f t="shared" si="29"/>
        <v>_なし</v>
      </c>
      <c r="BJ71" t="str">
        <f t="shared" si="53"/>
        <v>_なし</v>
      </c>
      <c r="BK71" t="str">
        <f t="shared" si="30"/>
        <v>_なし</v>
      </c>
      <c r="BL71">
        <f t="shared" si="31"/>
        <v>0</v>
      </c>
      <c r="BM71">
        <f t="shared" si="54"/>
        <v>95</v>
      </c>
      <c r="BN71">
        <f t="shared" si="55"/>
        <v>0</v>
      </c>
      <c r="BO71">
        <f t="shared" si="56"/>
        <v>95</v>
      </c>
      <c r="BP71">
        <v>-6</v>
      </c>
      <c r="BQ71">
        <v>14</v>
      </c>
      <c r="BR71">
        <v>37</v>
      </c>
      <c r="BS71">
        <v>-14</v>
      </c>
      <c r="BT71">
        <v>-8</v>
      </c>
      <c r="BU71">
        <v>4</v>
      </c>
      <c r="BV71">
        <f t="shared" si="38"/>
        <v>-9</v>
      </c>
      <c r="BW71">
        <f t="shared" si="39"/>
        <v>4</v>
      </c>
      <c r="BX71">
        <f t="shared" si="40"/>
        <v>6</v>
      </c>
      <c r="BY71">
        <f t="shared" si="41"/>
        <v>-17</v>
      </c>
      <c r="BZ71">
        <f t="shared" si="42"/>
        <v>-7</v>
      </c>
      <c r="CA71">
        <f t="shared" si="43"/>
        <v>5</v>
      </c>
      <c r="CB71">
        <f t="shared" si="57"/>
        <v>4.5</v>
      </c>
      <c r="CC71">
        <f t="shared" si="58"/>
        <v>-3</v>
      </c>
      <c r="CD71">
        <f t="shared" si="33"/>
        <v>10.7</v>
      </c>
      <c r="CE71" t="s">
        <v>120</v>
      </c>
      <c r="CF71" t="str">
        <f t="shared" si="34"/>
        <v>春</v>
      </c>
      <c r="CG71" s="2">
        <v>13951463</v>
      </c>
      <c r="CH71" s="2">
        <v>31</v>
      </c>
      <c r="CI71" s="2">
        <v>1911350431</v>
      </c>
      <c r="CJ71">
        <f t="shared" si="35"/>
        <v>976607380</v>
      </c>
      <c r="CK71">
        <f t="shared" si="36"/>
        <v>976607380</v>
      </c>
      <c r="CL71" s="2">
        <v>0</v>
      </c>
      <c r="CM71" s="2">
        <v>0</v>
      </c>
      <c r="CN71">
        <f t="shared" si="59"/>
        <v>0</v>
      </c>
      <c r="CO71">
        <f t="shared" si="63"/>
        <v>0</v>
      </c>
      <c r="CP71">
        <f t="shared" si="64"/>
        <v>0</v>
      </c>
      <c r="CQ71">
        <f t="shared" si="65"/>
        <v>0</v>
      </c>
      <c r="CR71">
        <f t="shared" si="60"/>
        <v>18</v>
      </c>
      <c r="CS71">
        <v>178</v>
      </c>
      <c r="CT71">
        <v>532332.80000000005</v>
      </c>
      <c r="CU71">
        <f t="shared" si="37"/>
        <v>532332.80000000005</v>
      </c>
    </row>
    <row r="72" spans="1:99" x14ac:dyDescent="0.55000000000000004">
      <c r="A72" s="1">
        <v>43916</v>
      </c>
      <c r="B72">
        <v>46</v>
      </c>
      <c r="C72">
        <v>260</v>
      </c>
      <c r="D72">
        <v>0</v>
      </c>
      <c r="E72">
        <v>5</v>
      </c>
      <c r="F72">
        <v>13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 t="str">
        <f t="shared" si="44"/>
        <v>_平日(金曜除く)</v>
      </c>
      <c r="O72" t="s">
        <v>17</v>
      </c>
      <c r="P72" t="str">
        <f t="shared" si="45"/>
        <v>_平日</v>
      </c>
      <c r="Q72" t="str">
        <f t="shared" si="46"/>
        <v>_祝日でない</v>
      </c>
      <c r="R72" t="str">
        <f t="shared" si="47"/>
        <v>_平日</v>
      </c>
      <c r="S72" t="str">
        <f t="shared" si="48"/>
        <v>_平日</v>
      </c>
      <c r="T72">
        <f t="shared" si="61"/>
        <v>41</v>
      </c>
      <c r="U72" t="str">
        <f t="shared" si="49"/>
        <v>木</v>
      </c>
      <c r="V72" t="str">
        <f t="shared" si="50"/>
        <v>週の後半</v>
      </c>
      <c r="W72" t="s">
        <v>27</v>
      </c>
      <c r="X72" t="str">
        <f t="shared" si="51"/>
        <v>週の後半</v>
      </c>
      <c r="Y72" s="3">
        <v>0</v>
      </c>
      <c r="Z72" s="3">
        <v>50</v>
      </c>
      <c r="AA72" s="2" t="s">
        <v>79</v>
      </c>
      <c r="AB72" s="3">
        <v>0</v>
      </c>
      <c r="AC72" s="3">
        <v>31</v>
      </c>
      <c r="AD72">
        <f t="shared" si="62"/>
        <v>0</v>
      </c>
      <c r="AE72" s="3">
        <v>223</v>
      </c>
      <c r="AF72" s="3">
        <v>208</v>
      </c>
      <c r="AG72" s="3">
        <v>15</v>
      </c>
      <c r="AH72" s="3">
        <v>0</v>
      </c>
      <c r="AI72" s="3">
        <v>0</v>
      </c>
      <c r="AJ72" s="3">
        <v>0</v>
      </c>
      <c r="AK72" s="3">
        <v>27</v>
      </c>
      <c r="AL72" s="3">
        <v>0</v>
      </c>
      <c r="AM72" s="3">
        <v>60</v>
      </c>
      <c r="AN72" s="3">
        <v>0</v>
      </c>
      <c r="AO72" s="3">
        <v>53.1</v>
      </c>
      <c r="AP72" s="3">
        <v>0.23100000000000001</v>
      </c>
      <c r="AQ72" s="3">
        <v>24</v>
      </c>
      <c r="AR72" s="3">
        <v>29.3</v>
      </c>
      <c r="AS72" s="3">
        <v>10.6</v>
      </c>
      <c r="AT72" s="3">
        <v>2.2000000000000002</v>
      </c>
      <c r="AU72" s="2">
        <v>1017.9</v>
      </c>
      <c r="AV72" s="2">
        <v>3.5</v>
      </c>
      <c r="AW72" s="2">
        <v>0</v>
      </c>
      <c r="AX72">
        <f t="shared" si="52"/>
        <v>5</v>
      </c>
      <c r="AY72" t="s">
        <v>82</v>
      </c>
      <c r="AZ72" s="3">
        <v>13951422</v>
      </c>
      <c r="BA72" s="3">
        <v>178</v>
      </c>
      <c r="BB72">
        <v>2483353116</v>
      </c>
      <c r="BC72" t="s">
        <v>79</v>
      </c>
      <c r="BD72">
        <f t="shared" si="24"/>
        <v>14.6</v>
      </c>
      <c r="BE72">
        <f t="shared" si="25"/>
        <v>65</v>
      </c>
      <c r="BF72" t="str">
        <f t="shared" si="26"/>
        <v>_なし</v>
      </c>
      <c r="BG72" t="str">
        <f t="shared" si="27"/>
        <v>_冬でない</v>
      </c>
      <c r="BH72">
        <f t="shared" si="28"/>
        <v>0</v>
      </c>
      <c r="BI72" t="str">
        <f t="shared" si="29"/>
        <v>_なし</v>
      </c>
      <c r="BJ72" t="str">
        <f t="shared" si="53"/>
        <v>_なし</v>
      </c>
      <c r="BK72" t="str">
        <f t="shared" si="30"/>
        <v>_なし</v>
      </c>
      <c r="BL72">
        <f t="shared" si="31"/>
        <v>0</v>
      </c>
      <c r="BM72">
        <f t="shared" si="54"/>
        <v>87</v>
      </c>
      <c r="BN72">
        <f t="shared" si="55"/>
        <v>0</v>
      </c>
      <c r="BO72">
        <f t="shared" si="56"/>
        <v>87</v>
      </c>
      <c r="BP72">
        <v>-10</v>
      </c>
      <c r="BQ72">
        <v>25</v>
      </c>
      <c r="BR72">
        <v>26</v>
      </c>
      <c r="BS72">
        <v>-17</v>
      </c>
      <c r="BT72">
        <v>-10</v>
      </c>
      <c r="BU72">
        <v>6</v>
      </c>
      <c r="BV72">
        <f t="shared" si="38"/>
        <v>-9</v>
      </c>
      <c r="BW72">
        <f t="shared" si="39"/>
        <v>4</v>
      </c>
      <c r="BX72">
        <f t="shared" si="40"/>
        <v>21</v>
      </c>
      <c r="BY72">
        <f t="shared" si="41"/>
        <v>-15</v>
      </c>
      <c r="BZ72">
        <f t="shared" si="42"/>
        <v>-7</v>
      </c>
      <c r="CA72">
        <f t="shared" si="43"/>
        <v>5</v>
      </c>
      <c r="CB72">
        <f t="shared" si="57"/>
        <v>3.3333333333333335</v>
      </c>
      <c r="CC72">
        <f t="shared" si="58"/>
        <v>-0.16666666666666666</v>
      </c>
      <c r="CD72">
        <f t="shared" si="33"/>
        <v>11</v>
      </c>
      <c r="CE72" t="s">
        <v>120</v>
      </c>
      <c r="CF72" t="str">
        <f t="shared" si="34"/>
        <v>春</v>
      </c>
      <c r="CG72" s="2">
        <v>13951422</v>
      </c>
      <c r="CH72" s="2">
        <v>31</v>
      </c>
      <c r="CI72" s="2">
        <v>2483353116</v>
      </c>
      <c r="CJ72">
        <f t="shared" si="35"/>
        <v>1088218950</v>
      </c>
      <c r="CK72">
        <f t="shared" si="36"/>
        <v>1088218950</v>
      </c>
      <c r="CL72" s="2">
        <v>0</v>
      </c>
      <c r="CM72" s="2">
        <v>0</v>
      </c>
      <c r="CN72">
        <f t="shared" si="59"/>
        <v>0</v>
      </c>
      <c r="CO72">
        <f t="shared" si="63"/>
        <v>0</v>
      </c>
      <c r="CP72">
        <f t="shared" si="64"/>
        <v>0</v>
      </c>
      <c r="CQ72">
        <f t="shared" si="65"/>
        <v>0</v>
      </c>
      <c r="CR72">
        <f t="shared" si="60"/>
        <v>41</v>
      </c>
      <c r="CS72">
        <v>178</v>
      </c>
      <c r="CT72">
        <v>532332.80000000005</v>
      </c>
      <c r="CU72">
        <f t="shared" si="37"/>
        <v>532332.80000000005</v>
      </c>
    </row>
    <row r="73" spans="1:99" x14ac:dyDescent="0.55000000000000004">
      <c r="A73" s="1">
        <v>43917</v>
      </c>
      <c r="B73">
        <v>40</v>
      </c>
      <c r="C73">
        <v>300</v>
      </c>
      <c r="D73">
        <v>1</v>
      </c>
      <c r="E73">
        <v>6</v>
      </c>
      <c r="F73">
        <v>16.2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 t="str">
        <f t="shared" si="44"/>
        <v>金曜</v>
      </c>
      <c r="O73" t="s">
        <v>17</v>
      </c>
      <c r="P73" t="str">
        <f t="shared" si="45"/>
        <v>_平日</v>
      </c>
      <c r="Q73" t="str">
        <f t="shared" si="46"/>
        <v>_祝日でない</v>
      </c>
      <c r="R73" t="str">
        <f t="shared" si="47"/>
        <v>_平日</v>
      </c>
      <c r="S73" t="str">
        <f t="shared" si="48"/>
        <v>休日前日</v>
      </c>
      <c r="T73">
        <f t="shared" si="61"/>
        <v>46</v>
      </c>
      <c r="U73" t="str">
        <f t="shared" si="49"/>
        <v>金</v>
      </c>
      <c r="V73" t="str">
        <f t="shared" si="50"/>
        <v>週の後半</v>
      </c>
      <c r="W73" t="s">
        <v>27</v>
      </c>
      <c r="X73" t="str">
        <f t="shared" si="51"/>
        <v>週の後半</v>
      </c>
      <c r="Y73" s="3">
        <v>0</v>
      </c>
      <c r="Z73" s="3">
        <v>69</v>
      </c>
      <c r="AA73" s="2" t="s">
        <v>79</v>
      </c>
      <c r="AB73" s="3">
        <v>0</v>
      </c>
      <c r="AC73" s="3">
        <v>39</v>
      </c>
      <c r="AD73">
        <f t="shared" si="62"/>
        <v>8</v>
      </c>
      <c r="AE73" s="3">
        <v>254</v>
      </c>
      <c r="AF73" s="3">
        <v>239</v>
      </c>
      <c r="AG73" s="3">
        <v>15</v>
      </c>
      <c r="AH73" s="3">
        <v>0</v>
      </c>
      <c r="AI73" s="3">
        <v>0</v>
      </c>
      <c r="AJ73" s="3">
        <v>0</v>
      </c>
      <c r="AK73" s="3">
        <v>32</v>
      </c>
      <c r="AL73" s="3">
        <v>0</v>
      </c>
      <c r="AM73" s="3">
        <v>111</v>
      </c>
      <c r="AN73" s="3">
        <v>0</v>
      </c>
      <c r="AO73" s="3">
        <v>71.400000000000006</v>
      </c>
      <c r="AP73" s="3">
        <v>0.224</v>
      </c>
      <c r="AQ73" s="3">
        <v>41</v>
      </c>
      <c r="AR73" s="3">
        <v>29.7</v>
      </c>
      <c r="AS73" s="3">
        <v>1.4</v>
      </c>
      <c r="AT73" s="3">
        <v>4.7</v>
      </c>
      <c r="AU73" s="2">
        <v>1012.7</v>
      </c>
      <c r="AV73" s="2">
        <v>8</v>
      </c>
      <c r="AW73" s="2">
        <v>0</v>
      </c>
      <c r="AX73">
        <f t="shared" si="52"/>
        <v>-6</v>
      </c>
      <c r="AY73" t="s">
        <v>82</v>
      </c>
      <c r="AZ73" s="3">
        <v>13951376</v>
      </c>
      <c r="BA73" s="3">
        <v>215</v>
      </c>
      <c r="BB73">
        <v>2999545840</v>
      </c>
      <c r="BC73" t="s">
        <v>79</v>
      </c>
      <c r="BD73">
        <f t="shared" si="24"/>
        <v>14.5</v>
      </c>
      <c r="BE73">
        <f t="shared" si="25"/>
        <v>48</v>
      </c>
      <c r="BF73" t="str">
        <f t="shared" si="26"/>
        <v>_なし</v>
      </c>
      <c r="BG73" t="str">
        <f t="shared" si="27"/>
        <v>_冬でない</v>
      </c>
      <c r="BH73">
        <f t="shared" si="28"/>
        <v>0</v>
      </c>
      <c r="BI73" t="str">
        <f t="shared" si="29"/>
        <v>_なし</v>
      </c>
      <c r="BJ73" t="str">
        <f t="shared" si="53"/>
        <v>_なし</v>
      </c>
      <c r="BK73" t="str">
        <f t="shared" si="30"/>
        <v>_なし</v>
      </c>
      <c r="BL73">
        <f t="shared" si="31"/>
        <v>0</v>
      </c>
      <c r="BM73">
        <f t="shared" si="54"/>
        <v>143</v>
      </c>
      <c r="BN73">
        <f t="shared" si="55"/>
        <v>0</v>
      </c>
      <c r="BO73">
        <f t="shared" si="56"/>
        <v>143</v>
      </c>
      <c r="BP73">
        <v>-20</v>
      </c>
      <c r="BQ73">
        <v>13</v>
      </c>
      <c r="BR73">
        <v>4</v>
      </c>
      <c r="BS73">
        <v>-25</v>
      </c>
      <c r="BT73">
        <v>-15</v>
      </c>
      <c r="BU73">
        <v>10</v>
      </c>
      <c r="BV73">
        <f t="shared" si="38"/>
        <v>-3</v>
      </c>
      <c r="BW73">
        <f t="shared" si="39"/>
        <v>4</v>
      </c>
      <c r="BX73">
        <f t="shared" si="40"/>
        <v>14</v>
      </c>
      <c r="BY73">
        <f t="shared" si="41"/>
        <v>-13</v>
      </c>
      <c r="BZ73">
        <f t="shared" si="42"/>
        <v>-8</v>
      </c>
      <c r="CA73">
        <f t="shared" si="43"/>
        <v>4</v>
      </c>
      <c r="CB73">
        <f t="shared" si="57"/>
        <v>-5.5</v>
      </c>
      <c r="CC73">
        <f t="shared" si="58"/>
        <v>-0.33333333333333331</v>
      </c>
      <c r="CD73">
        <f t="shared" si="33"/>
        <v>8.9</v>
      </c>
      <c r="CE73" t="s">
        <v>120</v>
      </c>
      <c r="CF73" t="str">
        <f t="shared" si="34"/>
        <v>春</v>
      </c>
      <c r="CG73" s="2">
        <v>13951376</v>
      </c>
      <c r="CH73" s="2">
        <v>39</v>
      </c>
      <c r="CI73" s="2">
        <v>2999545840</v>
      </c>
      <c r="CJ73">
        <f t="shared" si="35"/>
        <v>1171927512</v>
      </c>
      <c r="CK73">
        <f t="shared" si="36"/>
        <v>1171927512</v>
      </c>
      <c r="CL73" s="2">
        <v>0</v>
      </c>
      <c r="CM73" s="2">
        <v>0</v>
      </c>
      <c r="CN73">
        <f t="shared" si="59"/>
        <v>0</v>
      </c>
      <c r="CO73">
        <f t="shared" si="63"/>
        <v>0</v>
      </c>
      <c r="CP73">
        <f t="shared" si="64"/>
        <v>0</v>
      </c>
      <c r="CQ73">
        <f t="shared" si="65"/>
        <v>0</v>
      </c>
      <c r="CR73">
        <f t="shared" si="60"/>
        <v>46</v>
      </c>
      <c r="CS73">
        <v>178</v>
      </c>
      <c r="CT73">
        <v>532332.80000000005</v>
      </c>
      <c r="CU73">
        <f t="shared" si="37"/>
        <v>532332.80000000005</v>
      </c>
    </row>
    <row r="74" spans="1:99" x14ac:dyDescent="0.55000000000000004">
      <c r="A74" s="1">
        <v>43918</v>
      </c>
      <c r="B74">
        <v>64</v>
      </c>
      <c r="C74">
        <v>364</v>
      </c>
      <c r="D74">
        <v>1</v>
      </c>
      <c r="E74">
        <v>7</v>
      </c>
      <c r="F74">
        <v>15.5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 t="str">
        <f t="shared" si="44"/>
        <v>休日</v>
      </c>
      <c r="O74" t="s">
        <v>17</v>
      </c>
      <c r="P74" t="str">
        <f t="shared" si="45"/>
        <v>休日</v>
      </c>
      <c r="Q74" t="str">
        <f t="shared" si="46"/>
        <v>_祝日でない</v>
      </c>
      <c r="R74" t="str">
        <f t="shared" si="47"/>
        <v>休日</v>
      </c>
      <c r="S74" t="str">
        <f t="shared" si="48"/>
        <v>休日</v>
      </c>
      <c r="T74">
        <f t="shared" si="61"/>
        <v>40</v>
      </c>
      <c r="U74" t="str">
        <f t="shared" si="49"/>
        <v>土</v>
      </c>
      <c r="V74" t="str">
        <f t="shared" si="50"/>
        <v>週の後半</v>
      </c>
      <c r="W74" t="s">
        <v>27</v>
      </c>
      <c r="X74" t="str">
        <f t="shared" si="51"/>
        <v>週の後半</v>
      </c>
      <c r="Y74" s="3">
        <v>8.5</v>
      </c>
      <c r="Z74" s="3">
        <v>83</v>
      </c>
      <c r="AA74" s="2" t="s">
        <v>79</v>
      </c>
      <c r="AB74" s="3">
        <v>0</v>
      </c>
      <c r="AC74" s="3">
        <v>40</v>
      </c>
      <c r="AD74">
        <f t="shared" si="62"/>
        <v>1</v>
      </c>
      <c r="AE74" s="3">
        <v>315</v>
      </c>
      <c r="AF74" s="3">
        <v>301</v>
      </c>
      <c r="AG74" s="3">
        <v>14</v>
      </c>
      <c r="AH74" s="3">
        <v>0</v>
      </c>
      <c r="AI74" s="3">
        <v>0</v>
      </c>
      <c r="AJ74" s="3">
        <v>0</v>
      </c>
      <c r="AK74" s="3">
        <v>49</v>
      </c>
      <c r="AL74" s="3">
        <v>0</v>
      </c>
      <c r="AM74" s="3">
        <v>195</v>
      </c>
      <c r="AN74" s="3">
        <v>0</v>
      </c>
      <c r="AO74" s="3">
        <v>100</v>
      </c>
      <c r="AP74" s="3">
        <v>0.23</v>
      </c>
      <c r="AQ74" s="3">
        <v>41</v>
      </c>
      <c r="AR74" s="3">
        <v>31.4</v>
      </c>
      <c r="AS74" s="3">
        <v>0.9</v>
      </c>
      <c r="AT74" s="3">
        <v>4.4000000000000004</v>
      </c>
      <c r="AU74" s="2">
        <v>1008.8</v>
      </c>
      <c r="AV74" s="2">
        <v>10</v>
      </c>
      <c r="AW74" s="2">
        <v>0</v>
      </c>
      <c r="AX74">
        <f t="shared" si="52"/>
        <v>24</v>
      </c>
      <c r="AY74" t="s">
        <v>82</v>
      </c>
      <c r="AZ74" s="3">
        <v>13951336</v>
      </c>
      <c r="BA74" s="3">
        <v>253</v>
      </c>
      <c r="BB74">
        <v>3529688008</v>
      </c>
      <c r="BC74" t="s">
        <v>79</v>
      </c>
      <c r="BD74">
        <f t="shared" ref="BD74:BD137" si="66">F67</f>
        <v>13.8</v>
      </c>
      <c r="BE74">
        <f t="shared" ref="BE74:BE137" si="67">Z67</f>
        <v>44</v>
      </c>
      <c r="BF74" t="str">
        <f t="shared" ref="BF74:BF137" si="68">AA67</f>
        <v>_なし</v>
      </c>
      <c r="BG74" t="str">
        <f t="shared" ref="BG74:BG137" si="69">AY67</f>
        <v>_冬でない</v>
      </c>
      <c r="BH74">
        <f t="shared" ref="BH74:BH137" si="70">AB67</f>
        <v>0</v>
      </c>
      <c r="BI74" t="str">
        <f t="shared" ref="BI74:BI137" si="71">BC67</f>
        <v>_なし</v>
      </c>
      <c r="BJ74" t="str">
        <f t="shared" si="53"/>
        <v>_なし</v>
      </c>
      <c r="BK74" t="str">
        <f t="shared" ref="BK74:BK137" si="72">BJ67</f>
        <v>_なし</v>
      </c>
      <c r="BL74">
        <f t="shared" ref="BL74:BL137" si="73">AW67</f>
        <v>0</v>
      </c>
      <c r="BM74">
        <f t="shared" si="54"/>
        <v>244</v>
      </c>
      <c r="BN74">
        <f t="shared" si="55"/>
        <v>0</v>
      </c>
      <c r="BO74">
        <f t="shared" si="56"/>
        <v>244</v>
      </c>
      <c r="BP74">
        <v>-46</v>
      </c>
      <c r="BQ74">
        <v>-6</v>
      </c>
      <c r="BR74">
        <v>-31</v>
      </c>
      <c r="BS74">
        <v>-46</v>
      </c>
      <c r="BT74">
        <v>-19</v>
      </c>
      <c r="BU74">
        <v>13</v>
      </c>
      <c r="BV74">
        <f t="shared" si="38"/>
        <v>-15</v>
      </c>
      <c r="BW74">
        <f t="shared" si="39"/>
        <v>2</v>
      </c>
      <c r="BX74">
        <f t="shared" si="40"/>
        <v>37</v>
      </c>
      <c r="BY74">
        <f t="shared" si="41"/>
        <v>-44</v>
      </c>
      <c r="BZ74">
        <f t="shared" si="42"/>
        <v>-66</v>
      </c>
      <c r="CA74">
        <f t="shared" si="43"/>
        <v>22</v>
      </c>
      <c r="CB74">
        <f t="shared" si="57"/>
        <v>-22.5</v>
      </c>
      <c r="CC74">
        <f t="shared" si="58"/>
        <v>-10.666666666666666</v>
      </c>
      <c r="CD74">
        <f t="shared" ref="CD74:CD137" si="74">AS67</f>
        <v>11</v>
      </c>
      <c r="CE74" t="s">
        <v>120</v>
      </c>
      <c r="CF74" t="str">
        <f t="shared" ref="CF74:CF137" si="75">CE67</f>
        <v>春</v>
      </c>
      <c r="CG74" s="2">
        <v>13951336</v>
      </c>
      <c r="CH74" s="2">
        <v>40</v>
      </c>
      <c r="CI74" s="2">
        <v>3529688008</v>
      </c>
      <c r="CJ74">
        <f t="shared" ref="CJ74:CJ137" si="76">BB67</f>
        <v>1311441658</v>
      </c>
      <c r="CK74">
        <f t="shared" ref="CK74:CK137" si="77">CI67</f>
        <v>1311441658</v>
      </c>
      <c r="CL74" s="2">
        <v>0</v>
      </c>
      <c r="CM74" s="2">
        <v>0</v>
      </c>
      <c r="CN74">
        <f t="shared" si="59"/>
        <v>0</v>
      </c>
      <c r="CO74">
        <f t="shared" si="63"/>
        <v>0</v>
      </c>
      <c r="CP74">
        <f t="shared" si="64"/>
        <v>0</v>
      </c>
      <c r="CQ74">
        <f t="shared" si="65"/>
        <v>0</v>
      </c>
      <c r="CR74">
        <f t="shared" si="60"/>
        <v>40</v>
      </c>
      <c r="CS74">
        <v>178</v>
      </c>
      <c r="CT74">
        <v>532332.80000000005</v>
      </c>
      <c r="CU74">
        <f t="shared" ref="CU74:CU137" si="78">CT67</f>
        <v>532332.80000000005</v>
      </c>
    </row>
    <row r="75" spans="1:99" x14ac:dyDescent="0.55000000000000004">
      <c r="A75" s="1">
        <v>43919</v>
      </c>
      <c r="B75">
        <v>72</v>
      </c>
      <c r="C75">
        <v>436</v>
      </c>
      <c r="D75">
        <v>1</v>
      </c>
      <c r="E75">
        <v>8</v>
      </c>
      <c r="F75">
        <v>3.6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 t="str">
        <f t="shared" si="44"/>
        <v>休日</v>
      </c>
      <c r="O75" t="s">
        <v>17</v>
      </c>
      <c r="P75" t="str">
        <f t="shared" si="45"/>
        <v>休日</v>
      </c>
      <c r="Q75" t="str">
        <f t="shared" si="46"/>
        <v>_祝日でない</v>
      </c>
      <c r="R75" t="str">
        <f t="shared" si="47"/>
        <v>休日</v>
      </c>
      <c r="S75" t="str">
        <f t="shared" si="48"/>
        <v>休日</v>
      </c>
      <c r="T75">
        <f t="shared" si="61"/>
        <v>64</v>
      </c>
      <c r="U75" t="str">
        <f t="shared" si="49"/>
        <v>日</v>
      </c>
      <c r="V75" t="str">
        <f t="shared" si="50"/>
        <v>_週の前半</v>
      </c>
      <c r="W75" t="s">
        <v>27</v>
      </c>
      <c r="X75" t="str">
        <f t="shared" si="51"/>
        <v>週の後半</v>
      </c>
      <c r="Y75" s="3">
        <v>51.5</v>
      </c>
      <c r="Z75" s="3">
        <v>96</v>
      </c>
      <c r="AA75" s="2" t="s">
        <v>79</v>
      </c>
      <c r="AB75" s="3">
        <v>0</v>
      </c>
      <c r="AC75" s="3">
        <v>40</v>
      </c>
      <c r="AD75">
        <f t="shared" si="62"/>
        <v>0</v>
      </c>
      <c r="AE75" s="3">
        <v>382</v>
      </c>
      <c r="AF75" s="3">
        <v>367</v>
      </c>
      <c r="AG75" s="3">
        <v>15</v>
      </c>
      <c r="AH75" s="3">
        <v>0</v>
      </c>
      <c r="AI75" s="3">
        <v>0</v>
      </c>
      <c r="AJ75" s="3">
        <v>0</v>
      </c>
      <c r="AK75" s="3">
        <v>46</v>
      </c>
      <c r="AL75" s="3">
        <v>0</v>
      </c>
      <c r="AM75" s="3">
        <v>285</v>
      </c>
      <c r="AN75" s="3">
        <v>0</v>
      </c>
      <c r="AO75" s="3">
        <v>147.1</v>
      </c>
      <c r="AP75" s="3">
        <v>0.20100000000000001</v>
      </c>
      <c r="AQ75" s="3">
        <v>39</v>
      </c>
      <c r="AR75" s="3">
        <v>31.7</v>
      </c>
      <c r="AS75" s="3">
        <v>0</v>
      </c>
      <c r="AT75" s="3">
        <v>2.8</v>
      </c>
      <c r="AU75" s="2">
        <v>1016.7</v>
      </c>
      <c r="AV75" s="2">
        <v>10</v>
      </c>
      <c r="AW75" s="2">
        <v>0</v>
      </c>
      <c r="AX75">
        <f t="shared" si="52"/>
        <v>8</v>
      </c>
      <c r="AY75" t="s">
        <v>82</v>
      </c>
      <c r="AZ75" s="3">
        <v>13951272</v>
      </c>
      <c r="BA75" s="3">
        <v>316</v>
      </c>
      <c r="BB75">
        <v>4408601952</v>
      </c>
      <c r="BC75" t="s">
        <v>79</v>
      </c>
      <c r="BD75">
        <f t="shared" si="66"/>
        <v>16.8</v>
      </c>
      <c r="BE75">
        <f t="shared" si="67"/>
        <v>49</v>
      </c>
      <c r="BF75" t="str">
        <f t="shared" si="68"/>
        <v>_なし</v>
      </c>
      <c r="BG75" t="str">
        <f t="shared" si="69"/>
        <v>_冬でない</v>
      </c>
      <c r="BH75">
        <f t="shared" si="70"/>
        <v>0</v>
      </c>
      <c r="BI75" t="str">
        <f t="shared" si="71"/>
        <v>_なし</v>
      </c>
      <c r="BJ75" t="str">
        <f t="shared" si="53"/>
        <v>_なし</v>
      </c>
      <c r="BK75" t="str">
        <f t="shared" si="72"/>
        <v>_なし</v>
      </c>
      <c r="BL75">
        <f t="shared" si="73"/>
        <v>0</v>
      </c>
      <c r="BM75">
        <f t="shared" si="54"/>
        <v>331</v>
      </c>
      <c r="BN75">
        <f t="shared" si="55"/>
        <v>0</v>
      </c>
      <c r="BO75">
        <f t="shared" si="56"/>
        <v>331</v>
      </c>
      <c r="BP75">
        <v>-63</v>
      </c>
      <c r="BQ75">
        <v>-32</v>
      </c>
      <c r="BR75">
        <v>-66</v>
      </c>
      <c r="BS75">
        <v>-59</v>
      </c>
      <c r="BT75">
        <v>-27</v>
      </c>
      <c r="BU75">
        <v>14</v>
      </c>
      <c r="BV75">
        <f t="shared" ref="BV75:BV138" si="79">BP67</f>
        <v>-13</v>
      </c>
      <c r="BW75">
        <f t="shared" ref="BW75:BW138" si="80">BQ67</f>
        <v>4</v>
      </c>
      <c r="BX75">
        <f t="shared" ref="BX75:BX138" si="81">BR67</f>
        <v>38</v>
      </c>
      <c r="BY75">
        <f t="shared" ref="BY75:BY138" si="82">BS67</f>
        <v>-21</v>
      </c>
      <c r="BZ75">
        <f t="shared" ref="BZ75:BZ138" si="83">BT67</f>
        <v>-10</v>
      </c>
      <c r="CA75">
        <f t="shared" ref="CA75:CA138" si="84">BU67</f>
        <v>4</v>
      </c>
      <c r="CB75">
        <f t="shared" si="57"/>
        <v>-38.833333333333336</v>
      </c>
      <c r="CC75">
        <f t="shared" si="58"/>
        <v>0.33333333333333331</v>
      </c>
      <c r="CD75">
        <f t="shared" si="74"/>
        <v>9.8000000000000007</v>
      </c>
      <c r="CE75" t="s">
        <v>120</v>
      </c>
      <c r="CF75" t="str">
        <f t="shared" si="75"/>
        <v>春</v>
      </c>
      <c r="CG75" s="2">
        <v>13951272</v>
      </c>
      <c r="CH75" s="2">
        <v>40</v>
      </c>
      <c r="CI75" s="2">
        <v>4408601952</v>
      </c>
      <c r="CJ75">
        <f t="shared" si="76"/>
        <v>1409101500</v>
      </c>
      <c r="CK75">
        <f t="shared" si="77"/>
        <v>1409101500</v>
      </c>
      <c r="CL75" s="2">
        <v>0</v>
      </c>
      <c r="CM75" s="2">
        <v>0</v>
      </c>
      <c r="CN75">
        <f t="shared" si="59"/>
        <v>0</v>
      </c>
      <c r="CO75">
        <f t="shared" si="63"/>
        <v>0</v>
      </c>
      <c r="CP75">
        <f t="shared" si="64"/>
        <v>0</v>
      </c>
      <c r="CQ75">
        <f t="shared" si="65"/>
        <v>0</v>
      </c>
      <c r="CR75">
        <f t="shared" si="60"/>
        <v>64</v>
      </c>
      <c r="CS75">
        <v>178</v>
      </c>
      <c r="CT75">
        <v>532332.80000000005</v>
      </c>
      <c r="CU75">
        <f t="shared" si="78"/>
        <v>532332.80000000005</v>
      </c>
    </row>
    <row r="76" spans="1:99" x14ac:dyDescent="0.55000000000000004">
      <c r="A76" s="1">
        <v>43920</v>
      </c>
      <c r="B76">
        <v>12</v>
      </c>
      <c r="C76">
        <v>448</v>
      </c>
      <c r="D76">
        <v>1</v>
      </c>
      <c r="E76">
        <v>9</v>
      </c>
      <c r="F76">
        <v>7.6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tr">
        <f t="shared" si="44"/>
        <v>_平日(金曜除く)</v>
      </c>
      <c r="O76" t="s">
        <v>17</v>
      </c>
      <c r="P76" t="str">
        <f t="shared" si="45"/>
        <v>_平日</v>
      </c>
      <c r="Q76" t="str">
        <f t="shared" si="46"/>
        <v>_祝日でない</v>
      </c>
      <c r="R76" t="str">
        <f t="shared" si="47"/>
        <v>_平日</v>
      </c>
      <c r="S76" t="str">
        <f t="shared" si="48"/>
        <v>_平日</v>
      </c>
      <c r="T76">
        <f t="shared" si="61"/>
        <v>72</v>
      </c>
      <c r="U76" t="str">
        <f t="shared" si="49"/>
        <v>月</v>
      </c>
      <c r="V76" t="str">
        <f t="shared" si="50"/>
        <v>_週の前半</v>
      </c>
      <c r="W76" t="s">
        <v>27</v>
      </c>
      <c r="X76" t="str">
        <f t="shared" si="51"/>
        <v>_週の前半</v>
      </c>
      <c r="Y76" s="3">
        <v>0</v>
      </c>
      <c r="Z76" s="3">
        <v>72</v>
      </c>
      <c r="AA76" s="2" t="s">
        <v>79</v>
      </c>
      <c r="AB76" s="3">
        <v>0</v>
      </c>
      <c r="AC76" s="3">
        <v>40</v>
      </c>
      <c r="AD76">
        <f t="shared" si="62"/>
        <v>0</v>
      </c>
      <c r="AE76" s="3">
        <v>394</v>
      </c>
      <c r="AF76" s="3">
        <v>378</v>
      </c>
      <c r="AG76" s="3">
        <v>16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41</v>
      </c>
      <c r="AN76" s="3">
        <v>0</v>
      </c>
      <c r="AO76" s="3">
        <v>145</v>
      </c>
      <c r="AP76" s="3">
        <v>0.192</v>
      </c>
      <c r="AQ76" s="3">
        <v>48</v>
      </c>
      <c r="AR76" s="3">
        <v>35.1</v>
      </c>
      <c r="AS76" s="3">
        <v>1</v>
      </c>
      <c r="AT76" s="3">
        <v>1.9</v>
      </c>
      <c r="AU76" s="2">
        <v>1020.1</v>
      </c>
      <c r="AV76" s="2">
        <v>10</v>
      </c>
      <c r="AW76" s="2">
        <v>0</v>
      </c>
      <c r="AX76">
        <f t="shared" si="52"/>
        <v>-60</v>
      </c>
      <c r="AY76" t="s">
        <v>82</v>
      </c>
      <c r="AZ76" s="3">
        <v>13951200</v>
      </c>
      <c r="BA76" s="3">
        <v>387</v>
      </c>
      <c r="BB76">
        <v>5399114400</v>
      </c>
      <c r="BC76" t="s">
        <v>79</v>
      </c>
      <c r="BD76">
        <f t="shared" si="66"/>
        <v>10.3</v>
      </c>
      <c r="BE76">
        <f t="shared" si="67"/>
        <v>59</v>
      </c>
      <c r="BF76" t="str">
        <f t="shared" si="68"/>
        <v>_なし</v>
      </c>
      <c r="BG76" t="str">
        <f t="shared" si="69"/>
        <v>_冬でない</v>
      </c>
      <c r="BH76">
        <f t="shared" si="70"/>
        <v>0</v>
      </c>
      <c r="BI76" t="str">
        <f t="shared" si="71"/>
        <v>_なし</v>
      </c>
      <c r="BJ76" t="str">
        <f t="shared" si="53"/>
        <v>_なし</v>
      </c>
      <c r="BK76" t="str">
        <f t="shared" si="72"/>
        <v>_なし</v>
      </c>
      <c r="BL76">
        <f t="shared" si="73"/>
        <v>0</v>
      </c>
      <c r="BM76">
        <f t="shared" si="54"/>
        <v>41</v>
      </c>
      <c r="BN76">
        <f t="shared" si="55"/>
        <v>0</v>
      </c>
      <c r="BO76">
        <f t="shared" si="56"/>
        <v>41</v>
      </c>
      <c r="BP76">
        <v>-24</v>
      </c>
      <c r="BQ76">
        <v>9</v>
      </c>
      <c r="BR76">
        <v>-14</v>
      </c>
      <c r="BS76">
        <v>-27</v>
      </c>
      <c r="BT76">
        <v>-16</v>
      </c>
      <c r="BU76">
        <v>10</v>
      </c>
      <c r="BV76">
        <f t="shared" si="79"/>
        <v>-13</v>
      </c>
      <c r="BW76">
        <f t="shared" si="80"/>
        <v>4</v>
      </c>
      <c r="BX76">
        <f t="shared" si="81"/>
        <v>51</v>
      </c>
      <c r="BY76">
        <f t="shared" si="82"/>
        <v>-21</v>
      </c>
      <c r="BZ76">
        <f t="shared" si="83"/>
        <v>-5</v>
      </c>
      <c r="CA76">
        <f t="shared" si="84"/>
        <v>2</v>
      </c>
      <c r="CB76">
        <f t="shared" si="57"/>
        <v>-10.333333333333334</v>
      </c>
      <c r="CC76">
        <f t="shared" si="58"/>
        <v>3</v>
      </c>
      <c r="CD76">
        <f t="shared" si="74"/>
        <v>2.4</v>
      </c>
      <c r="CE76" t="s">
        <v>120</v>
      </c>
      <c r="CF76" t="str">
        <f t="shared" si="75"/>
        <v>春</v>
      </c>
      <c r="CG76" s="2">
        <v>13951200</v>
      </c>
      <c r="CH76" s="2">
        <v>40</v>
      </c>
      <c r="CI76" s="2">
        <v>5399114400</v>
      </c>
      <c r="CJ76">
        <f t="shared" si="76"/>
        <v>1450955688</v>
      </c>
      <c r="CK76">
        <f t="shared" si="77"/>
        <v>1450955688</v>
      </c>
      <c r="CL76" s="2">
        <v>0</v>
      </c>
      <c r="CM76" s="2">
        <v>0</v>
      </c>
      <c r="CN76">
        <f t="shared" si="59"/>
        <v>0</v>
      </c>
      <c r="CO76">
        <f t="shared" si="63"/>
        <v>0</v>
      </c>
      <c r="CP76">
        <f t="shared" si="64"/>
        <v>0</v>
      </c>
      <c r="CQ76">
        <f t="shared" si="65"/>
        <v>0</v>
      </c>
      <c r="CR76">
        <f t="shared" si="60"/>
        <v>72</v>
      </c>
      <c r="CS76">
        <v>178</v>
      </c>
      <c r="CT76">
        <v>532332.80000000005</v>
      </c>
      <c r="CU76">
        <f t="shared" si="78"/>
        <v>532332.80000000005</v>
      </c>
    </row>
    <row r="77" spans="1:99" x14ac:dyDescent="0.55000000000000004">
      <c r="A77" s="1">
        <v>43921</v>
      </c>
      <c r="B77">
        <v>78</v>
      </c>
      <c r="C77">
        <v>526</v>
      </c>
      <c r="D77">
        <v>7</v>
      </c>
      <c r="E77">
        <v>16</v>
      </c>
      <c r="F77">
        <v>9.8000000000000007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 t="str">
        <f t="shared" si="44"/>
        <v>_平日(金曜除く)</v>
      </c>
      <c r="O77" t="s">
        <v>17</v>
      </c>
      <c r="P77" t="str">
        <f t="shared" si="45"/>
        <v>_平日</v>
      </c>
      <c r="Q77" t="str">
        <f t="shared" si="46"/>
        <v>_祝日でない</v>
      </c>
      <c r="R77" t="str">
        <f t="shared" si="47"/>
        <v>_平日</v>
      </c>
      <c r="S77" t="str">
        <f t="shared" si="48"/>
        <v>_平日</v>
      </c>
      <c r="T77">
        <f t="shared" si="61"/>
        <v>12</v>
      </c>
      <c r="U77" t="str">
        <f t="shared" si="49"/>
        <v>火</v>
      </c>
      <c r="V77" t="str">
        <f t="shared" si="50"/>
        <v>_週の前半</v>
      </c>
      <c r="W77" t="s">
        <v>27</v>
      </c>
      <c r="X77" t="str">
        <f t="shared" si="51"/>
        <v>_週の前半</v>
      </c>
      <c r="Y77" s="3">
        <v>0</v>
      </c>
      <c r="Z77" s="3">
        <v>79</v>
      </c>
      <c r="AA77" s="2" t="s">
        <v>79</v>
      </c>
      <c r="AB77" s="3">
        <v>0</v>
      </c>
      <c r="AC77" s="3">
        <v>40</v>
      </c>
      <c r="AD77">
        <f t="shared" si="62"/>
        <v>0</v>
      </c>
      <c r="AE77" s="3">
        <v>465</v>
      </c>
      <c r="AF77" s="3">
        <v>449</v>
      </c>
      <c r="AG77" s="3">
        <v>16</v>
      </c>
      <c r="AH77" s="3">
        <v>0</v>
      </c>
      <c r="AI77" s="3">
        <v>0</v>
      </c>
      <c r="AJ77" s="3">
        <v>0</v>
      </c>
      <c r="AK77" s="3">
        <v>46</v>
      </c>
      <c r="AL77" s="3">
        <v>0</v>
      </c>
      <c r="AM77" s="3">
        <v>99</v>
      </c>
      <c r="AN77" s="3">
        <v>0</v>
      </c>
      <c r="AO77" s="3">
        <v>155.1</v>
      </c>
      <c r="AP77" s="3">
        <v>0.20899999999999999</v>
      </c>
      <c r="AQ77" s="3">
        <v>43</v>
      </c>
      <c r="AR77" s="3">
        <v>37.6</v>
      </c>
      <c r="AS77" s="3">
        <v>0</v>
      </c>
      <c r="AT77" s="3">
        <v>1.9</v>
      </c>
      <c r="AU77" s="2">
        <v>1019.4</v>
      </c>
      <c r="AV77" s="2">
        <v>10</v>
      </c>
      <c r="AW77" s="2">
        <v>0</v>
      </c>
      <c r="AX77">
        <f t="shared" si="52"/>
        <v>66</v>
      </c>
      <c r="AY77" t="s">
        <v>82</v>
      </c>
      <c r="AZ77" s="3">
        <v>13951188</v>
      </c>
      <c r="BA77" s="3">
        <v>392</v>
      </c>
      <c r="BB77">
        <v>5468865696</v>
      </c>
      <c r="BC77" t="s">
        <v>79</v>
      </c>
      <c r="BD77">
        <f t="shared" si="66"/>
        <v>8.1999999999999993</v>
      </c>
      <c r="BE77">
        <f t="shared" si="67"/>
        <v>44</v>
      </c>
      <c r="BF77" t="str">
        <f t="shared" si="68"/>
        <v>_なし</v>
      </c>
      <c r="BG77" t="str">
        <f t="shared" si="69"/>
        <v>_冬でない</v>
      </c>
      <c r="BH77">
        <f t="shared" si="70"/>
        <v>0</v>
      </c>
      <c r="BI77" t="str">
        <f t="shared" si="71"/>
        <v>_なし</v>
      </c>
      <c r="BJ77" t="str">
        <f t="shared" si="53"/>
        <v>_なし</v>
      </c>
      <c r="BK77" t="str">
        <f t="shared" si="72"/>
        <v>_なし</v>
      </c>
      <c r="BL77">
        <f t="shared" si="73"/>
        <v>0</v>
      </c>
      <c r="BM77">
        <f t="shared" si="54"/>
        <v>145</v>
      </c>
      <c r="BN77">
        <f t="shared" si="55"/>
        <v>0</v>
      </c>
      <c r="BO77">
        <f t="shared" si="56"/>
        <v>145</v>
      </c>
      <c r="BP77">
        <v>-23</v>
      </c>
      <c r="BQ77">
        <v>5</v>
      </c>
      <c r="BR77">
        <v>-10</v>
      </c>
      <c r="BS77">
        <v>-27</v>
      </c>
      <c r="BT77">
        <v>-16</v>
      </c>
      <c r="BU77">
        <v>10</v>
      </c>
      <c r="BV77">
        <f t="shared" si="79"/>
        <v>-13</v>
      </c>
      <c r="BW77">
        <f t="shared" si="80"/>
        <v>0</v>
      </c>
      <c r="BX77">
        <f t="shared" si="81"/>
        <v>2</v>
      </c>
      <c r="BY77">
        <f t="shared" si="82"/>
        <v>-15</v>
      </c>
      <c r="BZ77">
        <f t="shared" si="83"/>
        <v>-6</v>
      </c>
      <c r="CA77">
        <f t="shared" si="84"/>
        <v>5</v>
      </c>
      <c r="CB77">
        <f t="shared" si="57"/>
        <v>-10.166666666666666</v>
      </c>
      <c r="CC77">
        <f t="shared" si="58"/>
        <v>-4.5</v>
      </c>
      <c r="CD77">
        <f t="shared" si="74"/>
        <v>11.3</v>
      </c>
      <c r="CE77" t="s">
        <v>120</v>
      </c>
      <c r="CF77" t="str">
        <f t="shared" si="75"/>
        <v>春</v>
      </c>
      <c r="CG77" s="2">
        <v>13951188</v>
      </c>
      <c r="CH77" s="2">
        <v>40</v>
      </c>
      <c r="CI77" s="2">
        <v>5468865696</v>
      </c>
      <c r="CJ77">
        <f t="shared" si="76"/>
        <v>1660226239</v>
      </c>
      <c r="CK77">
        <f t="shared" si="77"/>
        <v>1660226239</v>
      </c>
      <c r="CL77" s="2">
        <v>0</v>
      </c>
      <c r="CM77" s="2">
        <v>0</v>
      </c>
      <c r="CN77">
        <f t="shared" si="59"/>
        <v>0</v>
      </c>
      <c r="CO77">
        <f t="shared" si="63"/>
        <v>0</v>
      </c>
      <c r="CP77">
        <f t="shared" si="64"/>
        <v>0</v>
      </c>
      <c r="CQ77">
        <f t="shared" si="65"/>
        <v>0</v>
      </c>
      <c r="CR77">
        <f t="shared" si="60"/>
        <v>12</v>
      </c>
      <c r="CS77">
        <v>178</v>
      </c>
      <c r="CT77">
        <v>532332.80000000005</v>
      </c>
      <c r="CU77">
        <f t="shared" si="78"/>
        <v>532332.80000000005</v>
      </c>
    </row>
    <row r="78" spans="1:99" x14ac:dyDescent="0.55000000000000004">
      <c r="A78" s="1">
        <v>43922</v>
      </c>
      <c r="B78">
        <v>67</v>
      </c>
      <c r="C78">
        <v>593</v>
      </c>
      <c r="D78">
        <v>0</v>
      </c>
      <c r="E78">
        <v>16</v>
      </c>
      <c r="F78">
        <v>11.4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 t="str">
        <f t="shared" si="44"/>
        <v>_平日(金曜除く)</v>
      </c>
      <c r="O78" t="s">
        <v>17</v>
      </c>
      <c r="P78" t="str">
        <f t="shared" si="45"/>
        <v>_平日</v>
      </c>
      <c r="Q78" t="str">
        <f t="shared" si="46"/>
        <v>_祝日でない</v>
      </c>
      <c r="R78" t="str">
        <f t="shared" si="47"/>
        <v>_平日</v>
      </c>
      <c r="S78" t="str">
        <f t="shared" si="48"/>
        <v>_平日</v>
      </c>
      <c r="T78">
        <f t="shared" si="61"/>
        <v>78</v>
      </c>
      <c r="U78" t="str">
        <f t="shared" si="49"/>
        <v>水</v>
      </c>
      <c r="V78" t="str">
        <f t="shared" si="50"/>
        <v>_週の前半</v>
      </c>
      <c r="W78" t="s">
        <v>30</v>
      </c>
      <c r="X78" t="str">
        <f t="shared" si="51"/>
        <v>_週の前半</v>
      </c>
      <c r="Y78" s="3">
        <v>31</v>
      </c>
      <c r="Z78" s="3">
        <v>97</v>
      </c>
      <c r="AA78" s="2" t="s">
        <v>79</v>
      </c>
      <c r="AB78" s="3">
        <v>0</v>
      </c>
      <c r="AC78" s="3">
        <v>40</v>
      </c>
      <c r="AD78">
        <f t="shared" si="62"/>
        <v>0</v>
      </c>
      <c r="AE78" s="3">
        <v>531</v>
      </c>
      <c r="AF78" s="3">
        <v>514</v>
      </c>
      <c r="AG78" s="3">
        <v>17</v>
      </c>
      <c r="AH78" s="3">
        <v>0</v>
      </c>
      <c r="AI78" s="3">
        <v>0</v>
      </c>
      <c r="AJ78" s="3">
        <v>0</v>
      </c>
      <c r="AK78" s="3">
        <v>54</v>
      </c>
      <c r="AL78" s="3">
        <v>0</v>
      </c>
      <c r="AM78" s="3">
        <v>110</v>
      </c>
      <c r="AN78" s="3">
        <v>0</v>
      </c>
      <c r="AO78" s="3">
        <v>165</v>
      </c>
      <c r="AP78" s="3">
        <v>0.22</v>
      </c>
      <c r="AQ78" s="3">
        <v>48</v>
      </c>
      <c r="AR78" s="3">
        <v>40.6</v>
      </c>
      <c r="AS78" s="3">
        <v>0</v>
      </c>
      <c r="AT78" s="3">
        <v>2.7</v>
      </c>
      <c r="AU78" s="2">
        <v>1003.9</v>
      </c>
      <c r="AV78" s="2">
        <v>10</v>
      </c>
      <c r="AW78" s="2">
        <v>0</v>
      </c>
      <c r="AX78">
        <f t="shared" si="52"/>
        <v>-11</v>
      </c>
      <c r="AY78" t="s">
        <v>82</v>
      </c>
      <c r="AZ78" s="3">
        <v>13951110</v>
      </c>
      <c r="BA78" s="3">
        <v>470</v>
      </c>
      <c r="BB78">
        <v>6557021700</v>
      </c>
      <c r="BC78" t="s">
        <v>79</v>
      </c>
      <c r="BD78">
        <f t="shared" si="66"/>
        <v>10</v>
      </c>
      <c r="BE78">
        <f t="shared" si="67"/>
        <v>45</v>
      </c>
      <c r="BF78" t="str">
        <f t="shared" si="68"/>
        <v>_なし</v>
      </c>
      <c r="BG78" t="str">
        <f t="shared" si="69"/>
        <v>_冬でない</v>
      </c>
      <c r="BH78">
        <f t="shared" si="70"/>
        <v>0</v>
      </c>
      <c r="BI78" t="str">
        <f t="shared" si="71"/>
        <v>_なし</v>
      </c>
      <c r="BJ78" t="str">
        <f t="shared" si="53"/>
        <v>_なし</v>
      </c>
      <c r="BK78" t="str">
        <f t="shared" si="72"/>
        <v>_なし</v>
      </c>
      <c r="BL78">
        <f t="shared" si="73"/>
        <v>0</v>
      </c>
      <c r="BM78">
        <f t="shared" si="54"/>
        <v>164</v>
      </c>
      <c r="BN78">
        <f t="shared" si="55"/>
        <v>0</v>
      </c>
      <c r="BO78">
        <f t="shared" si="56"/>
        <v>164</v>
      </c>
      <c r="BP78">
        <v>-38</v>
      </c>
      <c r="BQ78">
        <v>-13</v>
      </c>
      <c r="BR78">
        <v>-44</v>
      </c>
      <c r="BS78">
        <v>-31</v>
      </c>
      <c r="BT78">
        <v>-20</v>
      </c>
      <c r="BU78">
        <v>13</v>
      </c>
      <c r="BV78">
        <f t="shared" si="79"/>
        <v>-8</v>
      </c>
      <c r="BW78">
        <f t="shared" si="80"/>
        <v>3</v>
      </c>
      <c r="BX78">
        <f t="shared" si="81"/>
        <v>12</v>
      </c>
      <c r="BY78">
        <f t="shared" si="82"/>
        <v>-16</v>
      </c>
      <c r="BZ78">
        <f t="shared" si="83"/>
        <v>-9</v>
      </c>
      <c r="CA78">
        <f t="shared" si="84"/>
        <v>6</v>
      </c>
      <c r="CB78">
        <f t="shared" si="57"/>
        <v>-22.166666666666668</v>
      </c>
      <c r="CC78">
        <f t="shared" si="58"/>
        <v>-2</v>
      </c>
      <c r="CD78">
        <f t="shared" si="74"/>
        <v>11.9</v>
      </c>
      <c r="CE78" t="s">
        <v>120</v>
      </c>
      <c r="CF78" t="str">
        <f t="shared" si="75"/>
        <v>春</v>
      </c>
      <c r="CG78" s="2">
        <v>13951110</v>
      </c>
      <c r="CH78" s="2">
        <v>40</v>
      </c>
      <c r="CI78" s="2">
        <v>6557021700</v>
      </c>
      <c r="CJ78">
        <f t="shared" si="76"/>
        <v>1911350431</v>
      </c>
      <c r="CK78">
        <f t="shared" si="77"/>
        <v>1911350431</v>
      </c>
      <c r="CL78" s="2">
        <v>0</v>
      </c>
      <c r="CM78" s="2">
        <v>0</v>
      </c>
      <c r="CN78">
        <f t="shared" si="59"/>
        <v>0</v>
      </c>
      <c r="CO78">
        <f t="shared" si="63"/>
        <v>0</v>
      </c>
      <c r="CP78">
        <f t="shared" si="64"/>
        <v>0</v>
      </c>
      <c r="CQ78">
        <f t="shared" si="65"/>
        <v>0</v>
      </c>
      <c r="CR78">
        <f t="shared" si="60"/>
        <v>78</v>
      </c>
      <c r="CS78">
        <v>123</v>
      </c>
      <c r="CT78">
        <v>493839.8</v>
      </c>
      <c r="CU78">
        <f t="shared" si="78"/>
        <v>532332.80000000005</v>
      </c>
    </row>
    <row r="79" spans="1:99" x14ac:dyDescent="0.55000000000000004">
      <c r="A79" s="1">
        <v>43923</v>
      </c>
      <c r="B79">
        <v>98</v>
      </c>
      <c r="C79">
        <v>691</v>
      </c>
      <c r="D79">
        <v>0</v>
      </c>
      <c r="E79">
        <v>16</v>
      </c>
      <c r="F79">
        <v>13.9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 t="str">
        <f t="shared" si="44"/>
        <v>_平日(金曜除く)</v>
      </c>
      <c r="O79" t="s">
        <v>17</v>
      </c>
      <c r="P79" t="str">
        <f t="shared" si="45"/>
        <v>_平日</v>
      </c>
      <c r="Q79" t="str">
        <f t="shared" si="46"/>
        <v>_祝日でない</v>
      </c>
      <c r="R79" t="str">
        <f t="shared" si="47"/>
        <v>_平日</v>
      </c>
      <c r="S79" t="str">
        <f t="shared" si="48"/>
        <v>_平日</v>
      </c>
      <c r="T79">
        <f t="shared" si="61"/>
        <v>67</v>
      </c>
      <c r="U79" t="str">
        <f t="shared" si="49"/>
        <v>木</v>
      </c>
      <c r="V79" t="str">
        <f t="shared" si="50"/>
        <v>週の後半</v>
      </c>
      <c r="W79" t="s">
        <v>30</v>
      </c>
      <c r="X79" t="str">
        <f t="shared" si="51"/>
        <v>週の後半</v>
      </c>
      <c r="Y79" s="3">
        <v>0</v>
      </c>
      <c r="Z79" s="3">
        <v>45</v>
      </c>
      <c r="AA79" s="2" t="s">
        <v>79</v>
      </c>
      <c r="AB79" s="3">
        <v>0</v>
      </c>
      <c r="AC79" s="3">
        <v>40</v>
      </c>
      <c r="AD79">
        <f t="shared" si="62"/>
        <v>0</v>
      </c>
      <c r="AE79" s="3">
        <v>628</v>
      </c>
      <c r="AF79" s="3">
        <v>610</v>
      </c>
      <c r="AG79" s="3">
        <v>18</v>
      </c>
      <c r="AH79" s="3">
        <v>0</v>
      </c>
      <c r="AI79" s="3">
        <v>0</v>
      </c>
      <c r="AJ79" s="3">
        <v>0</v>
      </c>
      <c r="AK79" s="3">
        <v>69</v>
      </c>
      <c r="AL79" s="3">
        <v>0</v>
      </c>
      <c r="AM79" s="3">
        <v>400</v>
      </c>
      <c r="AN79" s="3">
        <v>0</v>
      </c>
      <c r="AO79" s="3">
        <v>219.6</v>
      </c>
      <c r="AP79" s="3">
        <v>0.193</v>
      </c>
      <c r="AQ79" s="3">
        <v>53</v>
      </c>
      <c r="AR79" s="3">
        <v>44.7</v>
      </c>
      <c r="AS79" s="3">
        <v>11.9</v>
      </c>
      <c r="AT79" s="3">
        <v>6.2</v>
      </c>
      <c r="AU79" s="2">
        <v>1003.7</v>
      </c>
      <c r="AV79" s="2">
        <v>3.8</v>
      </c>
      <c r="AW79" s="2">
        <v>0</v>
      </c>
      <c r="AX79">
        <f t="shared" si="52"/>
        <v>31</v>
      </c>
      <c r="AY79" t="s">
        <v>82</v>
      </c>
      <c r="AZ79" s="3">
        <v>13951043</v>
      </c>
      <c r="BA79" s="3">
        <v>537</v>
      </c>
      <c r="BB79">
        <v>7491710091</v>
      </c>
      <c r="BC79" t="s">
        <v>79</v>
      </c>
      <c r="BD79">
        <f t="shared" si="66"/>
        <v>13</v>
      </c>
      <c r="BE79">
        <f t="shared" si="67"/>
        <v>50</v>
      </c>
      <c r="BF79" t="str">
        <f t="shared" si="68"/>
        <v>_なし</v>
      </c>
      <c r="BG79" t="str">
        <f t="shared" si="69"/>
        <v>_冬でない</v>
      </c>
      <c r="BH79">
        <f t="shared" si="70"/>
        <v>0</v>
      </c>
      <c r="BI79" t="str">
        <f t="shared" si="71"/>
        <v>_なし</v>
      </c>
      <c r="BJ79" t="str">
        <f t="shared" si="53"/>
        <v>_なし</v>
      </c>
      <c r="BK79" t="str">
        <f t="shared" si="72"/>
        <v>_なし</v>
      </c>
      <c r="BL79">
        <f t="shared" si="73"/>
        <v>0</v>
      </c>
      <c r="BM79">
        <f t="shared" si="54"/>
        <v>469</v>
      </c>
      <c r="BN79">
        <f t="shared" si="55"/>
        <v>0</v>
      </c>
      <c r="BO79">
        <f t="shared" si="56"/>
        <v>469</v>
      </c>
      <c r="BP79">
        <v>-28</v>
      </c>
      <c r="BQ79">
        <v>7</v>
      </c>
      <c r="BR79">
        <v>-2</v>
      </c>
      <c r="BS79">
        <v>-32</v>
      </c>
      <c r="BT79">
        <v>-21</v>
      </c>
      <c r="BU79">
        <v>12</v>
      </c>
      <c r="BV79">
        <f t="shared" si="79"/>
        <v>-6</v>
      </c>
      <c r="BW79">
        <f t="shared" si="80"/>
        <v>14</v>
      </c>
      <c r="BX79">
        <f t="shared" si="81"/>
        <v>37</v>
      </c>
      <c r="BY79">
        <f t="shared" si="82"/>
        <v>-14</v>
      </c>
      <c r="BZ79">
        <f t="shared" si="83"/>
        <v>-8</v>
      </c>
      <c r="CA79">
        <f t="shared" si="84"/>
        <v>4</v>
      </c>
      <c r="CB79">
        <f t="shared" si="57"/>
        <v>-10.666666666666666</v>
      </c>
      <c r="CC79">
        <f t="shared" si="58"/>
        <v>4.5</v>
      </c>
      <c r="CD79">
        <f t="shared" si="74"/>
        <v>10.6</v>
      </c>
      <c r="CE79" t="s">
        <v>120</v>
      </c>
      <c r="CF79" t="str">
        <f t="shared" si="75"/>
        <v>春</v>
      </c>
      <c r="CG79" s="2">
        <v>13951043</v>
      </c>
      <c r="CH79" s="2">
        <v>40</v>
      </c>
      <c r="CI79" s="2">
        <v>7491710091</v>
      </c>
      <c r="CJ79">
        <f t="shared" si="76"/>
        <v>2483353116</v>
      </c>
      <c r="CK79">
        <f t="shared" si="77"/>
        <v>2483353116</v>
      </c>
      <c r="CL79" s="2">
        <v>0</v>
      </c>
      <c r="CM79" s="2">
        <v>0</v>
      </c>
      <c r="CN79">
        <f t="shared" si="59"/>
        <v>0</v>
      </c>
      <c r="CO79">
        <f t="shared" si="63"/>
        <v>0</v>
      </c>
      <c r="CP79">
        <f t="shared" si="64"/>
        <v>0</v>
      </c>
      <c r="CQ79">
        <f t="shared" si="65"/>
        <v>0</v>
      </c>
      <c r="CR79">
        <f t="shared" si="60"/>
        <v>67</v>
      </c>
      <c r="CS79">
        <v>123</v>
      </c>
      <c r="CT79">
        <v>493839.8</v>
      </c>
      <c r="CU79">
        <f t="shared" si="78"/>
        <v>532332.80000000005</v>
      </c>
    </row>
    <row r="80" spans="1:99" x14ac:dyDescent="0.55000000000000004">
      <c r="A80" s="1">
        <v>43924</v>
      </c>
      <c r="B80">
        <v>92</v>
      </c>
      <c r="C80">
        <v>783</v>
      </c>
      <c r="D80">
        <v>2</v>
      </c>
      <c r="E80">
        <v>18</v>
      </c>
      <c r="F80">
        <v>12.8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 t="str">
        <f t="shared" si="44"/>
        <v>金曜</v>
      </c>
      <c r="O80" t="s">
        <v>17</v>
      </c>
      <c r="P80" t="str">
        <f t="shared" si="45"/>
        <v>_平日</v>
      </c>
      <c r="Q80" t="str">
        <f t="shared" si="46"/>
        <v>_祝日でない</v>
      </c>
      <c r="R80" t="str">
        <f t="shared" si="47"/>
        <v>_平日</v>
      </c>
      <c r="S80" t="str">
        <f t="shared" si="48"/>
        <v>休日前日</v>
      </c>
      <c r="T80">
        <f t="shared" si="61"/>
        <v>98</v>
      </c>
      <c r="U80" t="str">
        <f t="shared" si="49"/>
        <v>金</v>
      </c>
      <c r="V80" t="str">
        <f t="shared" si="50"/>
        <v>週の後半</v>
      </c>
      <c r="W80" t="s">
        <v>29</v>
      </c>
      <c r="X80" t="str">
        <f t="shared" si="51"/>
        <v>週の後半</v>
      </c>
      <c r="Y80" s="3">
        <v>0</v>
      </c>
      <c r="Z80" s="3">
        <v>50</v>
      </c>
      <c r="AA80" s="2" t="s">
        <v>79</v>
      </c>
      <c r="AB80" s="3">
        <v>0</v>
      </c>
      <c r="AC80" s="3">
        <v>51</v>
      </c>
      <c r="AD80">
        <f t="shared" si="62"/>
        <v>11</v>
      </c>
      <c r="AE80" s="3">
        <v>704</v>
      </c>
      <c r="AF80" s="3">
        <v>682</v>
      </c>
      <c r="AG80" s="3">
        <v>22</v>
      </c>
      <c r="AH80" s="3">
        <v>0</v>
      </c>
      <c r="AI80" s="3">
        <v>0</v>
      </c>
      <c r="AJ80" s="3">
        <v>0</v>
      </c>
      <c r="AK80" s="3">
        <v>78</v>
      </c>
      <c r="AL80" s="3">
        <v>0</v>
      </c>
      <c r="AM80" s="3">
        <v>473</v>
      </c>
      <c r="AN80" s="3">
        <v>0</v>
      </c>
      <c r="AO80" s="3">
        <v>277.89999999999998</v>
      </c>
      <c r="AP80" s="3">
        <v>0.17599999999999999</v>
      </c>
      <c r="AQ80" s="3">
        <v>69</v>
      </c>
      <c r="AR80" s="3">
        <v>48.7</v>
      </c>
      <c r="AS80" s="3">
        <v>9.9</v>
      </c>
      <c r="AT80" s="3">
        <v>3.3</v>
      </c>
      <c r="AU80" s="2">
        <v>1016.8</v>
      </c>
      <c r="AV80" s="2">
        <v>4.8</v>
      </c>
      <c r="AW80" s="2">
        <v>0</v>
      </c>
      <c r="AX80">
        <f t="shared" si="52"/>
        <v>-6</v>
      </c>
      <c r="AY80" t="s">
        <v>82</v>
      </c>
      <c r="AZ80" s="3">
        <v>13950945</v>
      </c>
      <c r="BA80" s="3">
        <v>622</v>
      </c>
      <c r="BB80">
        <v>8677487790</v>
      </c>
      <c r="BC80" t="s">
        <v>79</v>
      </c>
      <c r="BD80">
        <f t="shared" si="66"/>
        <v>16.2</v>
      </c>
      <c r="BE80">
        <f t="shared" si="67"/>
        <v>69</v>
      </c>
      <c r="BF80" t="str">
        <f t="shared" si="68"/>
        <v>_なし</v>
      </c>
      <c r="BG80" t="str">
        <f t="shared" si="69"/>
        <v>_冬でない</v>
      </c>
      <c r="BH80">
        <f t="shared" si="70"/>
        <v>0</v>
      </c>
      <c r="BI80" t="str">
        <f t="shared" si="71"/>
        <v>_なし</v>
      </c>
      <c r="BJ80" t="str">
        <f t="shared" si="53"/>
        <v>_なし</v>
      </c>
      <c r="BK80" t="str">
        <f t="shared" si="72"/>
        <v>_なし</v>
      </c>
      <c r="BL80">
        <f t="shared" si="73"/>
        <v>0</v>
      </c>
      <c r="BM80">
        <f t="shared" si="54"/>
        <v>551</v>
      </c>
      <c r="BN80">
        <f t="shared" si="55"/>
        <v>0</v>
      </c>
      <c r="BO80">
        <f t="shared" si="56"/>
        <v>551</v>
      </c>
      <c r="BP80">
        <v>-30</v>
      </c>
      <c r="BQ80">
        <v>9</v>
      </c>
      <c r="BR80">
        <v>4</v>
      </c>
      <c r="BS80">
        <v>-33</v>
      </c>
      <c r="BT80">
        <v>-22</v>
      </c>
      <c r="BU80">
        <v>14</v>
      </c>
      <c r="BV80">
        <f t="shared" si="79"/>
        <v>-10</v>
      </c>
      <c r="BW80">
        <f t="shared" si="80"/>
        <v>25</v>
      </c>
      <c r="BX80">
        <f t="shared" si="81"/>
        <v>26</v>
      </c>
      <c r="BY80">
        <f t="shared" si="82"/>
        <v>-17</v>
      </c>
      <c r="BZ80">
        <f t="shared" si="83"/>
        <v>-10</v>
      </c>
      <c r="CA80">
        <f t="shared" si="84"/>
        <v>6</v>
      </c>
      <c r="CB80">
        <f t="shared" si="57"/>
        <v>-9.6666666666666661</v>
      </c>
      <c r="CC80">
        <f t="shared" si="58"/>
        <v>3.3333333333333335</v>
      </c>
      <c r="CD80">
        <f t="shared" si="74"/>
        <v>1.4</v>
      </c>
      <c r="CE80" t="s">
        <v>120</v>
      </c>
      <c r="CF80" t="str">
        <f t="shared" si="75"/>
        <v>春</v>
      </c>
      <c r="CG80" s="2">
        <v>13950945</v>
      </c>
      <c r="CH80" s="2">
        <v>51</v>
      </c>
      <c r="CI80" s="2">
        <v>8677487790</v>
      </c>
      <c r="CJ80">
        <f t="shared" si="76"/>
        <v>2999545840</v>
      </c>
      <c r="CK80">
        <f t="shared" si="77"/>
        <v>2999545840</v>
      </c>
      <c r="CL80" s="2">
        <v>0</v>
      </c>
      <c r="CM80" s="2">
        <v>0</v>
      </c>
      <c r="CN80">
        <f t="shared" si="59"/>
        <v>0</v>
      </c>
      <c r="CO80">
        <f t="shared" si="63"/>
        <v>0</v>
      </c>
      <c r="CP80">
        <f t="shared" si="64"/>
        <v>0</v>
      </c>
      <c r="CQ80">
        <f t="shared" si="65"/>
        <v>0</v>
      </c>
      <c r="CR80">
        <f t="shared" si="60"/>
        <v>98</v>
      </c>
      <c r="CS80">
        <v>123</v>
      </c>
      <c r="CT80">
        <v>493839.8</v>
      </c>
      <c r="CU80">
        <f t="shared" si="78"/>
        <v>532332.80000000005</v>
      </c>
    </row>
    <row r="81" spans="1:99" x14ac:dyDescent="0.55000000000000004">
      <c r="A81" s="1">
        <v>43925</v>
      </c>
      <c r="B81">
        <v>118</v>
      </c>
      <c r="C81">
        <v>901</v>
      </c>
      <c r="D81">
        <v>5</v>
      </c>
      <c r="E81">
        <v>23</v>
      </c>
      <c r="F81">
        <v>15.7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 t="str">
        <f t="shared" si="44"/>
        <v>休日</v>
      </c>
      <c r="O81" t="s">
        <v>17</v>
      </c>
      <c r="P81" t="str">
        <f t="shared" si="45"/>
        <v>休日</v>
      </c>
      <c r="Q81" t="str">
        <f t="shared" si="46"/>
        <v>_祝日でない</v>
      </c>
      <c r="R81" t="str">
        <f t="shared" si="47"/>
        <v>休日</v>
      </c>
      <c r="S81" t="str">
        <f t="shared" si="48"/>
        <v>休日</v>
      </c>
      <c r="T81">
        <f t="shared" si="61"/>
        <v>92</v>
      </c>
      <c r="U81" t="str">
        <f t="shared" si="49"/>
        <v>土</v>
      </c>
      <c r="V81" t="str">
        <f t="shared" si="50"/>
        <v>週の後半</v>
      </c>
      <c r="W81" t="s">
        <v>29</v>
      </c>
      <c r="X81" t="str">
        <f t="shared" si="51"/>
        <v>週の後半</v>
      </c>
      <c r="Y81" s="3">
        <v>0</v>
      </c>
      <c r="Z81" s="3">
        <v>62</v>
      </c>
      <c r="AA81" s="2" t="s">
        <v>79</v>
      </c>
      <c r="AB81" s="3">
        <v>0</v>
      </c>
      <c r="AC81" s="3">
        <v>51</v>
      </c>
      <c r="AD81">
        <f t="shared" si="62"/>
        <v>0</v>
      </c>
      <c r="AE81" s="3">
        <v>815</v>
      </c>
      <c r="AF81" s="3">
        <v>793</v>
      </c>
      <c r="AG81" s="3">
        <v>22</v>
      </c>
      <c r="AH81" s="3">
        <v>0</v>
      </c>
      <c r="AI81" s="3">
        <v>0</v>
      </c>
      <c r="AJ81" s="3">
        <v>0</v>
      </c>
      <c r="AK81" s="3">
        <v>4</v>
      </c>
      <c r="AL81" s="3">
        <v>0</v>
      </c>
      <c r="AM81" s="3">
        <v>61</v>
      </c>
      <c r="AN81" s="3">
        <v>0</v>
      </c>
      <c r="AO81" s="3">
        <v>252.3</v>
      </c>
      <c r="AP81" s="3">
        <v>0.16800000000000001</v>
      </c>
      <c r="AQ81" s="3">
        <v>76</v>
      </c>
      <c r="AR81" s="3">
        <v>53.7</v>
      </c>
      <c r="AS81" s="3">
        <v>11.5</v>
      </c>
      <c r="AT81" s="3">
        <v>3.9</v>
      </c>
      <c r="AU81" s="2">
        <v>1010.6</v>
      </c>
      <c r="AV81" s="2">
        <v>0.5</v>
      </c>
      <c r="AW81" s="2">
        <v>0</v>
      </c>
      <c r="AX81">
        <f t="shared" si="52"/>
        <v>26</v>
      </c>
      <c r="AY81" t="s">
        <v>82</v>
      </c>
      <c r="AZ81" s="3">
        <v>13950853</v>
      </c>
      <c r="BA81" s="3">
        <v>709</v>
      </c>
      <c r="BB81">
        <v>9891154777</v>
      </c>
      <c r="BC81" t="s">
        <v>79</v>
      </c>
      <c r="BD81">
        <f t="shared" si="66"/>
        <v>15.5</v>
      </c>
      <c r="BE81">
        <f t="shared" si="67"/>
        <v>83</v>
      </c>
      <c r="BF81" t="str">
        <f t="shared" si="68"/>
        <v>_なし</v>
      </c>
      <c r="BG81" t="str">
        <f t="shared" si="69"/>
        <v>_冬でない</v>
      </c>
      <c r="BH81">
        <f t="shared" si="70"/>
        <v>0</v>
      </c>
      <c r="BI81" t="str">
        <f t="shared" si="71"/>
        <v>_なし</v>
      </c>
      <c r="BJ81" t="str">
        <f t="shared" si="53"/>
        <v>_なし</v>
      </c>
      <c r="BK81" t="str">
        <f t="shared" si="72"/>
        <v>_なし</v>
      </c>
      <c r="BL81">
        <f t="shared" si="73"/>
        <v>0</v>
      </c>
      <c r="BM81">
        <f t="shared" si="54"/>
        <v>65</v>
      </c>
      <c r="BN81">
        <f t="shared" si="55"/>
        <v>0</v>
      </c>
      <c r="BO81">
        <f t="shared" si="56"/>
        <v>65</v>
      </c>
      <c r="BP81">
        <v>-42</v>
      </c>
      <c r="BQ81">
        <v>5</v>
      </c>
      <c r="BR81">
        <v>4</v>
      </c>
      <c r="BS81">
        <v>-48</v>
      </c>
      <c r="BT81">
        <v>-25</v>
      </c>
      <c r="BU81">
        <v>13</v>
      </c>
      <c r="BV81">
        <f t="shared" si="79"/>
        <v>-20</v>
      </c>
      <c r="BW81">
        <f t="shared" si="80"/>
        <v>13</v>
      </c>
      <c r="BX81">
        <f t="shared" si="81"/>
        <v>4</v>
      </c>
      <c r="BY81">
        <f t="shared" si="82"/>
        <v>-25</v>
      </c>
      <c r="BZ81">
        <f t="shared" si="83"/>
        <v>-15</v>
      </c>
      <c r="CA81">
        <f t="shared" si="84"/>
        <v>10</v>
      </c>
      <c r="CB81">
        <f t="shared" si="57"/>
        <v>-15.5</v>
      </c>
      <c r="CC81">
        <f t="shared" si="58"/>
        <v>-5.5</v>
      </c>
      <c r="CD81">
        <f t="shared" si="74"/>
        <v>0.9</v>
      </c>
      <c r="CE81" t="s">
        <v>120</v>
      </c>
      <c r="CF81" t="str">
        <f t="shared" si="75"/>
        <v>春</v>
      </c>
      <c r="CG81" s="2">
        <v>13950853</v>
      </c>
      <c r="CH81" s="2">
        <v>51</v>
      </c>
      <c r="CI81" s="2">
        <v>9891154777</v>
      </c>
      <c r="CJ81">
        <f t="shared" si="76"/>
        <v>3529688008</v>
      </c>
      <c r="CK81">
        <f t="shared" si="77"/>
        <v>3529688008</v>
      </c>
      <c r="CL81" s="2">
        <v>0</v>
      </c>
      <c r="CM81" s="2">
        <v>0</v>
      </c>
      <c r="CN81">
        <f t="shared" si="59"/>
        <v>0</v>
      </c>
      <c r="CO81">
        <f t="shared" si="63"/>
        <v>0</v>
      </c>
      <c r="CP81">
        <f t="shared" si="64"/>
        <v>0</v>
      </c>
      <c r="CQ81">
        <f t="shared" si="65"/>
        <v>0</v>
      </c>
      <c r="CR81">
        <f t="shared" si="60"/>
        <v>92</v>
      </c>
      <c r="CS81">
        <v>123</v>
      </c>
      <c r="CT81">
        <v>493839.8</v>
      </c>
      <c r="CU81">
        <f t="shared" si="78"/>
        <v>532332.80000000005</v>
      </c>
    </row>
    <row r="82" spans="1:99" x14ac:dyDescent="0.55000000000000004">
      <c r="A82" s="1">
        <v>43926</v>
      </c>
      <c r="B82">
        <v>141</v>
      </c>
      <c r="C82">
        <v>1042</v>
      </c>
      <c r="D82">
        <v>7</v>
      </c>
      <c r="E82">
        <v>30</v>
      </c>
      <c r="F82">
        <v>10.199999999999999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 t="str">
        <f t="shared" si="44"/>
        <v>休日</v>
      </c>
      <c r="O82" t="s">
        <v>17</v>
      </c>
      <c r="P82" t="str">
        <f t="shared" si="45"/>
        <v>休日</v>
      </c>
      <c r="Q82" t="str">
        <f t="shared" si="46"/>
        <v>_祝日でない</v>
      </c>
      <c r="R82" t="str">
        <f t="shared" si="47"/>
        <v>休日</v>
      </c>
      <c r="S82" t="str">
        <f t="shared" si="48"/>
        <v>休日</v>
      </c>
      <c r="T82">
        <f t="shared" si="61"/>
        <v>118</v>
      </c>
      <c r="U82" t="str">
        <f t="shared" si="49"/>
        <v>日</v>
      </c>
      <c r="V82" t="str">
        <f t="shared" si="50"/>
        <v>_週の前半</v>
      </c>
      <c r="W82" t="s">
        <v>29</v>
      </c>
      <c r="X82" t="str">
        <f t="shared" si="51"/>
        <v>週の後半</v>
      </c>
      <c r="Y82" s="3">
        <v>0</v>
      </c>
      <c r="Z82" s="3">
        <v>73</v>
      </c>
      <c r="AA82" s="2" t="s">
        <v>79</v>
      </c>
      <c r="AB82" s="3">
        <v>0</v>
      </c>
      <c r="AC82" s="3">
        <v>52</v>
      </c>
      <c r="AD82">
        <f t="shared" si="62"/>
        <v>1</v>
      </c>
      <c r="AE82" s="3">
        <v>951</v>
      </c>
      <c r="AF82" s="3">
        <v>927</v>
      </c>
      <c r="AG82" s="3">
        <v>24</v>
      </c>
      <c r="AH82" s="3">
        <v>0</v>
      </c>
      <c r="AI82" s="3">
        <v>0</v>
      </c>
      <c r="AJ82" s="3">
        <v>0</v>
      </c>
      <c r="AK82" s="3">
        <v>61</v>
      </c>
      <c r="AL82" s="3">
        <v>0</v>
      </c>
      <c r="AM82" s="3">
        <v>1</v>
      </c>
      <c r="AN82" s="3">
        <v>0</v>
      </c>
      <c r="AO82" s="3">
        <v>213.9</v>
      </c>
      <c r="AP82" s="3">
        <v>0.20799999999999999</v>
      </c>
      <c r="AQ82" s="3">
        <v>82</v>
      </c>
      <c r="AR82" s="3">
        <v>59.9</v>
      </c>
      <c r="AS82" s="3">
        <v>1.2</v>
      </c>
      <c r="AT82" s="3">
        <v>2.6</v>
      </c>
      <c r="AU82" s="2">
        <v>1008.4</v>
      </c>
      <c r="AV82" s="2">
        <v>6.3</v>
      </c>
      <c r="AW82" s="2">
        <v>0</v>
      </c>
      <c r="AX82">
        <f t="shared" si="52"/>
        <v>23</v>
      </c>
      <c r="AY82" t="s">
        <v>82</v>
      </c>
      <c r="AZ82" s="3">
        <v>13950735</v>
      </c>
      <c r="BA82" s="3">
        <v>819</v>
      </c>
      <c r="BB82">
        <v>11425651965</v>
      </c>
      <c r="BC82" t="s">
        <v>79</v>
      </c>
      <c r="BD82">
        <f t="shared" si="66"/>
        <v>3.6</v>
      </c>
      <c r="BE82">
        <f t="shared" si="67"/>
        <v>96</v>
      </c>
      <c r="BF82" t="str">
        <f t="shared" si="68"/>
        <v>_なし</v>
      </c>
      <c r="BG82" t="str">
        <f t="shared" si="69"/>
        <v>_冬でない</v>
      </c>
      <c r="BH82">
        <f t="shared" si="70"/>
        <v>0</v>
      </c>
      <c r="BI82" t="str">
        <f t="shared" si="71"/>
        <v>_なし</v>
      </c>
      <c r="BJ82" t="str">
        <f t="shared" si="53"/>
        <v>_なし</v>
      </c>
      <c r="BK82" t="str">
        <f t="shared" si="72"/>
        <v>_なし</v>
      </c>
      <c r="BL82">
        <f t="shared" si="73"/>
        <v>0</v>
      </c>
      <c r="BM82">
        <f t="shared" si="54"/>
        <v>62</v>
      </c>
      <c r="BN82">
        <f t="shared" si="55"/>
        <v>0</v>
      </c>
      <c r="BO82">
        <f t="shared" si="56"/>
        <v>62</v>
      </c>
      <c r="BP82">
        <v>-50</v>
      </c>
      <c r="BQ82">
        <v>-4</v>
      </c>
      <c r="BR82">
        <v>-30</v>
      </c>
      <c r="BS82">
        <v>-58</v>
      </c>
      <c r="BT82">
        <v>-27</v>
      </c>
      <c r="BU82">
        <v>12</v>
      </c>
      <c r="BV82">
        <f t="shared" si="79"/>
        <v>-46</v>
      </c>
      <c r="BW82">
        <f t="shared" si="80"/>
        <v>-6</v>
      </c>
      <c r="BX82">
        <f t="shared" si="81"/>
        <v>-31</v>
      </c>
      <c r="BY82">
        <f t="shared" si="82"/>
        <v>-46</v>
      </c>
      <c r="BZ82">
        <f t="shared" si="83"/>
        <v>-19</v>
      </c>
      <c r="CA82">
        <f t="shared" si="84"/>
        <v>13</v>
      </c>
      <c r="CB82">
        <f t="shared" si="57"/>
        <v>-26.166666666666668</v>
      </c>
      <c r="CC82">
        <f t="shared" si="58"/>
        <v>-22.5</v>
      </c>
      <c r="CD82">
        <f t="shared" si="74"/>
        <v>0</v>
      </c>
      <c r="CE82" t="s">
        <v>120</v>
      </c>
      <c r="CF82" t="str">
        <f t="shared" si="75"/>
        <v>春</v>
      </c>
      <c r="CG82" s="2">
        <v>13950735</v>
      </c>
      <c r="CH82" s="2">
        <v>52</v>
      </c>
      <c r="CI82" s="2">
        <v>11425651965</v>
      </c>
      <c r="CJ82">
        <f t="shared" si="76"/>
        <v>4408601952</v>
      </c>
      <c r="CK82">
        <f t="shared" si="77"/>
        <v>4408601952</v>
      </c>
      <c r="CL82" s="2">
        <v>0</v>
      </c>
      <c r="CM82" s="2">
        <v>0</v>
      </c>
      <c r="CN82">
        <f t="shared" si="59"/>
        <v>0</v>
      </c>
      <c r="CO82">
        <f t="shared" si="63"/>
        <v>0</v>
      </c>
      <c r="CP82">
        <f t="shared" si="64"/>
        <v>0</v>
      </c>
      <c r="CQ82">
        <f t="shared" si="65"/>
        <v>0</v>
      </c>
      <c r="CR82">
        <f t="shared" si="60"/>
        <v>118</v>
      </c>
      <c r="CS82">
        <v>123</v>
      </c>
      <c r="CT82">
        <v>493839.8</v>
      </c>
      <c r="CU82">
        <f t="shared" si="78"/>
        <v>532332.80000000005</v>
      </c>
    </row>
    <row r="83" spans="1:99" x14ac:dyDescent="0.55000000000000004">
      <c r="A83" s="1">
        <v>43927</v>
      </c>
      <c r="B83">
        <v>85</v>
      </c>
      <c r="C83">
        <v>1127</v>
      </c>
      <c r="D83">
        <v>0</v>
      </c>
      <c r="E83">
        <v>30</v>
      </c>
      <c r="F83">
        <v>12.1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tr">
        <f t="shared" si="44"/>
        <v>_平日(金曜除く)</v>
      </c>
      <c r="O83" t="s">
        <v>17</v>
      </c>
      <c r="P83" t="str">
        <f t="shared" si="45"/>
        <v>_平日</v>
      </c>
      <c r="Q83" t="str">
        <f t="shared" si="46"/>
        <v>_祝日でない</v>
      </c>
      <c r="R83" t="str">
        <f t="shared" si="47"/>
        <v>_平日</v>
      </c>
      <c r="S83" t="str">
        <f t="shared" si="48"/>
        <v>_平日</v>
      </c>
      <c r="T83">
        <f t="shared" si="61"/>
        <v>141</v>
      </c>
      <c r="U83" t="str">
        <f t="shared" si="49"/>
        <v>月</v>
      </c>
      <c r="V83" t="str">
        <f t="shared" si="50"/>
        <v>_週の前半</v>
      </c>
      <c r="W83" t="s">
        <v>29</v>
      </c>
      <c r="X83" t="str">
        <f t="shared" si="51"/>
        <v>_週の前半</v>
      </c>
      <c r="Y83" s="3">
        <v>0</v>
      </c>
      <c r="Z83" s="3">
        <v>43</v>
      </c>
      <c r="AA83" s="2" t="s">
        <v>79</v>
      </c>
      <c r="AB83" s="3">
        <v>0</v>
      </c>
      <c r="AC83" s="3">
        <v>52</v>
      </c>
      <c r="AD83">
        <f t="shared" si="62"/>
        <v>0</v>
      </c>
      <c r="AE83" s="3">
        <v>1034</v>
      </c>
      <c r="AF83" s="3">
        <v>1007</v>
      </c>
      <c r="AG83" s="3">
        <v>27</v>
      </c>
      <c r="AH83" s="3">
        <v>0</v>
      </c>
      <c r="AI83" s="3">
        <v>0</v>
      </c>
      <c r="AJ83" s="3">
        <v>0</v>
      </c>
      <c r="AK83" s="3">
        <v>79</v>
      </c>
      <c r="AL83" s="3">
        <v>0</v>
      </c>
      <c r="AM83" s="3">
        <v>277</v>
      </c>
      <c r="AN83" s="3">
        <v>0</v>
      </c>
      <c r="AO83" s="3">
        <v>258.89999999999998</v>
      </c>
      <c r="AP83" s="3">
        <v>0.216</v>
      </c>
      <c r="AQ83" s="3">
        <v>78</v>
      </c>
      <c r="AR83" s="3">
        <v>64.099999999999994</v>
      </c>
      <c r="AS83" s="3">
        <v>11.3</v>
      </c>
      <c r="AT83" s="3">
        <v>3</v>
      </c>
      <c r="AU83" s="2">
        <v>1011.1</v>
      </c>
      <c r="AV83" s="2">
        <v>4.5</v>
      </c>
      <c r="AW83" s="2">
        <v>0</v>
      </c>
      <c r="AX83">
        <f t="shared" si="52"/>
        <v>-56</v>
      </c>
      <c r="AY83" t="s">
        <v>82</v>
      </c>
      <c r="AZ83" s="3">
        <v>13950594</v>
      </c>
      <c r="BA83" s="3">
        <v>960</v>
      </c>
      <c r="BB83">
        <v>13392570240</v>
      </c>
      <c r="BC83" t="s">
        <v>79</v>
      </c>
      <c r="BD83">
        <f t="shared" si="66"/>
        <v>7.6</v>
      </c>
      <c r="BE83">
        <f t="shared" si="67"/>
        <v>72</v>
      </c>
      <c r="BF83" t="str">
        <f t="shared" si="68"/>
        <v>_なし</v>
      </c>
      <c r="BG83" t="str">
        <f t="shared" si="69"/>
        <v>_冬でない</v>
      </c>
      <c r="BH83">
        <f t="shared" si="70"/>
        <v>0</v>
      </c>
      <c r="BI83" t="str">
        <f t="shared" si="71"/>
        <v>_なし</v>
      </c>
      <c r="BJ83" t="str">
        <f t="shared" si="53"/>
        <v>_なし</v>
      </c>
      <c r="BK83" t="str">
        <f t="shared" si="72"/>
        <v>_なし</v>
      </c>
      <c r="BL83">
        <f t="shared" si="73"/>
        <v>0</v>
      </c>
      <c r="BM83">
        <f t="shared" si="54"/>
        <v>356</v>
      </c>
      <c r="BN83">
        <f t="shared" si="55"/>
        <v>0</v>
      </c>
      <c r="BO83">
        <f t="shared" si="56"/>
        <v>356</v>
      </c>
      <c r="BP83">
        <v>-29</v>
      </c>
      <c r="BQ83">
        <v>12</v>
      </c>
      <c r="BR83">
        <v>3</v>
      </c>
      <c r="BS83">
        <v>-32</v>
      </c>
      <c r="BT83">
        <v>-22</v>
      </c>
      <c r="BU83">
        <v>12</v>
      </c>
      <c r="BV83">
        <f t="shared" si="79"/>
        <v>-63</v>
      </c>
      <c r="BW83">
        <f t="shared" si="80"/>
        <v>-32</v>
      </c>
      <c r="BX83">
        <f t="shared" si="81"/>
        <v>-66</v>
      </c>
      <c r="BY83">
        <f t="shared" si="82"/>
        <v>-59</v>
      </c>
      <c r="BZ83">
        <f t="shared" si="83"/>
        <v>-27</v>
      </c>
      <c r="CA83">
        <f t="shared" si="84"/>
        <v>14</v>
      </c>
      <c r="CB83">
        <f t="shared" si="57"/>
        <v>-9.3333333333333339</v>
      </c>
      <c r="CC83">
        <f t="shared" si="58"/>
        <v>-38.833333333333336</v>
      </c>
      <c r="CD83">
        <f t="shared" si="74"/>
        <v>1</v>
      </c>
      <c r="CE83" t="s">
        <v>120</v>
      </c>
      <c r="CF83" t="str">
        <f t="shared" si="75"/>
        <v>春</v>
      </c>
      <c r="CG83" s="2">
        <v>13950594</v>
      </c>
      <c r="CH83" s="2">
        <v>52</v>
      </c>
      <c r="CI83" s="2">
        <v>13392570240</v>
      </c>
      <c r="CJ83">
        <f t="shared" si="76"/>
        <v>5399114400</v>
      </c>
      <c r="CK83">
        <f t="shared" si="77"/>
        <v>5399114400</v>
      </c>
      <c r="CL83" s="2">
        <v>0</v>
      </c>
      <c r="CM83" s="2">
        <v>0</v>
      </c>
      <c r="CN83">
        <f t="shared" si="59"/>
        <v>0</v>
      </c>
      <c r="CO83">
        <f t="shared" si="63"/>
        <v>0</v>
      </c>
      <c r="CP83">
        <f t="shared" si="64"/>
        <v>0</v>
      </c>
      <c r="CQ83">
        <f t="shared" si="65"/>
        <v>0</v>
      </c>
      <c r="CR83">
        <f t="shared" si="60"/>
        <v>141</v>
      </c>
      <c r="CS83">
        <v>123</v>
      </c>
      <c r="CT83">
        <v>493839.8</v>
      </c>
      <c r="CU83">
        <f t="shared" si="78"/>
        <v>532332.80000000005</v>
      </c>
    </row>
    <row r="84" spans="1:99" x14ac:dyDescent="0.55000000000000004">
      <c r="A84" s="1">
        <v>43928</v>
      </c>
      <c r="B84">
        <v>87</v>
      </c>
      <c r="C84">
        <v>1214</v>
      </c>
      <c r="D84">
        <v>1</v>
      </c>
      <c r="E84">
        <v>31</v>
      </c>
      <c r="F84">
        <v>12.4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 t="str">
        <f t="shared" si="44"/>
        <v>_平日(金曜除く)</v>
      </c>
      <c r="O84" t="s">
        <v>17</v>
      </c>
      <c r="P84" t="str">
        <f t="shared" si="45"/>
        <v>_平日</v>
      </c>
      <c r="Q84" t="str">
        <f t="shared" si="46"/>
        <v>_祝日でない</v>
      </c>
      <c r="R84" t="str">
        <f t="shared" si="47"/>
        <v>_平日</v>
      </c>
      <c r="S84" t="str">
        <f t="shared" si="48"/>
        <v>_平日</v>
      </c>
      <c r="T84">
        <f t="shared" si="61"/>
        <v>85</v>
      </c>
      <c r="U84" t="str">
        <f t="shared" si="49"/>
        <v>火</v>
      </c>
      <c r="V84" t="str">
        <f t="shared" si="50"/>
        <v>_週の前半</v>
      </c>
      <c r="W84" t="s">
        <v>29</v>
      </c>
      <c r="X84" t="str">
        <f t="shared" si="51"/>
        <v>_週の前半</v>
      </c>
      <c r="Y84" s="3">
        <v>0</v>
      </c>
      <c r="Z84" s="3">
        <v>50</v>
      </c>
      <c r="AA84" s="2" t="s">
        <v>53</v>
      </c>
      <c r="AB84" s="3">
        <v>0</v>
      </c>
      <c r="AC84" s="3">
        <v>52</v>
      </c>
      <c r="AD84">
        <f t="shared" si="62"/>
        <v>0</v>
      </c>
      <c r="AE84" s="3">
        <v>1112</v>
      </c>
      <c r="AF84" s="3">
        <v>1085</v>
      </c>
      <c r="AG84" s="3">
        <v>27</v>
      </c>
      <c r="AH84" s="3">
        <v>0</v>
      </c>
      <c r="AI84" s="3">
        <v>0</v>
      </c>
      <c r="AJ84" s="3">
        <v>0</v>
      </c>
      <c r="AK84" s="3">
        <v>60</v>
      </c>
      <c r="AL84" s="3">
        <v>0</v>
      </c>
      <c r="AM84" s="3">
        <v>211</v>
      </c>
      <c r="AN84" s="3">
        <v>0</v>
      </c>
      <c r="AO84" s="3">
        <v>276.89999999999998</v>
      </c>
      <c r="AP84" s="3">
        <v>0.20899999999999999</v>
      </c>
      <c r="AQ84" s="3">
        <v>99</v>
      </c>
      <c r="AR84" s="3">
        <v>72.099999999999994</v>
      </c>
      <c r="AS84" s="3">
        <v>8.9</v>
      </c>
      <c r="AT84" s="3">
        <v>2.7</v>
      </c>
      <c r="AU84" s="2">
        <v>1010.6</v>
      </c>
      <c r="AV84" s="2">
        <v>6.5</v>
      </c>
      <c r="AW84" s="2">
        <v>0</v>
      </c>
      <c r="AX84">
        <f t="shared" si="52"/>
        <v>2</v>
      </c>
      <c r="AY84" t="s">
        <v>82</v>
      </c>
      <c r="AZ84" s="3">
        <v>13950509</v>
      </c>
      <c r="BA84" s="3">
        <v>1044</v>
      </c>
      <c r="BB84">
        <v>14564331396</v>
      </c>
      <c r="BC84" t="s">
        <v>79</v>
      </c>
      <c r="BD84">
        <f t="shared" si="66"/>
        <v>9.8000000000000007</v>
      </c>
      <c r="BE84">
        <f t="shared" si="67"/>
        <v>79</v>
      </c>
      <c r="BF84" t="str">
        <f t="shared" si="68"/>
        <v>_なし</v>
      </c>
      <c r="BG84" t="str">
        <f t="shared" si="69"/>
        <v>_冬でない</v>
      </c>
      <c r="BH84">
        <f t="shared" si="70"/>
        <v>0</v>
      </c>
      <c r="BI84" t="str">
        <f t="shared" si="71"/>
        <v>_なし</v>
      </c>
      <c r="BJ84" t="str">
        <f t="shared" si="53"/>
        <v>_なし</v>
      </c>
      <c r="BK84" t="str">
        <f t="shared" si="72"/>
        <v>_なし</v>
      </c>
      <c r="BL84">
        <f t="shared" si="73"/>
        <v>0</v>
      </c>
      <c r="BM84">
        <f t="shared" si="54"/>
        <v>271</v>
      </c>
      <c r="BN84">
        <f t="shared" si="55"/>
        <v>0</v>
      </c>
      <c r="BO84">
        <f t="shared" si="56"/>
        <v>271</v>
      </c>
      <c r="BP84">
        <v>-32</v>
      </c>
      <c r="BQ84">
        <v>4</v>
      </c>
      <c r="BR84">
        <v>-3</v>
      </c>
      <c r="BS84">
        <v>-38</v>
      </c>
      <c r="BT84">
        <v>-27</v>
      </c>
      <c r="BU84">
        <v>15</v>
      </c>
      <c r="BV84">
        <f t="shared" si="79"/>
        <v>-24</v>
      </c>
      <c r="BW84">
        <f t="shared" si="80"/>
        <v>9</v>
      </c>
      <c r="BX84">
        <f t="shared" si="81"/>
        <v>-14</v>
      </c>
      <c r="BY84">
        <f t="shared" si="82"/>
        <v>-27</v>
      </c>
      <c r="BZ84">
        <f t="shared" si="83"/>
        <v>-16</v>
      </c>
      <c r="CA84">
        <f t="shared" si="84"/>
        <v>10</v>
      </c>
      <c r="CB84">
        <f t="shared" si="57"/>
        <v>-13.5</v>
      </c>
      <c r="CC84">
        <f t="shared" si="58"/>
        <v>-10.333333333333334</v>
      </c>
      <c r="CD84">
        <f t="shared" si="74"/>
        <v>0</v>
      </c>
      <c r="CE84" t="s">
        <v>120</v>
      </c>
      <c r="CF84" t="str">
        <f t="shared" si="75"/>
        <v>春</v>
      </c>
      <c r="CG84" s="2">
        <v>13950509</v>
      </c>
      <c r="CH84" s="2">
        <v>52</v>
      </c>
      <c r="CI84" s="2">
        <v>14564331396</v>
      </c>
      <c r="CJ84">
        <f t="shared" si="76"/>
        <v>5468865696</v>
      </c>
      <c r="CK84">
        <f t="shared" si="77"/>
        <v>5468865696</v>
      </c>
      <c r="CL84" s="2">
        <v>0</v>
      </c>
      <c r="CM84" s="2">
        <v>0</v>
      </c>
      <c r="CN84">
        <f t="shared" si="59"/>
        <v>0</v>
      </c>
      <c r="CO84">
        <f t="shared" si="63"/>
        <v>0</v>
      </c>
      <c r="CP84">
        <f t="shared" si="64"/>
        <v>0</v>
      </c>
      <c r="CQ84">
        <f t="shared" si="65"/>
        <v>0</v>
      </c>
      <c r="CR84">
        <f t="shared" si="60"/>
        <v>85</v>
      </c>
      <c r="CS84">
        <v>123</v>
      </c>
      <c r="CT84">
        <v>493839.8</v>
      </c>
      <c r="CU84">
        <f t="shared" si="78"/>
        <v>532332.80000000005</v>
      </c>
    </row>
    <row r="85" spans="1:99" x14ac:dyDescent="0.55000000000000004">
      <c r="A85" s="1">
        <v>43929</v>
      </c>
      <c r="B85">
        <v>156</v>
      </c>
      <c r="C85">
        <v>1370</v>
      </c>
      <c r="D85">
        <v>4</v>
      </c>
      <c r="E85">
        <v>35</v>
      </c>
      <c r="F85">
        <v>14.3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 t="str">
        <f t="shared" si="44"/>
        <v>_平日(金曜除く)</v>
      </c>
      <c r="O85" t="s">
        <v>17</v>
      </c>
      <c r="P85" t="str">
        <f t="shared" si="45"/>
        <v>_平日</v>
      </c>
      <c r="Q85" t="str">
        <f t="shared" si="46"/>
        <v>_祝日でない</v>
      </c>
      <c r="R85" t="str">
        <f t="shared" si="47"/>
        <v>_平日</v>
      </c>
      <c r="S85" t="str">
        <f t="shared" si="48"/>
        <v>_平日</v>
      </c>
      <c r="T85">
        <f t="shared" si="61"/>
        <v>87</v>
      </c>
      <c r="U85" t="str">
        <f t="shared" si="49"/>
        <v>水</v>
      </c>
      <c r="V85" t="str">
        <f t="shared" si="50"/>
        <v>_週の前半</v>
      </c>
      <c r="W85" t="s">
        <v>29</v>
      </c>
      <c r="X85" t="str">
        <f t="shared" si="51"/>
        <v>_週の前半</v>
      </c>
      <c r="Y85" s="3">
        <v>0</v>
      </c>
      <c r="Z85" s="3">
        <v>60</v>
      </c>
      <c r="AA85" s="2" t="s">
        <v>53</v>
      </c>
      <c r="AB85" s="3">
        <v>0</v>
      </c>
      <c r="AC85" s="3">
        <v>52</v>
      </c>
      <c r="AD85">
        <f t="shared" si="62"/>
        <v>0</v>
      </c>
      <c r="AE85" s="3">
        <v>1251</v>
      </c>
      <c r="AF85" s="3">
        <v>1222</v>
      </c>
      <c r="AG85" s="3">
        <v>29</v>
      </c>
      <c r="AH85" s="3">
        <v>0</v>
      </c>
      <c r="AI85" s="3">
        <v>0</v>
      </c>
      <c r="AJ85" s="3">
        <v>0</v>
      </c>
      <c r="AK85" s="3">
        <v>125</v>
      </c>
      <c r="AL85" s="3">
        <v>0</v>
      </c>
      <c r="AM85" s="3">
        <v>241</v>
      </c>
      <c r="AN85" s="3">
        <v>0</v>
      </c>
      <c r="AO85" s="3">
        <v>305.7</v>
      </c>
      <c r="AP85" s="3">
        <v>0.222</v>
      </c>
      <c r="AQ85" s="3">
        <v>81</v>
      </c>
      <c r="AR85" s="3">
        <v>76.900000000000006</v>
      </c>
      <c r="AS85" s="3">
        <v>11.7</v>
      </c>
      <c r="AT85" s="3">
        <v>2.6</v>
      </c>
      <c r="AU85" s="2">
        <v>1009.5</v>
      </c>
      <c r="AV85" s="2">
        <v>2</v>
      </c>
      <c r="AW85" s="2">
        <v>0</v>
      </c>
      <c r="AX85">
        <f t="shared" si="52"/>
        <v>69</v>
      </c>
      <c r="AY85" t="s">
        <v>82</v>
      </c>
      <c r="AZ85" s="3">
        <v>13950422</v>
      </c>
      <c r="BA85" s="3">
        <v>1127</v>
      </c>
      <c r="BB85">
        <v>15722125594</v>
      </c>
      <c r="BC85" t="s">
        <v>79</v>
      </c>
      <c r="BD85">
        <f t="shared" si="66"/>
        <v>11.4</v>
      </c>
      <c r="BE85">
        <f t="shared" si="67"/>
        <v>97</v>
      </c>
      <c r="BF85" t="str">
        <f t="shared" si="68"/>
        <v>_なし</v>
      </c>
      <c r="BG85" t="str">
        <f t="shared" si="69"/>
        <v>_冬でない</v>
      </c>
      <c r="BH85">
        <f t="shared" si="70"/>
        <v>0</v>
      </c>
      <c r="BI85" t="str">
        <f t="shared" si="71"/>
        <v>_なし</v>
      </c>
      <c r="BJ85" t="str">
        <f t="shared" si="53"/>
        <v>_なし</v>
      </c>
      <c r="BK85" t="str">
        <f t="shared" si="72"/>
        <v>_なし</v>
      </c>
      <c r="BL85">
        <f t="shared" si="73"/>
        <v>0</v>
      </c>
      <c r="BM85">
        <f t="shared" si="54"/>
        <v>366</v>
      </c>
      <c r="BN85">
        <f t="shared" si="55"/>
        <v>0</v>
      </c>
      <c r="BO85">
        <f t="shared" si="56"/>
        <v>366</v>
      </c>
      <c r="BP85">
        <v>-45</v>
      </c>
      <c r="BQ85">
        <v>-1</v>
      </c>
      <c r="BR85">
        <v>4</v>
      </c>
      <c r="BS85">
        <v>-46</v>
      </c>
      <c r="BT85">
        <v>-35</v>
      </c>
      <c r="BU85">
        <v>18</v>
      </c>
      <c r="BV85">
        <f t="shared" si="79"/>
        <v>-23</v>
      </c>
      <c r="BW85">
        <f t="shared" si="80"/>
        <v>5</v>
      </c>
      <c r="BX85">
        <f t="shared" si="81"/>
        <v>-10</v>
      </c>
      <c r="BY85">
        <f t="shared" si="82"/>
        <v>-27</v>
      </c>
      <c r="BZ85">
        <f t="shared" si="83"/>
        <v>-16</v>
      </c>
      <c r="CA85">
        <f t="shared" si="84"/>
        <v>10</v>
      </c>
      <c r="CB85">
        <f t="shared" si="57"/>
        <v>-17.5</v>
      </c>
      <c r="CC85">
        <f t="shared" si="58"/>
        <v>-10.166666666666666</v>
      </c>
      <c r="CD85">
        <f t="shared" si="74"/>
        <v>0</v>
      </c>
      <c r="CE85" t="s">
        <v>120</v>
      </c>
      <c r="CF85" t="str">
        <f t="shared" si="75"/>
        <v>春</v>
      </c>
      <c r="CG85" s="2">
        <v>13950422</v>
      </c>
      <c r="CH85" s="2">
        <v>52</v>
      </c>
      <c r="CI85" s="2">
        <v>15722125594</v>
      </c>
      <c r="CJ85">
        <f t="shared" si="76"/>
        <v>6557021700</v>
      </c>
      <c r="CK85">
        <f t="shared" si="77"/>
        <v>6557021700</v>
      </c>
      <c r="CL85" s="2">
        <v>0</v>
      </c>
      <c r="CM85" s="2">
        <v>0</v>
      </c>
      <c r="CN85">
        <f t="shared" si="59"/>
        <v>0</v>
      </c>
      <c r="CO85">
        <f t="shared" si="63"/>
        <v>0</v>
      </c>
      <c r="CP85">
        <f t="shared" si="64"/>
        <v>0</v>
      </c>
      <c r="CQ85">
        <f t="shared" si="65"/>
        <v>0</v>
      </c>
      <c r="CR85">
        <f t="shared" si="60"/>
        <v>87</v>
      </c>
      <c r="CS85">
        <v>123</v>
      </c>
      <c r="CT85">
        <v>493839.8</v>
      </c>
      <c r="CU85">
        <f t="shared" si="78"/>
        <v>493839.8</v>
      </c>
    </row>
    <row r="86" spans="1:99" x14ac:dyDescent="0.55000000000000004">
      <c r="A86" s="1">
        <v>43930</v>
      </c>
      <c r="B86">
        <v>183</v>
      </c>
      <c r="C86">
        <v>1553</v>
      </c>
      <c r="D86">
        <v>1</v>
      </c>
      <c r="E86">
        <v>36</v>
      </c>
      <c r="F86">
        <v>13.3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 t="str">
        <f t="shared" si="44"/>
        <v>_平日(金曜除く)</v>
      </c>
      <c r="O86" t="s">
        <v>17</v>
      </c>
      <c r="P86" t="str">
        <f t="shared" si="45"/>
        <v>_平日</v>
      </c>
      <c r="Q86" t="str">
        <f t="shared" si="46"/>
        <v>_祝日でない</v>
      </c>
      <c r="R86" t="str">
        <f t="shared" si="47"/>
        <v>_平日</v>
      </c>
      <c r="S86" t="str">
        <f t="shared" si="48"/>
        <v>_平日</v>
      </c>
      <c r="T86">
        <f t="shared" si="61"/>
        <v>156</v>
      </c>
      <c r="U86" t="str">
        <f t="shared" si="49"/>
        <v>木</v>
      </c>
      <c r="V86" t="str">
        <f t="shared" si="50"/>
        <v>週の後半</v>
      </c>
      <c r="W86" t="s">
        <v>29</v>
      </c>
      <c r="X86" t="str">
        <f t="shared" si="51"/>
        <v>週の後半</v>
      </c>
      <c r="Y86" s="3">
        <v>0.5</v>
      </c>
      <c r="Z86" s="3">
        <v>62</v>
      </c>
      <c r="AA86" s="2" t="s">
        <v>53</v>
      </c>
      <c r="AB86" s="3">
        <v>0</v>
      </c>
      <c r="AC86" s="3">
        <v>52</v>
      </c>
      <c r="AD86">
        <f t="shared" si="62"/>
        <v>0</v>
      </c>
      <c r="AE86" s="3">
        <v>1428</v>
      </c>
      <c r="AF86" s="3">
        <v>1398</v>
      </c>
      <c r="AG86" s="3">
        <v>30</v>
      </c>
      <c r="AH86" s="3">
        <v>0</v>
      </c>
      <c r="AI86" s="3">
        <v>0</v>
      </c>
      <c r="AJ86" s="3">
        <v>0</v>
      </c>
      <c r="AK86" s="3">
        <v>90</v>
      </c>
      <c r="AL86" s="3">
        <v>0</v>
      </c>
      <c r="AM86" s="3">
        <v>254</v>
      </c>
      <c r="AN86" s="3">
        <v>0</v>
      </c>
      <c r="AO86" s="3">
        <v>287.89999999999998</v>
      </c>
      <c r="AP86" s="3">
        <v>0.247</v>
      </c>
      <c r="AQ86" s="3">
        <v>89</v>
      </c>
      <c r="AR86" s="3">
        <v>82</v>
      </c>
      <c r="AS86" s="3">
        <v>8.3000000000000007</v>
      </c>
      <c r="AT86" s="3">
        <v>3.3</v>
      </c>
      <c r="AU86" s="2">
        <v>1012.6</v>
      </c>
      <c r="AV86" s="2">
        <v>5</v>
      </c>
      <c r="AW86" s="2">
        <v>0</v>
      </c>
      <c r="AX86">
        <f t="shared" si="52"/>
        <v>27</v>
      </c>
      <c r="AY86" t="s">
        <v>82</v>
      </c>
      <c r="AZ86" s="3">
        <v>13950266</v>
      </c>
      <c r="BA86" s="3">
        <v>1282</v>
      </c>
      <c r="BB86">
        <v>17884241012</v>
      </c>
      <c r="BC86" t="s">
        <v>79</v>
      </c>
      <c r="BD86">
        <f t="shared" si="66"/>
        <v>13.9</v>
      </c>
      <c r="BE86">
        <f t="shared" si="67"/>
        <v>45</v>
      </c>
      <c r="BF86" t="str">
        <f t="shared" si="68"/>
        <v>_なし</v>
      </c>
      <c r="BG86" t="str">
        <f t="shared" si="69"/>
        <v>_冬でない</v>
      </c>
      <c r="BH86">
        <f t="shared" si="70"/>
        <v>0</v>
      </c>
      <c r="BI86" t="str">
        <f t="shared" si="71"/>
        <v>_なし</v>
      </c>
      <c r="BJ86" t="str">
        <f t="shared" si="53"/>
        <v>_なし</v>
      </c>
      <c r="BK86" t="str">
        <f t="shared" si="72"/>
        <v>_なし</v>
      </c>
      <c r="BL86">
        <f t="shared" si="73"/>
        <v>0</v>
      </c>
      <c r="BM86">
        <f t="shared" si="54"/>
        <v>344</v>
      </c>
      <c r="BN86">
        <f t="shared" si="55"/>
        <v>0</v>
      </c>
      <c r="BO86">
        <f t="shared" si="56"/>
        <v>344</v>
      </c>
      <c r="BP86">
        <v>-47</v>
      </c>
      <c r="BQ86">
        <v>-3</v>
      </c>
      <c r="BR86">
        <v>-6</v>
      </c>
      <c r="BS86">
        <v>-49</v>
      </c>
      <c r="BT86">
        <v>-38</v>
      </c>
      <c r="BU86">
        <v>21</v>
      </c>
      <c r="BV86">
        <f t="shared" si="79"/>
        <v>-38</v>
      </c>
      <c r="BW86">
        <f t="shared" si="80"/>
        <v>-13</v>
      </c>
      <c r="BX86">
        <f t="shared" si="81"/>
        <v>-44</v>
      </c>
      <c r="BY86">
        <f t="shared" si="82"/>
        <v>-31</v>
      </c>
      <c r="BZ86">
        <f t="shared" si="83"/>
        <v>-20</v>
      </c>
      <c r="CA86">
        <f t="shared" si="84"/>
        <v>13</v>
      </c>
      <c r="CB86">
        <f t="shared" si="57"/>
        <v>-20.333333333333332</v>
      </c>
      <c r="CC86">
        <f t="shared" si="58"/>
        <v>-22.166666666666668</v>
      </c>
      <c r="CD86">
        <f t="shared" si="74"/>
        <v>11.9</v>
      </c>
      <c r="CE86" t="s">
        <v>120</v>
      </c>
      <c r="CF86" t="str">
        <f t="shared" si="75"/>
        <v>春</v>
      </c>
      <c r="CG86" s="2">
        <v>13950266</v>
      </c>
      <c r="CH86" s="2">
        <v>52</v>
      </c>
      <c r="CI86" s="2">
        <v>17884241012</v>
      </c>
      <c r="CJ86">
        <f t="shared" si="76"/>
        <v>7491710091</v>
      </c>
      <c r="CK86">
        <f t="shared" si="77"/>
        <v>7491710091</v>
      </c>
      <c r="CL86" s="2">
        <v>0</v>
      </c>
      <c r="CM86" s="2">
        <v>0</v>
      </c>
      <c r="CN86">
        <f t="shared" si="59"/>
        <v>0</v>
      </c>
      <c r="CO86">
        <f t="shared" si="63"/>
        <v>0</v>
      </c>
      <c r="CP86">
        <f t="shared" si="64"/>
        <v>0</v>
      </c>
      <c r="CQ86">
        <f t="shared" si="65"/>
        <v>0</v>
      </c>
      <c r="CR86">
        <f t="shared" si="60"/>
        <v>156</v>
      </c>
      <c r="CS86">
        <v>123</v>
      </c>
      <c r="CT86">
        <v>493839.8</v>
      </c>
      <c r="CU86">
        <f t="shared" si="78"/>
        <v>493839.8</v>
      </c>
    </row>
    <row r="87" spans="1:99" x14ac:dyDescent="0.55000000000000004">
      <c r="A87" s="1">
        <v>43931</v>
      </c>
      <c r="B87">
        <v>199</v>
      </c>
      <c r="C87">
        <v>1752</v>
      </c>
      <c r="D87">
        <v>4</v>
      </c>
      <c r="E87">
        <v>40</v>
      </c>
      <c r="F87">
        <v>11.2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 t="str">
        <f t="shared" si="44"/>
        <v>金曜</v>
      </c>
      <c r="O87" t="s">
        <v>17</v>
      </c>
      <c r="P87" t="str">
        <f t="shared" si="45"/>
        <v>_平日</v>
      </c>
      <c r="Q87" t="str">
        <f t="shared" si="46"/>
        <v>_祝日でない</v>
      </c>
      <c r="R87" t="str">
        <f t="shared" si="47"/>
        <v>_平日</v>
      </c>
      <c r="S87" t="str">
        <f t="shared" si="48"/>
        <v>休日前日</v>
      </c>
      <c r="T87">
        <f t="shared" si="61"/>
        <v>183</v>
      </c>
      <c r="U87" t="str">
        <f t="shared" si="49"/>
        <v>金</v>
      </c>
      <c r="V87" t="str">
        <f t="shared" si="50"/>
        <v>週の後半</v>
      </c>
      <c r="W87" t="s">
        <v>29</v>
      </c>
      <c r="X87" t="str">
        <f t="shared" si="51"/>
        <v>週の後半</v>
      </c>
      <c r="Y87" s="3">
        <v>0</v>
      </c>
      <c r="Z87" s="3">
        <v>49</v>
      </c>
      <c r="AA87" s="2" t="s">
        <v>53</v>
      </c>
      <c r="AB87" s="3">
        <v>0</v>
      </c>
      <c r="AC87" s="3">
        <v>52</v>
      </c>
      <c r="AD87">
        <f t="shared" si="62"/>
        <v>0</v>
      </c>
      <c r="AE87" s="3">
        <v>1611</v>
      </c>
      <c r="AF87" s="3">
        <v>1580</v>
      </c>
      <c r="AG87" s="3">
        <v>31</v>
      </c>
      <c r="AH87" s="3">
        <v>0</v>
      </c>
      <c r="AI87" s="3">
        <v>0</v>
      </c>
      <c r="AJ87" s="3">
        <v>0</v>
      </c>
      <c r="AK87" s="3">
        <v>143</v>
      </c>
      <c r="AL87" s="3">
        <v>0</v>
      </c>
      <c r="AM87" s="3">
        <v>219</v>
      </c>
      <c r="AN87" s="3">
        <v>0</v>
      </c>
      <c r="AO87" s="3">
        <v>260.89999999999998</v>
      </c>
      <c r="AP87" s="3">
        <v>0.308</v>
      </c>
      <c r="AQ87" s="3">
        <v>69</v>
      </c>
      <c r="AR87" s="3">
        <v>82</v>
      </c>
      <c r="AS87" s="3">
        <v>9.9</v>
      </c>
      <c r="AT87" s="3">
        <v>3.8</v>
      </c>
      <c r="AU87" s="2">
        <v>1014.6</v>
      </c>
      <c r="AV87" s="2">
        <v>6.8</v>
      </c>
      <c r="AW87" s="2">
        <v>0</v>
      </c>
      <c r="AX87">
        <f t="shared" si="52"/>
        <v>16</v>
      </c>
      <c r="AY87" t="s">
        <v>82</v>
      </c>
      <c r="AZ87" s="3">
        <v>13950083</v>
      </c>
      <c r="BA87" s="3">
        <v>1461</v>
      </c>
      <c r="BB87">
        <v>20381071263</v>
      </c>
      <c r="BC87" t="s">
        <v>79</v>
      </c>
      <c r="BD87">
        <f t="shared" si="66"/>
        <v>12.8</v>
      </c>
      <c r="BE87">
        <f t="shared" si="67"/>
        <v>50</v>
      </c>
      <c r="BF87" t="str">
        <f t="shared" si="68"/>
        <v>_なし</v>
      </c>
      <c r="BG87" t="str">
        <f t="shared" si="69"/>
        <v>_冬でない</v>
      </c>
      <c r="BH87">
        <f t="shared" si="70"/>
        <v>0</v>
      </c>
      <c r="BI87" t="str">
        <f t="shared" si="71"/>
        <v>_なし</v>
      </c>
      <c r="BJ87" t="str">
        <f t="shared" si="53"/>
        <v>_なし</v>
      </c>
      <c r="BK87" t="str">
        <f t="shared" si="72"/>
        <v>_なし</v>
      </c>
      <c r="BL87">
        <f t="shared" si="73"/>
        <v>0</v>
      </c>
      <c r="BM87">
        <f t="shared" si="54"/>
        <v>362</v>
      </c>
      <c r="BN87">
        <f t="shared" si="55"/>
        <v>0</v>
      </c>
      <c r="BO87">
        <f t="shared" si="56"/>
        <v>362</v>
      </c>
      <c r="BP87">
        <v>-48</v>
      </c>
      <c r="BQ87">
        <v>3</v>
      </c>
      <c r="BR87">
        <v>-10</v>
      </c>
      <c r="BS87">
        <v>-51</v>
      </c>
      <c r="BT87">
        <v>-39</v>
      </c>
      <c r="BU87">
        <v>23</v>
      </c>
      <c r="BV87">
        <f t="shared" si="79"/>
        <v>-28</v>
      </c>
      <c r="BW87">
        <f t="shared" si="80"/>
        <v>7</v>
      </c>
      <c r="BX87">
        <f t="shared" si="81"/>
        <v>-2</v>
      </c>
      <c r="BY87">
        <f t="shared" si="82"/>
        <v>-32</v>
      </c>
      <c r="BZ87">
        <f t="shared" si="83"/>
        <v>-21</v>
      </c>
      <c r="CA87">
        <f t="shared" si="84"/>
        <v>12</v>
      </c>
      <c r="CB87">
        <f t="shared" si="57"/>
        <v>-20.333333333333332</v>
      </c>
      <c r="CC87">
        <f t="shared" si="58"/>
        <v>-10.666666666666666</v>
      </c>
      <c r="CD87">
        <f t="shared" si="74"/>
        <v>9.9</v>
      </c>
      <c r="CE87" t="s">
        <v>120</v>
      </c>
      <c r="CF87" t="str">
        <f t="shared" si="75"/>
        <v>春</v>
      </c>
      <c r="CG87" s="2">
        <v>13950083</v>
      </c>
      <c r="CH87" s="2">
        <v>52</v>
      </c>
      <c r="CI87" s="2">
        <v>20381071263</v>
      </c>
      <c r="CJ87">
        <f t="shared" si="76"/>
        <v>8677487790</v>
      </c>
      <c r="CK87">
        <f t="shared" si="77"/>
        <v>8677487790</v>
      </c>
      <c r="CL87" s="2">
        <v>0</v>
      </c>
      <c r="CM87" s="2">
        <v>0</v>
      </c>
      <c r="CN87">
        <f t="shared" si="59"/>
        <v>0</v>
      </c>
      <c r="CO87">
        <f t="shared" si="63"/>
        <v>0</v>
      </c>
      <c r="CP87">
        <f t="shared" si="64"/>
        <v>0</v>
      </c>
      <c r="CQ87">
        <f t="shared" si="65"/>
        <v>0</v>
      </c>
      <c r="CR87">
        <f t="shared" si="60"/>
        <v>183</v>
      </c>
      <c r="CS87">
        <v>123</v>
      </c>
      <c r="CT87">
        <v>493839.8</v>
      </c>
      <c r="CU87">
        <f t="shared" si="78"/>
        <v>493839.8</v>
      </c>
    </row>
    <row r="88" spans="1:99" x14ac:dyDescent="0.55000000000000004">
      <c r="A88" s="1">
        <v>43932</v>
      </c>
      <c r="B88">
        <v>198</v>
      </c>
      <c r="C88">
        <v>1950</v>
      </c>
      <c r="D88">
        <v>0</v>
      </c>
      <c r="E88">
        <v>40</v>
      </c>
      <c r="F88">
        <v>11.4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 t="str">
        <f t="shared" si="44"/>
        <v>休日</v>
      </c>
      <c r="O88" t="s">
        <v>17</v>
      </c>
      <c r="P88" t="str">
        <f t="shared" si="45"/>
        <v>休日</v>
      </c>
      <c r="Q88" t="str">
        <f t="shared" si="46"/>
        <v>_祝日でない</v>
      </c>
      <c r="R88" t="str">
        <f t="shared" si="47"/>
        <v>休日</v>
      </c>
      <c r="S88" t="str">
        <f t="shared" si="48"/>
        <v>休日</v>
      </c>
      <c r="T88">
        <f t="shared" si="61"/>
        <v>199</v>
      </c>
      <c r="U88" t="str">
        <f t="shared" si="49"/>
        <v>土</v>
      </c>
      <c r="V88" t="str">
        <f t="shared" si="50"/>
        <v>週の後半</v>
      </c>
      <c r="W88" t="s">
        <v>29</v>
      </c>
      <c r="X88" t="str">
        <f t="shared" si="51"/>
        <v>週の後半</v>
      </c>
      <c r="Y88" s="3">
        <v>0.5</v>
      </c>
      <c r="Z88" s="3">
        <v>48</v>
      </c>
      <c r="AA88" s="2" t="s">
        <v>53</v>
      </c>
      <c r="AB88" s="3">
        <v>0</v>
      </c>
      <c r="AC88" s="3">
        <v>52</v>
      </c>
      <c r="AD88">
        <f t="shared" si="62"/>
        <v>0</v>
      </c>
      <c r="AE88" s="3">
        <v>1810</v>
      </c>
      <c r="AF88" s="3">
        <v>1776</v>
      </c>
      <c r="AG88" s="3">
        <v>34</v>
      </c>
      <c r="AH88" s="3">
        <v>0</v>
      </c>
      <c r="AI88" s="3">
        <v>0</v>
      </c>
      <c r="AJ88" s="3">
        <v>0</v>
      </c>
      <c r="AK88" s="3">
        <v>159</v>
      </c>
      <c r="AL88" s="3">
        <v>0</v>
      </c>
      <c r="AM88" s="3">
        <v>344</v>
      </c>
      <c r="AN88" s="3">
        <v>0</v>
      </c>
      <c r="AO88" s="3">
        <v>323.39999999999998</v>
      </c>
      <c r="AP88" s="3">
        <v>0.317</v>
      </c>
      <c r="AQ88" s="3">
        <v>84</v>
      </c>
      <c r="AR88" s="3">
        <v>83.1</v>
      </c>
      <c r="AS88" s="3">
        <v>9</v>
      </c>
      <c r="AT88" s="3">
        <v>3.2</v>
      </c>
      <c r="AU88" s="2">
        <v>1015.3</v>
      </c>
      <c r="AV88" s="2">
        <v>6.5</v>
      </c>
      <c r="AW88" s="2">
        <v>0</v>
      </c>
      <c r="AX88">
        <f t="shared" si="52"/>
        <v>-1</v>
      </c>
      <c r="AY88" t="s">
        <v>82</v>
      </c>
      <c r="AZ88" s="3">
        <v>13949884</v>
      </c>
      <c r="BA88" s="3">
        <v>1660</v>
      </c>
      <c r="BB88">
        <v>23156807440</v>
      </c>
      <c r="BC88" t="s">
        <v>79</v>
      </c>
      <c r="BD88">
        <f t="shared" si="66"/>
        <v>15.7</v>
      </c>
      <c r="BE88">
        <f t="shared" si="67"/>
        <v>62</v>
      </c>
      <c r="BF88" t="str">
        <f t="shared" si="68"/>
        <v>_なし</v>
      </c>
      <c r="BG88" t="str">
        <f t="shared" si="69"/>
        <v>_冬でない</v>
      </c>
      <c r="BH88">
        <f t="shared" si="70"/>
        <v>0</v>
      </c>
      <c r="BI88" t="str">
        <f t="shared" si="71"/>
        <v>_なし</v>
      </c>
      <c r="BJ88" t="str">
        <f t="shared" si="53"/>
        <v>_なし</v>
      </c>
      <c r="BK88" t="str">
        <f t="shared" si="72"/>
        <v>_なし</v>
      </c>
      <c r="BL88">
        <f t="shared" si="73"/>
        <v>0</v>
      </c>
      <c r="BM88">
        <f t="shared" si="54"/>
        <v>503</v>
      </c>
      <c r="BN88">
        <f t="shared" si="55"/>
        <v>0</v>
      </c>
      <c r="BO88">
        <f t="shared" si="56"/>
        <v>503</v>
      </c>
      <c r="BP88">
        <v>-52</v>
      </c>
      <c r="BQ88">
        <v>1</v>
      </c>
      <c r="BR88">
        <v>-6</v>
      </c>
      <c r="BS88">
        <v>-59</v>
      </c>
      <c r="BT88">
        <v>-37</v>
      </c>
      <c r="BU88">
        <v>17</v>
      </c>
      <c r="BV88">
        <f t="shared" si="79"/>
        <v>-30</v>
      </c>
      <c r="BW88">
        <f t="shared" si="80"/>
        <v>9</v>
      </c>
      <c r="BX88">
        <f t="shared" si="81"/>
        <v>4</v>
      </c>
      <c r="BY88">
        <f t="shared" si="82"/>
        <v>-33</v>
      </c>
      <c r="BZ88">
        <f t="shared" si="83"/>
        <v>-22</v>
      </c>
      <c r="CA88">
        <f t="shared" si="84"/>
        <v>14</v>
      </c>
      <c r="CB88">
        <f t="shared" si="57"/>
        <v>-22.666666666666668</v>
      </c>
      <c r="CC88">
        <f t="shared" si="58"/>
        <v>-9.6666666666666661</v>
      </c>
      <c r="CD88">
        <f t="shared" si="74"/>
        <v>11.5</v>
      </c>
      <c r="CE88" t="s">
        <v>120</v>
      </c>
      <c r="CF88" t="str">
        <f t="shared" si="75"/>
        <v>春</v>
      </c>
      <c r="CG88" s="2">
        <v>13949884</v>
      </c>
      <c r="CH88" s="2">
        <v>52</v>
      </c>
      <c r="CI88" s="2">
        <v>23156807440</v>
      </c>
      <c r="CJ88">
        <f t="shared" si="76"/>
        <v>9891154777</v>
      </c>
      <c r="CK88">
        <f t="shared" si="77"/>
        <v>9891154777</v>
      </c>
      <c r="CL88" s="2">
        <v>0</v>
      </c>
      <c r="CM88" s="2">
        <v>0</v>
      </c>
      <c r="CN88">
        <f t="shared" si="59"/>
        <v>0</v>
      </c>
      <c r="CO88">
        <f t="shared" si="63"/>
        <v>0</v>
      </c>
      <c r="CP88">
        <f t="shared" si="64"/>
        <v>0</v>
      </c>
      <c r="CQ88">
        <f t="shared" si="65"/>
        <v>0</v>
      </c>
      <c r="CR88">
        <f t="shared" si="60"/>
        <v>199</v>
      </c>
      <c r="CS88">
        <v>123</v>
      </c>
      <c r="CT88">
        <v>493839.8</v>
      </c>
      <c r="CU88">
        <f t="shared" si="78"/>
        <v>493839.8</v>
      </c>
    </row>
    <row r="89" spans="1:99" x14ac:dyDescent="0.55000000000000004">
      <c r="A89" s="1">
        <v>43933</v>
      </c>
      <c r="B89">
        <v>174</v>
      </c>
      <c r="C89">
        <v>2124</v>
      </c>
      <c r="D89">
        <v>2</v>
      </c>
      <c r="E89">
        <v>42</v>
      </c>
      <c r="F89">
        <v>10.3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 t="str">
        <f t="shared" si="44"/>
        <v>休日</v>
      </c>
      <c r="O89" t="s">
        <v>17</v>
      </c>
      <c r="P89" t="str">
        <f t="shared" si="45"/>
        <v>休日</v>
      </c>
      <c r="Q89" t="str">
        <f t="shared" si="46"/>
        <v>_祝日でない</v>
      </c>
      <c r="R89" t="str">
        <f t="shared" si="47"/>
        <v>休日</v>
      </c>
      <c r="S89" t="str">
        <f t="shared" si="48"/>
        <v>休日</v>
      </c>
      <c r="T89">
        <f t="shared" si="61"/>
        <v>198</v>
      </c>
      <c r="U89" t="str">
        <f t="shared" si="49"/>
        <v>日</v>
      </c>
      <c r="V89" t="str">
        <f t="shared" si="50"/>
        <v>_週の前半</v>
      </c>
      <c r="W89" t="s">
        <v>29</v>
      </c>
      <c r="X89" t="str">
        <f t="shared" si="51"/>
        <v>週の後半</v>
      </c>
      <c r="Y89" s="3">
        <v>6.5</v>
      </c>
      <c r="Z89" s="3">
        <v>84</v>
      </c>
      <c r="AA89" s="2" t="s">
        <v>53</v>
      </c>
      <c r="AB89" s="3">
        <v>0</v>
      </c>
      <c r="AC89" s="3">
        <v>52</v>
      </c>
      <c r="AD89">
        <f t="shared" si="62"/>
        <v>0</v>
      </c>
      <c r="AE89" s="3">
        <v>1974</v>
      </c>
      <c r="AF89" s="3">
        <v>1937</v>
      </c>
      <c r="AG89" s="3">
        <v>37</v>
      </c>
      <c r="AH89" s="3">
        <v>0</v>
      </c>
      <c r="AI89" s="3">
        <v>0</v>
      </c>
      <c r="AJ89" s="3">
        <v>0</v>
      </c>
      <c r="AK89" s="3">
        <v>6</v>
      </c>
      <c r="AL89" s="3">
        <v>0</v>
      </c>
      <c r="AM89" s="3">
        <v>51</v>
      </c>
      <c r="AN89" s="3">
        <v>0</v>
      </c>
      <c r="AO89" s="3">
        <v>322.7</v>
      </c>
      <c r="AP89" s="3">
        <v>0.29299999999999998</v>
      </c>
      <c r="AQ89" s="3">
        <v>108</v>
      </c>
      <c r="AR89" s="3">
        <v>86.9</v>
      </c>
      <c r="AS89" s="3">
        <v>0.6</v>
      </c>
      <c r="AT89" s="3">
        <v>2.5</v>
      </c>
      <c r="AU89" s="2">
        <v>1011</v>
      </c>
      <c r="AV89" s="2">
        <v>10</v>
      </c>
      <c r="AW89" s="2">
        <v>0</v>
      </c>
      <c r="AX89">
        <f t="shared" si="52"/>
        <v>-24</v>
      </c>
      <c r="AY89" t="s">
        <v>82</v>
      </c>
      <c r="AZ89" s="3">
        <v>13949686</v>
      </c>
      <c r="BA89" s="3">
        <v>1856</v>
      </c>
      <c r="BB89">
        <v>25890617216</v>
      </c>
      <c r="BC89" t="s">
        <v>79</v>
      </c>
      <c r="BD89">
        <f t="shared" si="66"/>
        <v>10.199999999999999</v>
      </c>
      <c r="BE89">
        <f t="shared" si="67"/>
        <v>73</v>
      </c>
      <c r="BF89" t="str">
        <f t="shared" si="68"/>
        <v>_なし</v>
      </c>
      <c r="BG89" t="str">
        <f t="shared" si="69"/>
        <v>_冬でない</v>
      </c>
      <c r="BH89">
        <f t="shared" si="70"/>
        <v>0</v>
      </c>
      <c r="BI89" t="str">
        <f t="shared" si="71"/>
        <v>_なし</v>
      </c>
      <c r="BJ89" t="str">
        <f t="shared" si="53"/>
        <v>_なし</v>
      </c>
      <c r="BK89" t="str">
        <f t="shared" si="72"/>
        <v>_なし</v>
      </c>
      <c r="BL89">
        <f t="shared" si="73"/>
        <v>0</v>
      </c>
      <c r="BM89">
        <f t="shared" si="54"/>
        <v>57</v>
      </c>
      <c r="BN89">
        <f t="shared" si="55"/>
        <v>0</v>
      </c>
      <c r="BO89">
        <f t="shared" si="56"/>
        <v>57</v>
      </c>
      <c r="BP89">
        <v>-59</v>
      </c>
      <c r="BQ89">
        <v>-10</v>
      </c>
      <c r="BR89">
        <v>-31</v>
      </c>
      <c r="BS89">
        <v>-66</v>
      </c>
      <c r="BT89">
        <v>-38</v>
      </c>
      <c r="BU89">
        <v>15</v>
      </c>
      <c r="BV89">
        <f t="shared" si="79"/>
        <v>-42</v>
      </c>
      <c r="BW89">
        <f t="shared" si="80"/>
        <v>5</v>
      </c>
      <c r="BX89">
        <f t="shared" si="81"/>
        <v>4</v>
      </c>
      <c r="BY89">
        <f t="shared" si="82"/>
        <v>-48</v>
      </c>
      <c r="BZ89">
        <f t="shared" si="83"/>
        <v>-25</v>
      </c>
      <c r="CA89">
        <f t="shared" si="84"/>
        <v>13</v>
      </c>
      <c r="CB89">
        <f t="shared" si="57"/>
        <v>-31.5</v>
      </c>
      <c r="CC89">
        <f t="shared" si="58"/>
        <v>-15.5</v>
      </c>
      <c r="CD89">
        <f t="shared" si="74"/>
        <v>1.2</v>
      </c>
      <c r="CE89" t="s">
        <v>120</v>
      </c>
      <c r="CF89" t="str">
        <f t="shared" si="75"/>
        <v>春</v>
      </c>
      <c r="CG89" s="2">
        <v>13949686</v>
      </c>
      <c r="CH89" s="2">
        <v>52</v>
      </c>
      <c r="CI89" s="2">
        <v>25890617216</v>
      </c>
      <c r="CJ89">
        <f t="shared" si="76"/>
        <v>11425651965</v>
      </c>
      <c r="CK89">
        <f t="shared" si="77"/>
        <v>11425651965</v>
      </c>
      <c r="CL89" s="2">
        <v>0</v>
      </c>
      <c r="CM89" s="2">
        <v>0</v>
      </c>
      <c r="CN89">
        <f t="shared" si="59"/>
        <v>0</v>
      </c>
      <c r="CO89">
        <f t="shared" si="63"/>
        <v>0</v>
      </c>
      <c r="CP89">
        <f t="shared" si="64"/>
        <v>0</v>
      </c>
      <c r="CQ89">
        <f t="shared" si="65"/>
        <v>0</v>
      </c>
      <c r="CR89">
        <f t="shared" si="60"/>
        <v>198</v>
      </c>
      <c r="CS89">
        <v>123</v>
      </c>
      <c r="CT89">
        <v>493839.8</v>
      </c>
      <c r="CU89">
        <f t="shared" si="78"/>
        <v>493839.8</v>
      </c>
    </row>
    <row r="90" spans="1:99" x14ac:dyDescent="0.55000000000000004">
      <c r="A90" s="1">
        <v>43934</v>
      </c>
      <c r="B90">
        <v>100</v>
      </c>
      <c r="C90">
        <v>2224</v>
      </c>
      <c r="D90">
        <v>0</v>
      </c>
      <c r="E90">
        <v>42</v>
      </c>
      <c r="F90">
        <v>8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t="str">
        <f t="shared" si="44"/>
        <v>_平日(金曜除く)</v>
      </c>
      <c r="O90" t="s">
        <v>17</v>
      </c>
      <c r="P90" t="str">
        <f t="shared" si="45"/>
        <v>_平日</v>
      </c>
      <c r="Q90" t="str">
        <f t="shared" si="46"/>
        <v>_祝日でない</v>
      </c>
      <c r="R90" t="str">
        <f t="shared" si="47"/>
        <v>_平日</v>
      </c>
      <c r="S90" t="str">
        <f t="shared" si="48"/>
        <v>_平日</v>
      </c>
      <c r="T90">
        <f t="shared" si="61"/>
        <v>174</v>
      </c>
      <c r="U90" t="str">
        <f t="shared" si="49"/>
        <v>月</v>
      </c>
      <c r="V90" t="str">
        <f t="shared" si="50"/>
        <v>_週の前半</v>
      </c>
      <c r="W90" t="s">
        <v>29</v>
      </c>
      <c r="X90" t="str">
        <f t="shared" si="51"/>
        <v>_週の前半</v>
      </c>
      <c r="Y90" s="3">
        <v>132</v>
      </c>
      <c r="Z90" s="3">
        <v>97</v>
      </c>
      <c r="AA90" s="2" t="s">
        <v>53</v>
      </c>
      <c r="AB90" s="3">
        <v>0</v>
      </c>
      <c r="AC90" s="3">
        <v>52</v>
      </c>
      <c r="AD90">
        <f t="shared" si="62"/>
        <v>0</v>
      </c>
      <c r="AE90" s="3">
        <v>2064</v>
      </c>
      <c r="AF90" s="3">
        <v>2024</v>
      </c>
      <c r="AG90" s="3">
        <v>40</v>
      </c>
      <c r="AH90" s="3">
        <v>0</v>
      </c>
      <c r="AI90" s="3">
        <v>0</v>
      </c>
      <c r="AJ90" s="3">
        <v>0</v>
      </c>
      <c r="AK90" s="3">
        <v>74</v>
      </c>
      <c r="AL90" s="3">
        <v>0</v>
      </c>
      <c r="AM90" s="3">
        <v>176</v>
      </c>
      <c r="AN90" s="3">
        <v>0</v>
      </c>
      <c r="AO90" s="3">
        <v>307.60000000000002</v>
      </c>
      <c r="AP90" s="3">
        <v>0.30499999999999999</v>
      </c>
      <c r="AQ90" s="3">
        <v>82</v>
      </c>
      <c r="AR90" s="3">
        <v>87.4</v>
      </c>
      <c r="AS90" s="3">
        <v>0</v>
      </c>
      <c r="AT90" s="3">
        <v>3.9</v>
      </c>
      <c r="AU90" s="2">
        <v>993</v>
      </c>
      <c r="AV90" s="2">
        <v>10</v>
      </c>
      <c r="AW90" s="2">
        <v>0</v>
      </c>
      <c r="AX90">
        <f t="shared" si="52"/>
        <v>-74</v>
      </c>
      <c r="AY90" t="s">
        <v>82</v>
      </c>
      <c r="AZ90" s="3">
        <v>13949512</v>
      </c>
      <c r="BA90" s="3">
        <v>2030</v>
      </c>
      <c r="BB90">
        <v>28317509360</v>
      </c>
      <c r="BC90" t="s">
        <v>79</v>
      </c>
      <c r="BD90">
        <f t="shared" si="66"/>
        <v>12.1</v>
      </c>
      <c r="BE90">
        <f t="shared" si="67"/>
        <v>43</v>
      </c>
      <c r="BF90" t="str">
        <f t="shared" si="68"/>
        <v>_なし</v>
      </c>
      <c r="BG90" t="str">
        <f t="shared" si="69"/>
        <v>_冬でない</v>
      </c>
      <c r="BH90">
        <f t="shared" si="70"/>
        <v>0</v>
      </c>
      <c r="BI90" t="str">
        <f t="shared" si="71"/>
        <v>_なし</v>
      </c>
      <c r="BJ90" t="str">
        <f t="shared" si="53"/>
        <v>_なし</v>
      </c>
      <c r="BK90" t="str">
        <f t="shared" si="72"/>
        <v>_なし</v>
      </c>
      <c r="BL90">
        <f t="shared" si="73"/>
        <v>0</v>
      </c>
      <c r="BM90">
        <f t="shared" si="54"/>
        <v>250</v>
      </c>
      <c r="BN90">
        <f t="shared" si="55"/>
        <v>0</v>
      </c>
      <c r="BO90">
        <f t="shared" si="56"/>
        <v>250</v>
      </c>
      <c r="BP90">
        <v>-65</v>
      </c>
      <c r="BQ90">
        <v>-34</v>
      </c>
      <c r="BR90">
        <v>-65</v>
      </c>
      <c r="BS90">
        <v>-56</v>
      </c>
      <c r="BT90">
        <v>-43</v>
      </c>
      <c r="BU90">
        <v>25</v>
      </c>
      <c r="BV90">
        <f t="shared" si="79"/>
        <v>-50</v>
      </c>
      <c r="BW90">
        <f t="shared" si="80"/>
        <v>-4</v>
      </c>
      <c r="BX90">
        <f t="shared" si="81"/>
        <v>-30</v>
      </c>
      <c r="BY90">
        <f t="shared" si="82"/>
        <v>-58</v>
      </c>
      <c r="BZ90">
        <f t="shared" si="83"/>
        <v>-27</v>
      </c>
      <c r="CA90">
        <f t="shared" si="84"/>
        <v>12</v>
      </c>
      <c r="CB90">
        <f t="shared" si="57"/>
        <v>-39.666666666666664</v>
      </c>
      <c r="CC90">
        <f t="shared" si="58"/>
        <v>-26.166666666666668</v>
      </c>
      <c r="CD90">
        <f t="shared" si="74"/>
        <v>11.3</v>
      </c>
      <c r="CE90" t="s">
        <v>120</v>
      </c>
      <c r="CF90" t="str">
        <f t="shared" si="75"/>
        <v>春</v>
      </c>
      <c r="CG90" s="2">
        <v>13949512</v>
      </c>
      <c r="CH90" s="2">
        <v>52</v>
      </c>
      <c r="CI90" s="2">
        <v>28317509360</v>
      </c>
      <c r="CJ90">
        <f t="shared" si="76"/>
        <v>13392570240</v>
      </c>
      <c r="CK90">
        <f t="shared" si="77"/>
        <v>13392570240</v>
      </c>
      <c r="CL90" s="2">
        <v>0</v>
      </c>
      <c r="CM90" s="2">
        <v>0</v>
      </c>
      <c r="CN90">
        <f t="shared" si="59"/>
        <v>0</v>
      </c>
      <c r="CO90">
        <f t="shared" si="63"/>
        <v>0</v>
      </c>
      <c r="CP90">
        <f t="shared" si="64"/>
        <v>0</v>
      </c>
      <c r="CQ90">
        <f t="shared" si="65"/>
        <v>0</v>
      </c>
      <c r="CR90">
        <f t="shared" si="60"/>
        <v>174</v>
      </c>
      <c r="CS90">
        <v>123</v>
      </c>
      <c r="CT90">
        <v>493839.8</v>
      </c>
      <c r="CU90">
        <f t="shared" si="78"/>
        <v>493839.8</v>
      </c>
    </row>
    <row r="91" spans="1:99" x14ac:dyDescent="0.55000000000000004">
      <c r="A91" s="1">
        <v>43935</v>
      </c>
      <c r="B91">
        <v>159</v>
      </c>
      <c r="C91">
        <v>2383</v>
      </c>
      <c r="D91">
        <v>5</v>
      </c>
      <c r="E91">
        <v>47</v>
      </c>
      <c r="F91">
        <v>10.9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 t="str">
        <f t="shared" si="44"/>
        <v>_平日(金曜除く)</v>
      </c>
      <c r="O91" t="s">
        <v>17</v>
      </c>
      <c r="P91" t="str">
        <f t="shared" si="45"/>
        <v>_平日</v>
      </c>
      <c r="Q91" t="str">
        <f t="shared" si="46"/>
        <v>_祝日でない</v>
      </c>
      <c r="R91" t="str">
        <f t="shared" si="47"/>
        <v>_平日</v>
      </c>
      <c r="S91" t="str">
        <f t="shared" si="48"/>
        <v>_平日</v>
      </c>
      <c r="T91">
        <f t="shared" si="61"/>
        <v>100</v>
      </c>
      <c r="U91" t="str">
        <f t="shared" si="49"/>
        <v>火</v>
      </c>
      <c r="V91" t="str">
        <f t="shared" si="50"/>
        <v>_週の前半</v>
      </c>
      <c r="W91" t="s">
        <v>29</v>
      </c>
      <c r="X91" t="str">
        <f t="shared" si="51"/>
        <v>_週の前半</v>
      </c>
      <c r="Y91" s="3">
        <v>1.5</v>
      </c>
      <c r="Z91" s="3">
        <v>54</v>
      </c>
      <c r="AA91" s="2" t="s">
        <v>53</v>
      </c>
      <c r="AB91" s="3">
        <v>0</v>
      </c>
      <c r="AC91" s="3">
        <v>52</v>
      </c>
      <c r="AD91">
        <f t="shared" si="62"/>
        <v>0</v>
      </c>
      <c r="AE91" s="3">
        <v>2219</v>
      </c>
      <c r="AF91" s="3">
        <v>2179</v>
      </c>
      <c r="AG91" s="3">
        <v>40</v>
      </c>
      <c r="AH91" s="3">
        <v>0</v>
      </c>
      <c r="AI91" s="3">
        <v>0</v>
      </c>
      <c r="AJ91" s="3">
        <v>0</v>
      </c>
      <c r="AK91" s="3">
        <v>26</v>
      </c>
      <c r="AL91" s="3">
        <v>0</v>
      </c>
      <c r="AM91" s="3">
        <v>65</v>
      </c>
      <c r="AN91" s="3">
        <v>0</v>
      </c>
      <c r="AO91" s="3">
        <v>281.89999999999998</v>
      </c>
      <c r="AP91" s="3">
        <v>0.316</v>
      </c>
      <c r="AQ91" s="3">
        <v>79</v>
      </c>
      <c r="AR91" s="3">
        <v>84.6</v>
      </c>
      <c r="AS91" s="3">
        <v>11.8</v>
      </c>
      <c r="AT91" s="3">
        <v>4.7</v>
      </c>
      <c r="AU91" s="2">
        <v>1002.2</v>
      </c>
      <c r="AV91" s="2">
        <v>2.5</v>
      </c>
      <c r="AW91" s="2">
        <v>0</v>
      </c>
      <c r="AX91">
        <f t="shared" si="52"/>
        <v>59</v>
      </c>
      <c r="AY91" t="s">
        <v>82</v>
      </c>
      <c r="AZ91" s="3">
        <v>13949412</v>
      </c>
      <c r="BA91" s="3">
        <v>2125</v>
      </c>
      <c r="BB91">
        <v>29642500500</v>
      </c>
      <c r="BC91" t="s">
        <v>79</v>
      </c>
      <c r="BD91">
        <f t="shared" si="66"/>
        <v>12.4</v>
      </c>
      <c r="BE91">
        <f t="shared" si="67"/>
        <v>50</v>
      </c>
      <c r="BF91" t="str">
        <f t="shared" si="68"/>
        <v>あり</v>
      </c>
      <c r="BG91" t="str">
        <f t="shared" si="69"/>
        <v>_冬でない</v>
      </c>
      <c r="BH91">
        <f t="shared" si="70"/>
        <v>0</v>
      </c>
      <c r="BI91" t="str">
        <f t="shared" si="71"/>
        <v>_なし</v>
      </c>
      <c r="BJ91" t="str">
        <f t="shared" si="53"/>
        <v>_なし</v>
      </c>
      <c r="BK91" t="str">
        <f t="shared" si="72"/>
        <v>_なし</v>
      </c>
      <c r="BL91">
        <f t="shared" si="73"/>
        <v>0</v>
      </c>
      <c r="BM91">
        <f t="shared" si="54"/>
        <v>91</v>
      </c>
      <c r="BN91">
        <f t="shared" si="55"/>
        <v>0</v>
      </c>
      <c r="BO91">
        <f t="shared" si="56"/>
        <v>91</v>
      </c>
      <c r="BP91">
        <v>-47</v>
      </c>
      <c r="BQ91">
        <v>7</v>
      </c>
      <c r="BR91">
        <v>-2</v>
      </c>
      <c r="BS91">
        <v>-54</v>
      </c>
      <c r="BT91">
        <v>-44</v>
      </c>
      <c r="BU91">
        <v>23</v>
      </c>
      <c r="BV91">
        <f t="shared" si="79"/>
        <v>-29</v>
      </c>
      <c r="BW91">
        <f t="shared" si="80"/>
        <v>12</v>
      </c>
      <c r="BX91">
        <f t="shared" si="81"/>
        <v>3</v>
      </c>
      <c r="BY91">
        <f t="shared" si="82"/>
        <v>-32</v>
      </c>
      <c r="BZ91">
        <f t="shared" si="83"/>
        <v>-22</v>
      </c>
      <c r="CA91">
        <f t="shared" si="84"/>
        <v>12</v>
      </c>
      <c r="CB91">
        <f t="shared" si="57"/>
        <v>-19.5</v>
      </c>
      <c r="CC91">
        <f t="shared" si="58"/>
        <v>-9.3333333333333339</v>
      </c>
      <c r="CD91">
        <f t="shared" si="74"/>
        <v>8.9</v>
      </c>
      <c r="CE91" t="s">
        <v>120</v>
      </c>
      <c r="CF91" t="str">
        <f t="shared" si="75"/>
        <v>春</v>
      </c>
      <c r="CG91" s="2">
        <v>13949412</v>
      </c>
      <c r="CH91" s="2">
        <v>52</v>
      </c>
      <c r="CI91" s="2">
        <v>29642500500</v>
      </c>
      <c r="CJ91">
        <f t="shared" si="76"/>
        <v>14564331396</v>
      </c>
      <c r="CK91">
        <f t="shared" si="77"/>
        <v>14564331396</v>
      </c>
      <c r="CL91" s="2">
        <v>0</v>
      </c>
      <c r="CM91" s="2">
        <v>0</v>
      </c>
      <c r="CN91">
        <f t="shared" si="59"/>
        <v>0</v>
      </c>
      <c r="CO91">
        <f t="shared" si="63"/>
        <v>0</v>
      </c>
      <c r="CP91">
        <f t="shared" si="64"/>
        <v>0</v>
      </c>
      <c r="CQ91">
        <f t="shared" si="65"/>
        <v>0</v>
      </c>
      <c r="CR91">
        <f t="shared" si="60"/>
        <v>100</v>
      </c>
      <c r="CS91">
        <v>123</v>
      </c>
      <c r="CT91">
        <v>493839.8</v>
      </c>
      <c r="CU91">
        <f t="shared" si="78"/>
        <v>493839.8</v>
      </c>
    </row>
    <row r="92" spans="1:99" x14ac:dyDescent="0.55000000000000004">
      <c r="A92" s="1">
        <v>43936</v>
      </c>
      <c r="B92">
        <v>127</v>
      </c>
      <c r="C92">
        <v>2510</v>
      </c>
      <c r="D92">
        <v>6</v>
      </c>
      <c r="E92">
        <v>53</v>
      </c>
      <c r="F92">
        <v>13.8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 t="str">
        <f t="shared" si="44"/>
        <v>_平日(金曜除く)</v>
      </c>
      <c r="O92" t="s">
        <v>17</v>
      </c>
      <c r="P92" t="str">
        <f t="shared" si="45"/>
        <v>_平日</v>
      </c>
      <c r="Q92" t="str">
        <f t="shared" si="46"/>
        <v>_祝日でない</v>
      </c>
      <c r="R92" t="str">
        <f t="shared" si="47"/>
        <v>_平日</v>
      </c>
      <c r="S92" t="str">
        <f t="shared" si="48"/>
        <v>_平日</v>
      </c>
      <c r="T92">
        <f t="shared" si="61"/>
        <v>159</v>
      </c>
      <c r="U92" t="str">
        <f t="shared" si="49"/>
        <v>水</v>
      </c>
      <c r="V92" t="str">
        <f t="shared" si="50"/>
        <v>_週の前半</v>
      </c>
      <c r="W92" t="s">
        <v>29</v>
      </c>
      <c r="X92" t="str">
        <f t="shared" si="51"/>
        <v>_週の前半</v>
      </c>
      <c r="Y92" s="3">
        <v>0</v>
      </c>
      <c r="Z92" s="3">
        <v>48</v>
      </c>
      <c r="AA92" s="2" t="s">
        <v>53</v>
      </c>
      <c r="AB92" s="3">
        <v>0</v>
      </c>
      <c r="AC92" s="3">
        <v>52</v>
      </c>
      <c r="AD92">
        <f t="shared" si="62"/>
        <v>0</v>
      </c>
      <c r="AE92" s="3">
        <v>2340</v>
      </c>
      <c r="AF92" s="3">
        <v>2298</v>
      </c>
      <c r="AG92" s="3">
        <v>42</v>
      </c>
      <c r="AH92" s="3">
        <v>0</v>
      </c>
      <c r="AI92" s="3">
        <v>0</v>
      </c>
      <c r="AJ92" s="3">
        <v>0</v>
      </c>
      <c r="AK92" s="3">
        <v>33</v>
      </c>
      <c r="AL92" s="3">
        <v>0</v>
      </c>
      <c r="AM92" s="3">
        <v>127</v>
      </c>
      <c r="AN92" s="3">
        <v>0</v>
      </c>
      <c r="AO92" s="3">
        <v>252.4</v>
      </c>
      <c r="AP92" s="3">
        <v>0.30099999999999999</v>
      </c>
      <c r="AQ92" s="3">
        <v>98</v>
      </c>
      <c r="AR92" s="3">
        <v>87</v>
      </c>
      <c r="AS92" s="3">
        <v>9.1</v>
      </c>
      <c r="AT92" s="3">
        <v>3.1</v>
      </c>
      <c r="AU92" s="2">
        <v>1008.9</v>
      </c>
      <c r="AV92" s="2">
        <v>7.3</v>
      </c>
      <c r="AW92" s="2">
        <v>0</v>
      </c>
      <c r="AX92">
        <f t="shared" si="52"/>
        <v>-32</v>
      </c>
      <c r="AY92" t="s">
        <v>82</v>
      </c>
      <c r="AZ92" s="3">
        <v>13949253</v>
      </c>
      <c r="BA92" s="3">
        <v>2278</v>
      </c>
      <c r="BB92">
        <v>31776398334</v>
      </c>
      <c r="BC92" t="s">
        <v>79</v>
      </c>
      <c r="BD92">
        <f t="shared" si="66"/>
        <v>14.3</v>
      </c>
      <c r="BE92">
        <f t="shared" si="67"/>
        <v>60</v>
      </c>
      <c r="BF92" t="str">
        <f t="shared" si="68"/>
        <v>あり</v>
      </c>
      <c r="BG92" t="str">
        <f t="shared" si="69"/>
        <v>_冬でない</v>
      </c>
      <c r="BH92">
        <f t="shared" si="70"/>
        <v>0</v>
      </c>
      <c r="BI92" t="str">
        <f t="shared" si="71"/>
        <v>_なし</v>
      </c>
      <c r="BJ92" t="str">
        <f t="shared" si="53"/>
        <v>_なし</v>
      </c>
      <c r="BK92" t="str">
        <f t="shared" si="72"/>
        <v>_なし</v>
      </c>
      <c r="BL92">
        <f t="shared" si="73"/>
        <v>0</v>
      </c>
      <c r="BM92">
        <f t="shared" si="54"/>
        <v>160</v>
      </c>
      <c r="BN92">
        <f t="shared" si="55"/>
        <v>0</v>
      </c>
      <c r="BO92">
        <f t="shared" si="56"/>
        <v>160</v>
      </c>
      <c r="BP92">
        <v>-49</v>
      </c>
      <c r="BQ92">
        <v>5</v>
      </c>
      <c r="BR92">
        <v>11</v>
      </c>
      <c r="BS92">
        <v>-53</v>
      </c>
      <c r="BT92">
        <v>-45</v>
      </c>
      <c r="BU92">
        <v>23</v>
      </c>
      <c r="BV92">
        <f t="shared" si="79"/>
        <v>-32</v>
      </c>
      <c r="BW92">
        <f t="shared" si="80"/>
        <v>4</v>
      </c>
      <c r="BX92">
        <f t="shared" si="81"/>
        <v>-3</v>
      </c>
      <c r="BY92">
        <f t="shared" si="82"/>
        <v>-38</v>
      </c>
      <c r="BZ92">
        <f t="shared" si="83"/>
        <v>-27</v>
      </c>
      <c r="CA92">
        <f t="shared" si="84"/>
        <v>15</v>
      </c>
      <c r="CB92">
        <f t="shared" si="57"/>
        <v>-18</v>
      </c>
      <c r="CC92">
        <f t="shared" si="58"/>
        <v>-13.5</v>
      </c>
      <c r="CD92">
        <f t="shared" si="74"/>
        <v>11.7</v>
      </c>
      <c r="CE92" t="s">
        <v>120</v>
      </c>
      <c r="CF92" t="str">
        <f t="shared" si="75"/>
        <v>春</v>
      </c>
      <c r="CG92" s="2">
        <v>13949253</v>
      </c>
      <c r="CH92" s="2">
        <v>52</v>
      </c>
      <c r="CI92" s="2">
        <v>31776398334</v>
      </c>
      <c r="CJ92">
        <f t="shared" si="76"/>
        <v>15722125594</v>
      </c>
      <c r="CK92">
        <f t="shared" si="77"/>
        <v>15722125594</v>
      </c>
      <c r="CL92" s="2">
        <v>0</v>
      </c>
      <c r="CM92" s="2">
        <v>0</v>
      </c>
      <c r="CN92">
        <f t="shared" si="59"/>
        <v>0</v>
      </c>
      <c r="CO92">
        <f t="shared" si="63"/>
        <v>0</v>
      </c>
      <c r="CP92">
        <f t="shared" si="64"/>
        <v>0</v>
      </c>
      <c r="CQ92">
        <f t="shared" si="65"/>
        <v>0</v>
      </c>
      <c r="CR92">
        <f t="shared" si="60"/>
        <v>159</v>
      </c>
      <c r="CS92">
        <v>123</v>
      </c>
      <c r="CT92">
        <v>493839.8</v>
      </c>
      <c r="CU92">
        <f t="shared" si="78"/>
        <v>493839.8</v>
      </c>
    </row>
    <row r="93" spans="1:99" x14ac:dyDescent="0.55000000000000004">
      <c r="A93" s="1">
        <v>43937</v>
      </c>
      <c r="B93">
        <v>151</v>
      </c>
      <c r="C93">
        <v>2661</v>
      </c>
      <c r="D93">
        <v>3</v>
      </c>
      <c r="E93">
        <v>56</v>
      </c>
      <c r="F93">
        <v>11.7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 t="str">
        <f t="shared" si="44"/>
        <v>_平日(金曜除く)</v>
      </c>
      <c r="O93" t="s">
        <v>17</v>
      </c>
      <c r="P93" t="str">
        <f t="shared" si="45"/>
        <v>_平日</v>
      </c>
      <c r="Q93" t="str">
        <f t="shared" si="46"/>
        <v>_祝日でない</v>
      </c>
      <c r="R93" t="str">
        <f t="shared" si="47"/>
        <v>_平日</v>
      </c>
      <c r="S93" t="str">
        <f t="shared" si="48"/>
        <v>_平日</v>
      </c>
      <c r="T93">
        <f t="shared" si="61"/>
        <v>127</v>
      </c>
      <c r="U93" t="str">
        <f t="shared" si="49"/>
        <v>木</v>
      </c>
      <c r="V93" t="str">
        <f t="shared" si="50"/>
        <v>週の後半</v>
      </c>
      <c r="W93" t="s">
        <v>29</v>
      </c>
      <c r="X93" t="str">
        <f t="shared" si="51"/>
        <v>週の後半</v>
      </c>
      <c r="Y93" s="3">
        <v>0.5</v>
      </c>
      <c r="Z93" s="3">
        <v>66</v>
      </c>
      <c r="AA93" s="2" t="s">
        <v>53</v>
      </c>
      <c r="AB93" s="3">
        <v>0</v>
      </c>
      <c r="AC93" s="3">
        <v>52</v>
      </c>
      <c r="AD93">
        <f t="shared" si="62"/>
        <v>0</v>
      </c>
      <c r="AE93" s="3">
        <v>2487</v>
      </c>
      <c r="AF93" s="3">
        <v>2437</v>
      </c>
      <c r="AG93" s="3">
        <v>50</v>
      </c>
      <c r="AH93" s="3">
        <v>0</v>
      </c>
      <c r="AI93" s="3">
        <v>0</v>
      </c>
      <c r="AJ93" s="3">
        <v>0</v>
      </c>
      <c r="AK93" s="3">
        <v>136</v>
      </c>
      <c r="AL93" s="3">
        <v>0</v>
      </c>
      <c r="AM93" s="3">
        <v>374</v>
      </c>
      <c r="AN93" s="3">
        <v>0</v>
      </c>
      <c r="AO93" s="3">
        <v>276.10000000000002</v>
      </c>
      <c r="AP93" s="3">
        <v>0.29799999999999999</v>
      </c>
      <c r="AQ93" s="3">
        <v>53</v>
      </c>
      <c r="AR93" s="3">
        <v>81.900000000000006</v>
      </c>
      <c r="AS93" s="3">
        <v>5.9</v>
      </c>
      <c r="AT93" s="3">
        <v>3.7</v>
      </c>
      <c r="AU93" s="2">
        <v>1014.4</v>
      </c>
      <c r="AV93" s="2">
        <v>10</v>
      </c>
      <c r="AW93" s="2">
        <v>0</v>
      </c>
      <c r="AX93">
        <f t="shared" si="52"/>
        <v>24</v>
      </c>
      <c r="AY93" t="s">
        <v>82</v>
      </c>
      <c r="AZ93" s="3">
        <v>13949126</v>
      </c>
      <c r="BA93" s="3">
        <v>2402</v>
      </c>
      <c r="BB93">
        <v>33505800652</v>
      </c>
      <c r="BC93" t="s">
        <v>79</v>
      </c>
      <c r="BD93">
        <f t="shared" si="66"/>
        <v>13.3</v>
      </c>
      <c r="BE93">
        <f t="shared" si="67"/>
        <v>62</v>
      </c>
      <c r="BF93" t="str">
        <f t="shared" si="68"/>
        <v>あり</v>
      </c>
      <c r="BG93" t="str">
        <f t="shared" si="69"/>
        <v>_冬でない</v>
      </c>
      <c r="BH93">
        <f t="shared" si="70"/>
        <v>0</v>
      </c>
      <c r="BI93" t="str">
        <f t="shared" si="71"/>
        <v>_なし</v>
      </c>
      <c r="BJ93" t="str">
        <f t="shared" si="53"/>
        <v>_なし</v>
      </c>
      <c r="BK93" t="str">
        <f t="shared" si="72"/>
        <v>_なし</v>
      </c>
      <c r="BL93">
        <f t="shared" si="73"/>
        <v>0</v>
      </c>
      <c r="BM93">
        <f t="shared" si="54"/>
        <v>510</v>
      </c>
      <c r="BN93">
        <f t="shared" si="55"/>
        <v>0</v>
      </c>
      <c r="BO93">
        <f t="shared" si="56"/>
        <v>510</v>
      </c>
      <c r="BP93">
        <v>-52</v>
      </c>
      <c r="BQ93">
        <v>-1</v>
      </c>
      <c r="BR93">
        <v>-8</v>
      </c>
      <c r="BS93">
        <v>-56</v>
      </c>
      <c r="BT93">
        <v>-46</v>
      </c>
      <c r="BU93">
        <v>24</v>
      </c>
      <c r="BV93">
        <f t="shared" si="79"/>
        <v>-45</v>
      </c>
      <c r="BW93">
        <f t="shared" si="80"/>
        <v>-1</v>
      </c>
      <c r="BX93">
        <f t="shared" si="81"/>
        <v>4</v>
      </c>
      <c r="BY93">
        <f t="shared" si="82"/>
        <v>-46</v>
      </c>
      <c r="BZ93">
        <f t="shared" si="83"/>
        <v>-35</v>
      </c>
      <c r="CA93">
        <f t="shared" si="84"/>
        <v>18</v>
      </c>
      <c r="CB93">
        <f t="shared" si="57"/>
        <v>-23.166666666666668</v>
      </c>
      <c r="CC93">
        <f t="shared" si="58"/>
        <v>-17.5</v>
      </c>
      <c r="CD93">
        <f t="shared" si="74"/>
        <v>8.3000000000000007</v>
      </c>
      <c r="CE93" t="s">
        <v>120</v>
      </c>
      <c r="CF93" t="str">
        <f t="shared" si="75"/>
        <v>春</v>
      </c>
      <c r="CG93" s="2">
        <v>13949126</v>
      </c>
      <c r="CH93" s="2">
        <v>52</v>
      </c>
      <c r="CI93" s="2">
        <v>33505800652</v>
      </c>
      <c r="CJ93">
        <f t="shared" si="76"/>
        <v>17884241012</v>
      </c>
      <c r="CK93">
        <f t="shared" si="77"/>
        <v>17884241012</v>
      </c>
      <c r="CL93" s="2">
        <v>0</v>
      </c>
      <c r="CM93" s="2">
        <v>0</v>
      </c>
      <c r="CN93">
        <f t="shared" si="59"/>
        <v>0</v>
      </c>
      <c r="CO93">
        <f t="shared" si="63"/>
        <v>0</v>
      </c>
      <c r="CP93">
        <f t="shared" si="64"/>
        <v>0</v>
      </c>
      <c r="CQ93">
        <f t="shared" si="65"/>
        <v>0</v>
      </c>
      <c r="CR93">
        <f t="shared" si="60"/>
        <v>127</v>
      </c>
      <c r="CS93">
        <v>123</v>
      </c>
      <c r="CT93">
        <v>493839.8</v>
      </c>
      <c r="CU93">
        <f t="shared" si="78"/>
        <v>493839.8</v>
      </c>
    </row>
    <row r="94" spans="1:99" x14ac:dyDescent="0.55000000000000004">
      <c r="A94" s="1">
        <v>43938</v>
      </c>
      <c r="B94">
        <v>206</v>
      </c>
      <c r="C94">
        <v>2867</v>
      </c>
      <c r="D94">
        <v>7</v>
      </c>
      <c r="E94">
        <v>63</v>
      </c>
      <c r="F94">
        <v>12.4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 t="str">
        <f t="shared" si="44"/>
        <v>金曜</v>
      </c>
      <c r="O94" t="s">
        <v>17</v>
      </c>
      <c r="P94" t="str">
        <f t="shared" si="45"/>
        <v>_平日</v>
      </c>
      <c r="Q94" t="str">
        <f t="shared" si="46"/>
        <v>_祝日でない</v>
      </c>
      <c r="R94" t="str">
        <f t="shared" si="47"/>
        <v>_平日</v>
      </c>
      <c r="S94" t="str">
        <f t="shared" si="48"/>
        <v>休日前日</v>
      </c>
      <c r="T94">
        <f t="shared" si="61"/>
        <v>151</v>
      </c>
      <c r="U94" t="str">
        <f t="shared" si="49"/>
        <v>金</v>
      </c>
      <c r="V94" t="str">
        <f t="shared" si="50"/>
        <v>週の後半</v>
      </c>
      <c r="W94" t="s">
        <v>29</v>
      </c>
      <c r="X94" t="str">
        <f t="shared" si="51"/>
        <v>週の後半</v>
      </c>
      <c r="Y94" s="3">
        <v>0.5</v>
      </c>
      <c r="Z94" s="3">
        <v>62</v>
      </c>
      <c r="AA94" s="2" t="s">
        <v>53</v>
      </c>
      <c r="AB94" s="3">
        <v>0</v>
      </c>
      <c r="AC94" s="3">
        <v>52</v>
      </c>
      <c r="AD94">
        <f t="shared" si="62"/>
        <v>0</v>
      </c>
      <c r="AE94" s="3">
        <v>2679</v>
      </c>
      <c r="AF94" s="3">
        <v>2625</v>
      </c>
      <c r="AG94" s="3">
        <v>54</v>
      </c>
      <c r="AH94" s="3">
        <v>0</v>
      </c>
      <c r="AI94" s="3">
        <v>0</v>
      </c>
      <c r="AJ94" s="3">
        <v>0</v>
      </c>
      <c r="AK94" s="3">
        <v>84</v>
      </c>
      <c r="AL94" s="3">
        <v>0</v>
      </c>
      <c r="AM94" s="3">
        <v>245</v>
      </c>
      <c r="AN94" s="3">
        <v>0</v>
      </c>
      <c r="AO94" s="3">
        <v>271.39999999999998</v>
      </c>
      <c r="AP94" s="3">
        <v>0.27300000000000002</v>
      </c>
      <c r="AQ94" s="3">
        <v>55</v>
      </c>
      <c r="AR94" s="3">
        <v>79.900000000000006</v>
      </c>
      <c r="AS94" s="3">
        <v>4.8</v>
      </c>
      <c r="AT94" s="3">
        <v>3</v>
      </c>
      <c r="AU94" s="2">
        <v>1021.3</v>
      </c>
      <c r="AV94" s="2">
        <v>9.5</v>
      </c>
      <c r="AW94" s="2">
        <v>0</v>
      </c>
      <c r="AX94">
        <f t="shared" si="52"/>
        <v>55</v>
      </c>
      <c r="AY94" t="s">
        <v>82</v>
      </c>
      <c r="AZ94" s="3">
        <v>13948975</v>
      </c>
      <c r="BA94" s="3">
        <v>2546</v>
      </c>
      <c r="BB94">
        <v>35514090350</v>
      </c>
      <c r="BC94" t="s">
        <v>79</v>
      </c>
      <c r="BD94">
        <f t="shared" si="66"/>
        <v>11.2</v>
      </c>
      <c r="BE94">
        <f t="shared" si="67"/>
        <v>49</v>
      </c>
      <c r="BF94" t="str">
        <f t="shared" si="68"/>
        <v>あり</v>
      </c>
      <c r="BG94" t="str">
        <f t="shared" si="69"/>
        <v>_冬でない</v>
      </c>
      <c r="BH94">
        <f t="shared" si="70"/>
        <v>0</v>
      </c>
      <c r="BI94" t="str">
        <f t="shared" si="71"/>
        <v>_なし</v>
      </c>
      <c r="BJ94" t="str">
        <f t="shared" si="53"/>
        <v>_なし</v>
      </c>
      <c r="BK94" t="str">
        <f t="shared" si="72"/>
        <v>_なし</v>
      </c>
      <c r="BL94">
        <f t="shared" si="73"/>
        <v>0</v>
      </c>
      <c r="BM94">
        <f t="shared" si="54"/>
        <v>329</v>
      </c>
      <c r="BN94">
        <f t="shared" si="55"/>
        <v>0</v>
      </c>
      <c r="BO94">
        <f t="shared" si="56"/>
        <v>329</v>
      </c>
      <c r="BP94">
        <v>-53</v>
      </c>
      <c r="BQ94">
        <v>7</v>
      </c>
      <c r="BR94">
        <v>-8</v>
      </c>
      <c r="BS94">
        <v>-57</v>
      </c>
      <c r="BT94">
        <v>-46</v>
      </c>
      <c r="BU94">
        <v>26</v>
      </c>
      <c r="BV94">
        <f t="shared" si="79"/>
        <v>-47</v>
      </c>
      <c r="BW94">
        <f t="shared" si="80"/>
        <v>-3</v>
      </c>
      <c r="BX94">
        <f t="shared" si="81"/>
        <v>-6</v>
      </c>
      <c r="BY94">
        <f t="shared" si="82"/>
        <v>-49</v>
      </c>
      <c r="BZ94">
        <f t="shared" si="83"/>
        <v>-38</v>
      </c>
      <c r="CA94">
        <f t="shared" si="84"/>
        <v>21</v>
      </c>
      <c r="CB94">
        <f t="shared" si="57"/>
        <v>-21.833333333333332</v>
      </c>
      <c r="CC94">
        <f t="shared" si="58"/>
        <v>-20.333333333333332</v>
      </c>
      <c r="CD94">
        <f t="shared" si="74"/>
        <v>9.9</v>
      </c>
      <c r="CE94" t="s">
        <v>120</v>
      </c>
      <c r="CF94" t="str">
        <f t="shared" si="75"/>
        <v>春</v>
      </c>
      <c r="CG94" s="2">
        <v>13948975</v>
      </c>
      <c r="CH94" s="2">
        <v>52</v>
      </c>
      <c r="CI94" s="2">
        <v>35514090350</v>
      </c>
      <c r="CJ94">
        <f t="shared" si="76"/>
        <v>20381071263</v>
      </c>
      <c r="CK94">
        <f t="shared" si="77"/>
        <v>20381071263</v>
      </c>
      <c r="CL94" s="2">
        <v>0</v>
      </c>
      <c r="CM94" s="2">
        <v>0</v>
      </c>
      <c r="CN94">
        <f t="shared" si="59"/>
        <v>0</v>
      </c>
      <c r="CO94">
        <f t="shared" si="63"/>
        <v>0</v>
      </c>
      <c r="CP94">
        <f t="shared" si="64"/>
        <v>0</v>
      </c>
      <c r="CQ94">
        <f t="shared" si="65"/>
        <v>0</v>
      </c>
      <c r="CR94">
        <f t="shared" si="60"/>
        <v>151</v>
      </c>
      <c r="CS94">
        <v>123</v>
      </c>
      <c r="CT94">
        <v>493839.8</v>
      </c>
      <c r="CU94">
        <f t="shared" si="78"/>
        <v>493839.8</v>
      </c>
    </row>
    <row r="95" spans="1:99" x14ac:dyDescent="0.55000000000000004">
      <c r="A95" s="1">
        <v>43939</v>
      </c>
      <c r="B95">
        <v>186</v>
      </c>
      <c r="C95">
        <v>3053</v>
      </c>
      <c r="D95">
        <v>5</v>
      </c>
      <c r="E95">
        <v>68</v>
      </c>
      <c r="F95">
        <v>12.9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 t="str">
        <f t="shared" si="44"/>
        <v>休日</v>
      </c>
      <c r="O95" t="s">
        <v>17</v>
      </c>
      <c r="P95" t="str">
        <f t="shared" si="45"/>
        <v>休日</v>
      </c>
      <c r="Q95" t="str">
        <f t="shared" si="46"/>
        <v>_祝日でない</v>
      </c>
      <c r="R95" t="str">
        <f t="shared" si="47"/>
        <v>休日</v>
      </c>
      <c r="S95" t="str">
        <f t="shared" si="48"/>
        <v>休日</v>
      </c>
      <c r="T95">
        <f t="shared" si="61"/>
        <v>206</v>
      </c>
      <c r="U95" t="str">
        <f t="shared" si="49"/>
        <v>土</v>
      </c>
      <c r="V95" t="str">
        <f t="shared" si="50"/>
        <v>週の後半</v>
      </c>
      <c r="W95" t="s">
        <v>29</v>
      </c>
      <c r="X95" t="str">
        <f t="shared" si="51"/>
        <v>週の後半</v>
      </c>
      <c r="Y95" s="3">
        <v>89.5</v>
      </c>
      <c r="Z95" s="3">
        <v>96</v>
      </c>
      <c r="AA95" s="2" t="s">
        <v>53</v>
      </c>
      <c r="AB95" s="3">
        <v>0</v>
      </c>
      <c r="AC95" s="3">
        <v>216</v>
      </c>
      <c r="AD95">
        <f t="shared" si="62"/>
        <v>164</v>
      </c>
      <c r="AE95" s="3">
        <v>2690</v>
      </c>
      <c r="AF95" s="3">
        <v>2635</v>
      </c>
      <c r="AG95" s="3">
        <v>55</v>
      </c>
      <c r="AH95" s="3">
        <v>0</v>
      </c>
      <c r="AI95" s="3">
        <v>0</v>
      </c>
      <c r="AJ95" s="3">
        <v>0</v>
      </c>
      <c r="AK95" s="3">
        <v>75</v>
      </c>
      <c r="AL95" s="3">
        <v>0</v>
      </c>
      <c r="AM95" s="3">
        <v>284</v>
      </c>
      <c r="AN95" s="3">
        <v>0</v>
      </c>
      <c r="AO95" s="3">
        <v>250.9</v>
      </c>
      <c r="AP95" s="3">
        <v>0.247</v>
      </c>
      <c r="AQ95" s="3">
        <v>88</v>
      </c>
      <c r="AR95" s="3">
        <v>80.400000000000006</v>
      </c>
      <c r="AS95" s="3">
        <v>0.7</v>
      </c>
      <c r="AT95" s="3">
        <v>3.1</v>
      </c>
      <c r="AU95" s="2">
        <v>1006.4</v>
      </c>
      <c r="AV95" s="2">
        <v>8</v>
      </c>
      <c r="AW95" s="2">
        <v>0</v>
      </c>
      <c r="AX95">
        <f t="shared" si="52"/>
        <v>-20</v>
      </c>
      <c r="AY95" t="s">
        <v>82</v>
      </c>
      <c r="AZ95" s="3">
        <v>13948769</v>
      </c>
      <c r="BA95" s="3">
        <v>2583</v>
      </c>
      <c r="BB95">
        <v>36029670327</v>
      </c>
      <c r="BC95" t="s">
        <v>79</v>
      </c>
      <c r="BD95">
        <f t="shared" si="66"/>
        <v>11.4</v>
      </c>
      <c r="BE95">
        <f t="shared" si="67"/>
        <v>48</v>
      </c>
      <c r="BF95" t="str">
        <f t="shared" si="68"/>
        <v>あり</v>
      </c>
      <c r="BG95" t="str">
        <f t="shared" si="69"/>
        <v>_冬でない</v>
      </c>
      <c r="BH95">
        <f t="shared" si="70"/>
        <v>0</v>
      </c>
      <c r="BI95" t="str">
        <f t="shared" si="71"/>
        <v>_なし</v>
      </c>
      <c r="BJ95" t="str">
        <f t="shared" si="53"/>
        <v>_なし</v>
      </c>
      <c r="BK95" t="str">
        <f t="shared" si="72"/>
        <v>_なし</v>
      </c>
      <c r="BL95">
        <f t="shared" si="73"/>
        <v>0</v>
      </c>
      <c r="BM95">
        <f t="shared" si="54"/>
        <v>359</v>
      </c>
      <c r="BN95">
        <f t="shared" si="55"/>
        <v>0</v>
      </c>
      <c r="BO95">
        <f t="shared" si="56"/>
        <v>359</v>
      </c>
      <c r="BP95">
        <v>-72</v>
      </c>
      <c r="BQ95">
        <v>-30</v>
      </c>
      <c r="BR95">
        <v>-66</v>
      </c>
      <c r="BS95">
        <v>-70</v>
      </c>
      <c r="BT95">
        <v>-44</v>
      </c>
      <c r="BU95">
        <v>22</v>
      </c>
      <c r="BV95">
        <f t="shared" si="79"/>
        <v>-48</v>
      </c>
      <c r="BW95">
        <f t="shared" si="80"/>
        <v>3</v>
      </c>
      <c r="BX95">
        <f t="shared" si="81"/>
        <v>-10</v>
      </c>
      <c r="BY95">
        <f t="shared" si="82"/>
        <v>-51</v>
      </c>
      <c r="BZ95">
        <f t="shared" si="83"/>
        <v>-39</v>
      </c>
      <c r="CA95">
        <f t="shared" si="84"/>
        <v>23</v>
      </c>
      <c r="CB95">
        <f t="shared" si="57"/>
        <v>-43.333333333333336</v>
      </c>
      <c r="CC95">
        <f t="shared" si="58"/>
        <v>-20.333333333333332</v>
      </c>
      <c r="CD95">
        <f t="shared" si="74"/>
        <v>9</v>
      </c>
      <c r="CE95" t="s">
        <v>120</v>
      </c>
      <c r="CF95" t="str">
        <f t="shared" si="75"/>
        <v>春</v>
      </c>
      <c r="CG95" s="2">
        <v>13948769</v>
      </c>
      <c r="CH95" s="2">
        <v>216</v>
      </c>
      <c r="CI95" s="2">
        <v>36029670327</v>
      </c>
      <c r="CJ95">
        <f t="shared" si="76"/>
        <v>23156807440</v>
      </c>
      <c r="CK95">
        <f t="shared" si="77"/>
        <v>23156807440</v>
      </c>
      <c r="CL95" s="2">
        <v>0</v>
      </c>
      <c r="CM95" s="2">
        <v>0</v>
      </c>
      <c r="CN95">
        <f t="shared" si="59"/>
        <v>0</v>
      </c>
      <c r="CO95">
        <f t="shared" si="63"/>
        <v>0</v>
      </c>
      <c r="CP95">
        <f t="shared" si="64"/>
        <v>0</v>
      </c>
      <c r="CQ95">
        <f t="shared" si="65"/>
        <v>0</v>
      </c>
      <c r="CR95">
        <f t="shared" si="60"/>
        <v>206</v>
      </c>
      <c r="CS95">
        <v>123</v>
      </c>
      <c r="CT95">
        <v>493839.8</v>
      </c>
      <c r="CU95">
        <f t="shared" si="78"/>
        <v>493839.8</v>
      </c>
    </row>
    <row r="96" spans="1:99" x14ac:dyDescent="0.55000000000000004">
      <c r="A96" s="1">
        <v>43940</v>
      </c>
      <c r="B96">
        <v>109</v>
      </c>
      <c r="C96">
        <v>3162</v>
      </c>
      <c r="D96">
        <v>3</v>
      </c>
      <c r="E96">
        <v>71</v>
      </c>
      <c r="F96">
        <v>14.7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 t="str">
        <f t="shared" si="44"/>
        <v>休日</v>
      </c>
      <c r="O96" t="s">
        <v>17</v>
      </c>
      <c r="P96" t="str">
        <f t="shared" si="45"/>
        <v>休日</v>
      </c>
      <c r="Q96" t="str">
        <f t="shared" si="46"/>
        <v>_祝日でない</v>
      </c>
      <c r="R96" t="str">
        <f t="shared" si="47"/>
        <v>休日</v>
      </c>
      <c r="S96" t="str">
        <f t="shared" si="48"/>
        <v>休日</v>
      </c>
      <c r="T96">
        <f t="shared" si="61"/>
        <v>186</v>
      </c>
      <c r="U96" t="str">
        <f t="shared" si="49"/>
        <v>日</v>
      </c>
      <c r="V96" t="str">
        <f t="shared" si="50"/>
        <v>_週の前半</v>
      </c>
      <c r="W96" t="s">
        <v>29</v>
      </c>
      <c r="X96" t="str">
        <f t="shared" si="51"/>
        <v>週の後半</v>
      </c>
      <c r="Y96" s="3">
        <v>0</v>
      </c>
      <c r="Z96" s="3">
        <v>64</v>
      </c>
      <c r="AA96" s="2" t="s">
        <v>53</v>
      </c>
      <c r="AB96" s="3">
        <v>0</v>
      </c>
      <c r="AC96" s="3">
        <v>297</v>
      </c>
      <c r="AD96">
        <f t="shared" si="62"/>
        <v>81</v>
      </c>
      <c r="AE96" s="3">
        <v>2711</v>
      </c>
      <c r="AF96" s="3">
        <v>2654</v>
      </c>
      <c r="AG96" s="3">
        <v>57</v>
      </c>
      <c r="AH96" s="3">
        <v>0</v>
      </c>
      <c r="AI96" s="3">
        <v>0</v>
      </c>
      <c r="AJ96" s="3">
        <v>0</v>
      </c>
      <c r="AK96" s="3">
        <v>60</v>
      </c>
      <c r="AL96" s="3">
        <v>0</v>
      </c>
      <c r="AM96" s="3">
        <v>244</v>
      </c>
      <c r="AN96" s="3">
        <v>0</v>
      </c>
      <c r="AO96" s="3">
        <v>286.10000000000002</v>
      </c>
      <c r="AP96" s="3">
        <v>0.24399999999999999</v>
      </c>
      <c r="AQ96" s="3">
        <v>118</v>
      </c>
      <c r="AR96" s="3">
        <v>81.900000000000006</v>
      </c>
      <c r="AS96" s="3">
        <v>11.3</v>
      </c>
      <c r="AT96" s="3">
        <v>3.5</v>
      </c>
      <c r="AU96" s="2">
        <v>1009.5</v>
      </c>
      <c r="AV96" s="2">
        <v>4.3</v>
      </c>
      <c r="AW96" s="2">
        <v>0</v>
      </c>
      <c r="AX96">
        <f t="shared" si="52"/>
        <v>-77</v>
      </c>
      <c r="AY96" t="s">
        <v>82</v>
      </c>
      <c r="AZ96" s="3">
        <v>13948583</v>
      </c>
      <c r="BA96" s="3">
        <v>2685</v>
      </c>
      <c r="BB96">
        <v>37451945355</v>
      </c>
      <c r="BC96" t="s">
        <v>79</v>
      </c>
      <c r="BD96">
        <f t="shared" si="66"/>
        <v>10.3</v>
      </c>
      <c r="BE96">
        <f t="shared" si="67"/>
        <v>84</v>
      </c>
      <c r="BF96" t="str">
        <f t="shared" si="68"/>
        <v>あり</v>
      </c>
      <c r="BG96" t="str">
        <f t="shared" si="69"/>
        <v>_冬でない</v>
      </c>
      <c r="BH96">
        <f t="shared" si="70"/>
        <v>0</v>
      </c>
      <c r="BI96" t="str">
        <f t="shared" si="71"/>
        <v>_なし</v>
      </c>
      <c r="BJ96" t="str">
        <f t="shared" si="53"/>
        <v>_なし</v>
      </c>
      <c r="BK96" t="str">
        <f t="shared" si="72"/>
        <v>_なし</v>
      </c>
      <c r="BL96">
        <f t="shared" si="73"/>
        <v>0</v>
      </c>
      <c r="BM96">
        <f t="shared" si="54"/>
        <v>304</v>
      </c>
      <c r="BN96">
        <f t="shared" si="55"/>
        <v>0</v>
      </c>
      <c r="BO96">
        <f t="shared" si="56"/>
        <v>304</v>
      </c>
      <c r="BP96">
        <v>-54</v>
      </c>
      <c r="BQ96">
        <v>2</v>
      </c>
      <c r="BR96">
        <v>12</v>
      </c>
      <c r="BS96">
        <v>-61</v>
      </c>
      <c r="BT96">
        <v>-36</v>
      </c>
      <c r="BU96">
        <v>13</v>
      </c>
      <c r="BV96">
        <f t="shared" si="79"/>
        <v>-52</v>
      </c>
      <c r="BW96">
        <f t="shared" si="80"/>
        <v>1</v>
      </c>
      <c r="BX96">
        <f t="shared" si="81"/>
        <v>-6</v>
      </c>
      <c r="BY96">
        <f t="shared" si="82"/>
        <v>-59</v>
      </c>
      <c r="BZ96">
        <f t="shared" si="83"/>
        <v>-37</v>
      </c>
      <c r="CA96">
        <f t="shared" si="84"/>
        <v>17</v>
      </c>
      <c r="CB96">
        <f t="shared" si="57"/>
        <v>-20.666666666666668</v>
      </c>
      <c r="CC96">
        <f t="shared" si="58"/>
        <v>-22.666666666666668</v>
      </c>
      <c r="CD96">
        <f t="shared" si="74"/>
        <v>0.6</v>
      </c>
      <c r="CE96" t="s">
        <v>120</v>
      </c>
      <c r="CF96" t="str">
        <f t="shared" si="75"/>
        <v>春</v>
      </c>
      <c r="CG96" s="2">
        <v>13948583</v>
      </c>
      <c r="CH96" s="2">
        <v>297</v>
      </c>
      <c r="CI96" s="2">
        <v>37451945355</v>
      </c>
      <c r="CJ96">
        <f t="shared" si="76"/>
        <v>25890617216</v>
      </c>
      <c r="CK96">
        <f t="shared" si="77"/>
        <v>25890617216</v>
      </c>
      <c r="CL96" s="2">
        <v>0</v>
      </c>
      <c r="CM96" s="2">
        <v>0</v>
      </c>
      <c r="CN96">
        <f t="shared" si="59"/>
        <v>0</v>
      </c>
      <c r="CO96">
        <f t="shared" si="63"/>
        <v>0</v>
      </c>
      <c r="CP96">
        <f t="shared" si="64"/>
        <v>0</v>
      </c>
      <c r="CQ96">
        <f t="shared" si="65"/>
        <v>0</v>
      </c>
      <c r="CR96">
        <f t="shared" si="60"/>
        <v>186</v>
      </c>
      <c r="CS96">
        <v>123</v>
      </c>
      <c r="CT96">
        <v>493839.8</v>
      </c>
      <c r="CU96">
        <f t="shared" si="78"/>
        <v>493839.8</v>
      </c>
    </row>
    <row r="97" spans="1:99" x14ac:dyDescent="0.55000000000000004">
      <c r="A97" s="1">
        <v>43941</v>
      </c>
      <c r="B97">
        <v>101</v>
      </c>
      <c r="C97">
        <v>3263</v>
      </c>
      <c r="D97">
        <v>6</v>
      </c>
      <c r="E97">
        <v>77</v>
      </c>
      <c r="F97">
        <v>9.6999999999999993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str">
        <f t="shared" si="44"/>
        <v>_平日(金曜除く)</v>
      </c>
      <c r="O97" t="s">
        <v>17</v>
      </c>
      <c r="P97" t="str">
        <f t="shared" si="45"/>
        <v>_平日</v>
      </c>
      <c r="Q97" t="str">
        <f t="shared" si="46"/>
        <v>_祝日でない</v>
      </c>
      <c r="R97" t="str">
        <f t="shared" si="47"/>
        <v>_平日</v>
      </c>
      <c r="S97" t="str">
        <f t="shared" si="48"/>
        <v>_平日</v>
      </c>
      <c r="T97">
        <f t="shared" si="61"/>
        <v>109</v>
      </c>
      <c r="U97" t="str">
        <f t="shared" si="49"/>
        <v>月</v>
      </c>
      <c r="V97" t="str">
        <f t="shared" si="50"/>
        <v>_週の前半</v>
      </c>
      <c r="W97" t="s">
        <v>29</v>
      </c>
      <c r="X97" t="str">
        <f t="shared" si="51"/>
        <v>_週の前半</v>
      </c>
      <c r="Y97" s="3">
        <v>15</v>
      </c>
      <c r="Z97" s="3">
        <v>94</v>
      </c>
      <c r="AA97" s="2" t="s">
        <v>53</v>
      </c>
      <c r="AB97" s="3">
        <v>0</v>
      </c>
      <c r="AC97" s="3">
        <v>600</v>
      </c>
      <c r="AD97">
        <f t="shared" si="62"/>
        <v>303</v>
      </c>
      <c r="AE97" s="3">
        <v>2507</v>
      </c>
      <c r="AF97" s="3">
        <v>2447</v>
      </c>
      <c r="AG97" s="3">
        <v>60</v>
      </c>
      <c r="AH97" s="3">
        <v>0</v>
      </c>
      <c r="AI97" s="3">
        <v>0</v>
      </c>
      <c r="AJ97" s="3">
        <v>0</v>
      </c>
      <c r="AK97" s="3">
        <v>59</v>
      </c>
      <c r="AL97" s="3">
        <v>0</v>
      </c>
      <c r="AM97" s="3">
        <v>237</v>
      </c>
      <c r="AN97" s="3">
        <v>0</v>
      </c>
      <c r="AO97" s="3">
        <v>292.7</v>
      </c>
      <c r="AP97" s="3">
        <v>0.23100000000000001</v>
      </c>
      <c r="AQ97" s="3">
        <v>67</v>
      </c>
      <c r="AR97" s="3">
        <v>79.7</v>
      </c>
      <c r="AS97" s="3">
        <v>0</v>
      </c>
      <c r="AT97" s="3">
        <v>2.5</v>
      </c>
      <c r="AU97" s="2">
        <v>1008.8</v>
      </c>
      <c r="AV97" s="2">
        <v>9.8000000000000007</v>
      </c>
      <c r="AW97" s="2">
        <v>0</v>
      </c>
      <c r="AX97">
        <f t="shared" si="52"/>
        <v>-8</v>
      </c>
      <c r="AY97" t="s">
        <v>82</v>
      </c>
      <c r="AZ97" s="3">
        <v>13948474</v>
      </c>
      <c r="BA97" s="3">
        <v>2485</v>
      </c>
      <c r="BB97">
        <v>34661957890</v>
      </c>
      <c r="BC97" t="s">
        <v>79</v>
      </c>
      <c r="BD97">
        <f t="shared" si="66"/>
        <v>8</v>
      </c>
      <c r="BE97">
        <f t="shared" si="67"/>
        <v>97</v>
      </c>
      <c r="BF97" t="str">
        <f t="shared" si="68"/>
        <v>あり</v>
      </c>
      <c r="BG97" t="str">
        <f t="shared" si="69"/>
        <v>_冬でない</v>
      </c>
      <c r="BH97">
        <f t="shared" si="70"/>
        <v>0</v>
      </c>
      <c r="BI97" t="str">
        <f t="shared" si="71"/>
        <v>_なし</v>
      </c>
      <c r="BJ97" t="str">
        <f t="shared" si="53"/>
        <v>_なし</v>
      </c>
      <c r="BK97" t="str">
        <f t="shared" si="72"/>
        <v>_なし</v>
      </c>
      <c r="BL97">
        <f t="shared" si="73"/>
        <v>0</v>
      </c>
      <c r="BM97">
        <f t="shared" si="54"/>
        <v>296</v>
      </c>
      <c r="BN97">
        <f t="shared" si="55"/>
        <v>0</v>
      </c>
      <c r="BO97">
        <f t="shared" si="56"/>
        <v>296</v>
      </c>
      <c r="BP97">
        <v>-63</v>
      </c>
      <c r="BQ97">
        <v>-21</v>
      </c>
      <c r="BR97">
        <v>-58</v>
      </c>
      <c r="BS97">
        <v>-58</v>
      </c>
      <c r="BT97">
        <v>-46</v>
      </c>
      <c r="BU97">
        <v>25</v>
      </c>
      <c r="BV97">
        <f t="shared" si="79"/>
        <v>-59</v>
      </c>
      <c r="BW97">
        <f t="shared" si="80"/>
        <v>-10</v>
      </c>
      <c r="BX97">
        <f t="shared" si="81"/>
        <v>-31</v>
      </c>
      <c r="BY97">
        <f t="shared" si="82"/>
        <v>-66</v>
      </c>
      <c r="BZ97">
        <f t="shared" si="83"/>
        <v>-38</v>
      </c>
      <c r="CA97">
        <f t="shared" si="84"/>
        <v>15</v>
      </c>
      <c r="CB97">
        <f t="shared" si="57"/>
        <v>-36.833333333333336</v>
      </c>
      <c r="CC97">
        <f t="shared" si="58"/>
        <v>-31.5</v>
      </c>
      <c r="CD97">
        <f t="shared" si="74"/>
        <v>0</v>
      </c>
      <c r="CE97" t="s">
        <v>120</v>
      </c>
      <c r="CF97" t="str">
        <f t="shared" si="75"/>
        <v>春</v>
      </c>
      <c r="CG97" s="2">
        <v>13948474</v>
      </c>
      <c r="CH97" s="2">
        <v>600</v>
      </c>
      <c r="CI97" s="2">
        <v>34661957890</v>
      </c>
      <c r="CJ97">
        <f t="shared" si="76"/>
        <v>28317509360</v>
      </c>
      <c r="CK97">
        <f t="shared" si="77"/>
        <v>28317509360</v>
      </c>
      <c r="CL97" s="2">
        <v>0</v>
      </c>
      <c r="CM97" s="2">
        <v>0</v>
      </c>
      <c r="CN97">
        <f t="shared" si="59"/>
        <v>0</v>
      </c>
      <c r="CO97">
        <f t="shared" si="63"/>
        <v>0</v>
      </c>
      <c r="CP97">
        <f t="shared" si="64"/>
        <v>0</v>
      </c>
      <c r="CQ97">
        <f t="shared" si="65"/>
        <v>0</v>
      </c>
      <c r="CR97">
        <f t="shared" si="60"/>
        <v>109</v>
      </c>
      <c r="CS97">
        <v>123</v>
      </c>
      <c r="CT97">
        <v>493839.8</v>
      </c>
      <c r="CU97">
        <f t="shared" si="78"/>
        <v>493839.8</v>
      </c>
    </row>
    <row r="98" spans="1:99" x14ac:dyDescent="0.55000000000000004">
      <c r="A98" s="1">
        <v>43942</v>
      </c>
      <c r="B98">
        <v>123</v>
      </c>
      <c r="C98">
        <v>3386</v>
      </c>
      <c r="D98">
        <v>4</v>
      </c>
      <c r="E98">
        <v>81</v>
      </c>
      <c r="F98">
        <v>14.2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 t="str">
        <f t="shared" si="44"/>
        <v>_平日(金曜除く)</v>
      </c>
      <c r="O98" t="s">
        <v>17</v>
      </c>
      <c r="P98" t="str">
        <f t="shared" si="45"/>
        <v>_平日</v>
      </c>
      <c r="Q98" t="str">
        <f t="shared" si="46"/>
        <v>_祝日でない</v>
      </c>
      <c r="R98" t="str">
        <f t="shared" si="47"/>
        <v>_平日</v>
      </c>
      <c r="S98" t="str">
        <f t="shared" si="48"/>
        <v>_平日</v>
      </c>
      <c r="T98">
        <f t="shared" si="61"/>
        <v>101</v>
      </c>
      <c r="U98" t="str">
        <f t="shared" si="49"/>
        <v>火</v>
      </c>
      <c r="V98" t="str">
        <f t="shared" si="50"/>
        <v>_週の前半</v>
      </c>
      <c r="W98" t="s">
        <v>29</v>
      </c>
      <c r="X98" t="str">
        <f t="shared" si="51"/>
        <v>_週の前半</v>
      </c>
      <c r="Y98" s="3">
        <v>0</v>
      </c>
      <c r="Z98" s="3">
        <v>82</v>
      </c>
      <c r="AA98" s="2" t="s">
        <v>53</v>
      </c>
      <c r="AB98" s="3">
        <v>0</v>
      </c>
      <c r="AC98" s="3">
        <v>625</v>
      </c>
      <c r="AD98">
        <f t="shared" si="62"/>
        <v>25</v>
      </c>
      <c r="AE98" s="3">
        <v>2601</v>
      </c>
      <c r="AF98" s="3">
        <v>2540</v>
      </c>
      <c r="AG98" s="3">
        <v>61</v>
      </c>
      <c r="AH98" s="3">
        <v>0</v>
      </c>
      <c r="AI98" s="3">
        <v>0</v>
      </c>
      <c r="AJ98" s="3">
        <v>0</v>
      </c>
      <c r="AK98" s="3">
        <v>25</v>
      </c>
      <c r="AL98" s="3">
        <v>0</v>
      </c>
      <c r="AM98" s="3">
        <v>142</v>
      </c>
      <c r="AN98" s="3">
        <v>0</v>
      </c>
      <c r="AO98" s="3">
        <v>303.60000000000002</v>
      </c>
      <c r="AP98" s="3">
        <v>0.222</v>
      </c>
      <c r="AQ98" s="3">
        <v>64</v>
      </c>
      <c r="AR98" s="3">
        <v>77.599999999999994</v>
      </c>
      <c r="AS98" s="3">
        <v>1.6</v>
      </c>
      <c r="AT98" s="3">
        <v>1.7</v>
      </c>
      <c r="AU98" s="2">
        <v>1003.7</v>
      </c>
      <c r="AV98" s="2">
        <v>7</v>
      </c>
      <c r="AW98" s="2">
        <v>0</v>
      </c>
      <c r="AX98">
        <f t="shared" si="52"/>
        <v>22</v>
      </c>
      <c r="AY98" t="s">
        <v>82</v>
      </c>
      <c r="AZ98" s="3">
        <v>13948373</v>
      </c>
      <c r="BA98" s="3">
        <v>2557</v>
      </c>
      <c r="BB98">
        <v>35665989761</v>
      </c>
      <c r="BC98" t="s">
        <v>79</v>
      </c>
      <c r="BD98">
        <f t="shared" si="66"/>
        <v>10.9</v>
      </c>
      <c r="BE98">
        <f t="shared" si="67"/>
        <v>54</v>
      </c>
      <c r="BF98" t="str">
        <f t="shared" si="68"/>
        <v>あり</v>
      </c>
      <c r="BG98" t="str">
        <f t="shared" si="69"/>
        <v>_冬でない</v>
      </c>
      <c r="BH98">
        <f t="shared" si="70"/>
        <v>0</v>
      </c>
      <c r="BI98" t="str">
        <f t="shared" si="71"/>
        <v>_なし</v>
      </c>
      <c r="BJ98" t="str">
        <f t="shared" si="53"/>
        <v>_なし</v>
      </c>
      <c r="BK98" t="str">
        <f t="shared" si="72"/>
        <v>_なし</v>
      </c>
      <c r="BL98">
        <f t="shared" si="73"/>
        <v>0</v>
      </c>
      <c r="BM98">
        <f t="shared" si="54"/>
        <v>167</v>
      </c>
      <c r="BN98">
        <f t="shared" si="55"/>
        <v>0</v>
      </c>
      <c r="BO98">
        <f t="shared" si="56"/>
        <v>167</v>
      </c>
      <c r="BP98">
        <v>-53</v>
      </c>
      <c r="BQ98">
        <v>1</v>
      </c>
      <c r="BR98">
        <v>0</v>
      </c>
      <c r="BS98">
        <v>-56</v>
      </c>
      <c r="BT98">
        <v>-47</v>
      </c>
      <c r="BU98">
        <v>24</v>
      </c>
      <c r="BV98">
        <f t="shared" si="79"/>
        <v>-65</v>
      </c>
      <c r="BW98">
        <f t="shared" si="80"/>
        <v>-34</v>
      </c>
      <c r="BX98">
        <f t="shared" si="81"/>
        <v>-65</v>
      </c>
      <c r="BY98">
        <f t="shared" si="82"/>
        <v>-56</v>
      </c>
      <c r="BZ98">
        <f t="shared" si="83"/>
        <v>-43</v>
      </c>
      <c r="CA98">
        <f t="shared" si="84"/>
        <v>25</v>
      </c>
      <c r="CB98">
        <f t="shared" si="57"/>
        <v>-21.833333333333332</v>
      </c>
      <c r="CC98">
        <f t="shared" si="58"/>
        <v>-39.666666666666664</v>
      </c>
      <c r="CD98">
        <f t="shared" si="74"/>
        <v>11.8</v>
      </c>
      <c r="CE98" t="s">
        <v>120</v>
      </c>
      <c r="CF98" t="str">
        <f t="shared" si="75"/>
        <v>春</v>
      </c>
      <c r="CG98" s="2">
        <v>13948373</v>
      </c>
      <c r="CH98" s="2">
        <v>625</v>
      </c>
      <c r="CI98" s="2">
        <v>35665989761</v>
      </c>
      <c r="CJ98">
        <f t="shared" si="76"/>
        <v>29642500500</v>
      </c>
      <c r="CK98">
        <f t="shared" si="77"/>
        <v>29642500500</v>
      </c>
      <c r="CL98" s="2">
        <v>0</v>
      </c>
      <c r="CM98" s="2">
        <v>0</v>
      </c>
      <c r="CN98">
        <f t="shared" si="59"/>
        <v>0</v>
      </c>
      <c r="CO98">
        <f t="shared" si="63"/>
        <v>0</v>
      </c>
      <c r="CP98">
        <f t="shared" si="64"/>
        <v>0</v>
      </c>
      <c r="CQ98">
        <f t="shared" si="65"/>
        <v>0</v>
      </c>
      <c r="CR98">
        <f t="shared" si="60"/>
        <v>101</v>
      </c>
      <c r="CS98">
        <v>123</v>
      </c>
      <c r="CT98">
        <v>493839.8</v>
      </c>
      <c r="CU98">
        <f t="shared" si="78"/>
        <v>493839.8</v>
      </c>
    </row>
    <row r="99" spans="1:99" x14ac:dyDescent="0.55000000000000004">
      <c r="A99" s="1">
        <v>43943</v>
      </c>
      <c r="B99">
        <v>123</v>
      </c>
      <c r="C99">
        <v>3509</v>
      </c>
      <c r="D99">
        <v>0</v>
      </c>
      <c r="E99">
        <v>81</v>
      </c>
      <c r="F99">
        <v>13.5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 t="str">
        <f t="shared" si="44"/>
        <v>_平日(金曜除く)</v>
      </c>
      <c r="O99" t="s">
        <v>17</v>
      </c>
      <c r="P99" t="str">
        <f t="shared" si="45"/>
        <v>_平日</v>
      </c>
      <c r="Q99" t="str">
        <f t="shared" si="46"/>
        <v>_祝日でない</v>
      </c>
      <c r="R99" t="str">
        <f t="shared" si="47"/>
        <v>_平日</v>
      </c>
      <c r="S99" t="str">
        <f t="shared" si="48"/>
        <v>_平日</v>
      </c>
      <c r="T99">
        <f t="shared" si="61"/>
        <v>123</v>
      </c>
      <c r="U99" t="str">
        <f t="shared" si="49"/>
        <v>水</v>
      </c>
      <c r="V99" t="str">
        <f t="shared" si="50"/>
        <v>_週の前半</v>
      </c>
      <c r="W99" t="s">
        <v>29</v>
      </c>
      <c r="X99" t="str">
        <f t="shared" si="51"/>
        <v>_週の前半</v>
      </c>
      <c r="Y99" s="3">
        <v>0</v>
      </c>
      <c r="Z99" s="3">
        <v>65</v>
      </c>
      <c r="AA99" s="2" t="s">
        <v>53</v>
      </c>
      <c r="AB99" s="3">
        <v>0</v>
      </c>
      <c r="AC99" s="3">
        <v>897</v>
      </c>
      <c r="AD99">
        <f t="shared" si="62"/>
        <v>272</v>
      </c>
      <c r="AE99" s="3">
        <v>2461</v>
      </c>
      <c r="AF99" s="3">
        <v>2399</v>
      </c>
      <c r="AG99" s="3">
        <v>62</v>
      </c>
      <c r="AH99" s="3">
        <v>0</v>
      </c>
      <c r="AI99" s="3">
        <v>0</v>
      </c>
      <c r="AJ99" s="3">
        <v>0</v>
      </c>
      <c r="AK99" s="3">
        <v>40</v>
      </c>
      <c r="AL99" s="3">
        <v>0</v>
      </c>
      <c r="AM99" s="3">
        <v>221</v>
      </c>
      <c r="AN99" s="3">
        <v>0</v>
      </c>
      <c r="AO99" s="3">
        <v>318</v>
      </c>
      <c r="AP99" s="3">
        <v>0.215</v>
      </c>
      <c r="AQ99" s="3">
        <v>69</v>
      </c>
      <c r="AR99" s="3">
        <v>73.400000000000006</v>
      </c>
      <c r="AS99" s="3">
        <v>3.4</v>
      </c>
      <c r="AT99" s="3">
        <v>2.2999999999999998</v>
      </c>
      <c r="AU99" s="2">
        <v>1001.3</v>
      </c>
      <c r="AV99" s="2">
        <v>10</v>
      </c>
      <c r="AW99" s="2">
        <v>0</v>
      </c>
      <c r="AX99">
        <f t="shared" si="52"/>
        <v>0</v>
      </c>
      <c r="AY99" t="s">
        <v>82</v>
      </c>
      <c r="AZ99" s="3">
        <v>13948250</v>
      </c>
      <c r="BA99" s="3">
        <v>2408</v>
      </c>
      <c r="BB99">
        <v>33587386000</v>
      </c>
      <c r="BC99" t="s">
        <v>79</v>
      </c>
      <c r="BD99">
        <f t="shared" si="66"/>
        <v>13.8</v>
      </c>
      <c r="BE99">
        <f t="shared" si="67"/>
        <v>48</v>
      </c>
      <c r="BF99" t="str">
        <f t="shared" si="68"/>
        <v>あり</v>
      </c>
      <c r="BG99" t="str">
        <f t="shared" si="69"/>
        <v>_冬でない</v>
      </c>
      <c r="BH99">
        <f t="shared" si="70"/>
        <v>0</v>
      </c>
      <c r="BI99" t="str">
        <f t="shared" si="71"/>
        <v>_なし</v>
      </c>
      <c r="BJ99" t="str">
        <f t="shared" si="53"/>
        <v>_なし</v>
      </c>
      <c r="BK99" t="str">
        <f t="shared" si="72"/>
        <v>_なし</v>
      </c>
      <c r="BL99">
        <f t="shared" si="73"/>
        <v>0</v>
      </c>
      <c r="BM99">
        <f t="shared" si="54"/>
        <v>261</v>
      </c>
      <c r="BN99">
        <f t="shared" si="55"/>
        <v>0</v>
      </c>
      <c r="BO99">
        <f t="shared" si="56"/>
        <v>261</v>
      </c>
      <c r="BP99">
        <v>-57</v>
      </c>
      <c r="BQ99">
        <v>-7</v>
      </c>
      <c r="BR99">
        <v>-11</v>
      </c>
      <c r="BS99">
        <v>-58</v>
      </c>
      <c r="BT99">
        <v>-48</v>
      </c>
      <c r="BU99">
        <v>25</v>
      </c>
      <c r="BV99">
        <f t="shared" si="79"/>
        <v>-47</v>
      </c>
      <c r="BW99">
        <f t="shared" si="80"/>
        <v>7</v>
      </c>
      <c r="BX99">
        <f t="shared" si="81"/>
        <v>-2</v>
      </c>
      <c r="BY99">
        <f t="shared" si="82"/>
        <v>-54</v>
      </c>
      <c r="BZ99">
        <f t="shared" si="83"/>
        <v>-44</v>
      </c>
      <c r="CA99">
        <f t="shared" si="84"/>
        <v>23</v>
      </c>
      <c r="CB99">
        <f t="shared" si="57"/>
        <v>-26</v>
      </c>
      <c r="CC99">
        <f t="shared" si="58"/>
        <v>-19.5</v>
      </c>
      <c r="CD99">
        <f t="shared" si="74"/>
        <v>9.1</v>
      </c>
      <c r="CE99" t="s">
        <v>120</v>
      </c>
      <c r="CF99" t="str">
        <f t="shared" si="75"/>
        <v>春</v>
      </c>
      <c r="CG99" s="2">
        <v>13948250</v>
      </c>
      <c r="CH99" s="2">
        <v>897</v>
      </c>
      <c r="CI99" s="2">
        <v>33587386000</v>
      </c>
      <c r="CJ99">
        <f t="shared" si="76"/>
        <v>31776398334</v>
      </c>
      <c r="CK99">
        <f t="shared" si="77"/>
        <v>31776398334</v>
      </c>
      <c r="CL99" s="2">
        <v>0</v>
      </c>
      <c r="CM99" s="2">
        <v>0</v>
      </c>
      <c r="CN99">
        <f t="shared" si="59"/>
        <v>0</v>
      </c>
      <c r="CO99">
        <f t="shared" si="63"/>
        <v>0</v>
      </c>
      <c r="CP99">
        <f t="shared" si="64"/>
        <v>0</v>
      </c>
      <c r="CQ99">
        <f t="shared" si="65"/>
        <v>0</v>
      </c>
      <c r="CR99">
        <f t="shared" si="60"/>
        <v>123</v>
      </c>
      <c r="CS99">
        <v>123</v>
      </c>
      <c r="CT99">
        <v>493839.8</v>
      </c>
      <c r="CU99">
        <f t="shared" si="78"/>
        <v>493839.8</v>
      </c>
    </row>
    <row r="100" spans="1:99" x14ac:dyDescent="0.55000000000000004">
      <c r="A100" s="1">
        <v>43944</v>
      </c>
      <c r="B100">
        <v>134</v>
      </c>
      <c r="C100">
        <v>3643</v>
      </c>
      <c r="D100">
        <v>6</v>
      </c>
      <c r="E100">
        <v>87</v>
      </c>
      <c r="F100">
        <v>11.9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 t="str">
        <f t="shared" si="44"/>
        <v>_平日(金曜除く)</v>
      </c>
      <c r="O100" t="s">
        <v>17</v>
      </c>
      <c r="P100" t="str">
        <f t="shared" si="45"/>
        <v>_平日</v>
      </c>
      <c r="Q100" t="str">
        <f t="shared" si="46"/>
        <v>_祝日でない</v>
      </c>
      <c r="R100" t="str">
        <f t="shared" si="47"/>
        <v>_平日</v>
      </c>
      <c r="S100" t="str">
        <f t="shared" si="48"/>
        <v>_平日</v>
      </c>
      <c r="T100">
        <f t="shared" si="61"/>
        <v>123</v>
      </c>
      <c r="U100" t="str">
        <f t="shared" si="49"/>
        <v>木</v>
      </c>
      <c r="V100" t="str">
        <f t="shared" si="50"/>
        <v>週の後半</v>
      </c>
      <c r="W100" t="s">
        <v>29</v>
      </c>
      <c r="X100" t="str">
        <f t="shared" si="51"/>
        <v>週の後半</v>
      </c>
      <c r="Y100" s="3">
        <v>1</v>
      </c>
      <c r="Z100" s="3">
        <v>56</v>
      </c>
      <c r="AA100" s="2" t="s">
        <v>53</v>
      </c>
      <c r="AB100" s="3">
        <v>0</v>
      </c>
      <c r="AC100" s="3">
        <v>937</v>
      </c>
      <c r="AD100">
        <f t="shared" si="62"/>
        <v>40</v>
      </c>
      <c r="AE100" s="3">
        <v>2548</v>
      </c>
      <c r="AF100" s="3">
        <v>2485</v>
      </c>
      <c r="AG100" s="3">
        <v>63</v>
      </c>
      <c r="AH100" s="3">
        <v>0</v>
      </c>
      <c r="AI100" s="3">
        <v>0</v>
      </c>
      <c r="AJ100" s="3">
        <v>0</v>
      </c>
      <c r="AK100" s="3">
        <v>75</v>
      </c>
      <c r="AL100" s="3">
        <v>0</v>
      </c>
      <c r="AM100" s="3">
        <v>417</v>
      </c>
      <c r="AN100" s="3">
        <v>0</v>
      </c>
      <c r="AO100" s="3">
        <v>315.39999999999998</v>
      </c>
      <c r="AP100" s="3">
        <v>0.189</v>
      </c>
      <c r="AQ100" s="3">
        <v>50</v>
      </c>
      <c r="AR100" s="3">
        <v>73</v>
      </c>
      <c r="AS100" s="3">
        <v>10</v>
      </c>
      <c r="AT100" s="3">
        <v>3.1</v>
      </c>
      <c r="AU100" s="2">
        <v>1004.4</v>
      </c>
      <c r="AV100" s="2">
        <v>6.5</v>
      </c>
      <c r="AW100" s="2">
        <v>0</v>
      </c>
      <c r="AX100">
        <f t="shared" si="52"/>
        <v>11</v>
      </c>
      <c r="AY100" t="s">
        <v>82</v>
      </c>
      <c r="AZ100" s="3">
        <v>13948127</v>
      </c>
      <c r="BA100" s="3">
        <v>2485</v>
      </c>
      <c r="BB100">
        <v>34661095595</v>
      </c>
      <c r="BC100" t="s">
        <v>79</v>
      </c>
      <c r="BD100">
        <f t="shared" si="66"/>
        <v>11.7</v>
      </c>
      <c r="BE100">
        <f t="shared" si="67"/>
        <v>66</v>
      </c>
      <c r="BF100" t="str">
        <f t="shared" si="68"/>
        <v>あり</v>
      </c>
      <c r="BG100" t="str">
        <f t="shared" si="69"/>
        <v>_冬でない</v>
      </c>
      <c r="BH100">
        <f t="shared" si="70"/>
        <v>0</v>
      </c>
      <c r="BI100" t="str">
        <f t="shared" si="71"/>
        <v>_なし</v>
      </c>
      <c r="BJ100" t="str">
        <f t="shared" si="53"/>
        <v>_なし</v>
      </c>
      <c r="BK100" t="str">
        <f t="shared" si="72"/>
        <v>_なし</v>
      </c>
      <c r="BL100">
        <f t="shared" si="73"/>
        <v>0</v>
      </c>
      <c r="BM100">
        <f t="shared" si="54"/>
        <v>492</v>
      </c>
      <c r="BN100">
        <f t="shared" si="55"/>
        <v>0</v>
      </c>
      <c r="BO100">
        <f t="shared" si="56"/>
        <v>492</v>
      </c>
      <c r="BP100">
        <v>-56</v>
      </c>
      <c r="BQ100">
        <v>-5</v>
      </c>
      <c r="BR100">
        <v>-10</v>
      </c>
      <c r="BS100">
        <v>-58</v>
      </c>
      <c r="BT100">
        <v>-48</v>
      </c>
      <c r="BU100">
        <v>25</v>
      </c>
      <c r="BV100">
        <f t="shared" si="79"/>
        <v>-49</v>
      </c>
      <c r="BW100">
        <f t="shared" si="80"/>
        <v>5</v>
      </c>
      <c r="BX100">
        <f t="shared" si="81"/>
        <v>11</v>
      </c>
      <c r="BY100">
        <f t="shared" si="82"/>
        <v>-53</v>
      </c>
      <c r="BZ100">
        <f t="shared" si="83"/>
        <v>-45</v>
      </c>
      <c r="CA100">
        <f t="shared" si="84"/>
        <v>23</v>
      </c>
      <c r="CB100">
        <f t="shared" si="57"/>
        <v>-25.333333333333332</v>
      </c>
      <c r="CC100">
        <f t="shared" si="58"/>
        <v>-18</v>
      </c>
      <c r="CD100">
        <f t="shared" si="74"/>
        <v>5.9</v>
      </c>
      <c r="CE100" t="s">
        <v>120</v>
      </c>
      <c r="CF100" t="str">
        <f t="shared" si="75"/>
        <v>春</v>
      </c>
      <c r="CG100" s="2">
        <v>13948127</v>
      </c>
      <c r="CH100" s="2">
        <v>937</v>
      </c>
      <c r="CI100" s="2">
        <v>34661095595</v>
      </c>
      <c r="CJ100">
        <f t="shared" si="76"/>
        <v>33505800652</v>
      </c>
      <c r="CK100">
        <f t="shared" si="77"/>
        <v>33505800652</v>
      </c>
      <c r="CL100" s="2">
        <v>0</v>
      </c>
      <c r="CM100" s="2">
        <v>0</v>
      </c>
      <c r="CN100">
        <f t="shared" si="59"/>
        <v>0</v>
      </c>
      <c r="CO100">
        <f t="shared" si="63"/>
        <v>0</v>
      </c>
      <c r="CP100">
        <f t="shared" si="64"/>
        <v>0</v>
      </c>
      <c r="CQ100">
        <f t="shared" si="65"/>
        <v>0</v>
      </c>
      <c r="CR100">
        <f t="shared" si="60"/>
        <v>123</v>
      </c>
      <c r="CS100">
        <v>123</v>
      </c>
      <c r="CT100">
        <v>493839.8</v>
      </c>
      <c r="CU100">
        <f t="shared" si="78"/>
        <v>493839.8</v>
      </c>
    </row>
    <row r="101" spans="1:99" x14ac:dyDescent="0.55000000000000004">
      <c r="A101" s="1">
        <v>43945</v>
      </c>
      <c r="B101">
        <v>170</v>
      </c>
      <c r="C101">
        <v>3813</v>
      </c>
      <c r="D101">
        <v>6</v>
      </c>
      <c r="E101">
        <v>93</v>
      </c>
      <c r="F101">
        <v>12.2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 t="str">
        <f t="shared" si="44"/>
        <v>金曜</v>
      </c>
      <c r="O101" t="s">
        <v>17</v>
      </c>
      <c r="P101" t="str">
        <f t="shared" si="45"/>
        <v>_平日</v>
      </c>
      <c r="Q101" t="str">
        <f t="shared" si="46"/>
        <v>_祝日でない</v>
      </c>
      <c r="R101" t="str">
        <f t="shared" si="47"/>
        <v>_平日</v>
      </c>
      <c r="S101" t="str">
        <f t="shared" si="48"/>
        <v>休日前日</v>
      </c>
      <c r="T101">
        <f t="shared" si="61"/>
        <v>134</v>
      </c>
      <c r="U101" t="str">
        <f t="shared" si="49"/>
        <v>金</v>
      </c>
      <c r="V101" t="str">
        <f t="shared" si="50"/>
        <v>週の後半</v>
      </c>
      <c r="W101" t="s">
        <v>29</v>
      </c>
      <c r="X101" t="str">
        <f t="shared" si="51"/>
        <v>週の後半</v>
      </c>
      <c r="Y101" s="3">
        <v>0.5</v>
      </c>
      <c r="Z101" s="3">
        <v>55</v>
      </c>
      <c r="AA101" s="2" t="s">
        <v>53</v>
      </c>
      <c r="AB101" s="3">
        <v>0</v>
      </c>
      <c r="AC101" s="3">
        <v>952</v>
      </c>
      <c r="AD101">
        <f t="shared" si="62"/>
        <v>15</v>
      </c>
      <c r="AE101" s="3">
        <v>2688</v>
      </c>
      <c r="AF101" s="3">
        <v>2625</v>
      </c>
      <c r="AG101" s="3">
        <v>63</v>
      </c>
      <c r="AH101" s="3">
        <v>0</v>
      </c>
      <c r="AI101" s="3">
        <v>0</v>
      </c>
      <c r="AJ101" s="3">
        <v>0</v>
      </c>
      <c r="AK101" s="3">
        <v>40</v>
      </c>
      <c r="AL101" s="3">
        <v>0</v>
      </c>
      <c r="AM101" s="3">
        <v>280</v>
      </c>
      <c r="AN101" s="3">
        <v>0</v>
      </c>
      <c r="AO101" s="3">
        <v>314.10000000000002</v>
      </c>
      <c r="AP101" s="3">
        <v>0.17</v>
      </c>
      <c r="AQ101" s="3">
        <v>78</v>
      </c>
      <c r="AR101" s="3">
        <v>76.3</v>
      </c>
      <c r="AS101" s="3">
        <v>7.3</v>
      </c>
      <c r="AT101" s="3">
        <v>3.3</v>
      </c>
      <c r="AU101" s="2">
        <v>1007.2</v>
      </c>
      <c r="AV101" s="2">
        <v>7</v>
      </c>
      <c r="AW101" s="2">
        <v>0</v>
      </c>
      <c r="AX101">
        <f t="shared" si="52"/>
        <v>36</v>
      </c>
      <c r="AY101" t="s">
        <v>82</v>
      </c>
      <c r="AZ101" s="3">
        <v>13947993</v>
      </c>
      <c r="BA101" s="3">
        <v>2598</v>
      </c>
      <c r="BB101">
        <v>36236885814</v>
      </c>
      <c r="BC101" t="s">
        <v>79</v>
      </c>
      <c r="BD101">
        <f t="shared" si="66"/>
        <v>12.4</v>
      </c>
      <c r="BE101">
        <f t="shared" si="67"/>
        <v>62</v>
      </c>
      <c r="BF101" t="str">
        <f t="shared" si="68"/>
        <v>あり</v>
      </c>
      <c r="BG101" t="str">
        <f t="shared" si="69"/>
        <v>_冬でない</v>
      </c>
      <c r="BH101">
        <f t="shared" si="70"/>
        <v>0</v>
      </c>
      <c r="BI101" t="str">
        <f t="shared" si="71"/>
        <v>_なし</v>
      </c>
      <c r="BJ101" t="str">
        <f t="shared" si="53"/>
        <v>_なし</v>
      </c>
      <c r="BK101" t="str">
        <f t="shared" si="72"/>
        <v>_なし</v>
      </c>
      <c r="BL101">
        <f t="shared" si="73"/>
        <v>0</v>
      </c>
      <c r="BM101">
        <f t="shared" si="54"/>
        <v>320</v>
      </c>
      <c r="BN101">
        <f t="shared" si="55"/>
        <v>0</v>
      </c>
      <c r="BO101">
        <f t="shared" si="56"/>
        <v>320</v>
      </c>
      <c r="BP101">
        <v>-57</v>
      </c>
      <c r="BQ101">
        <v>-3</v>
      </c>
      <c r="BR101">
        <v>-15</v>
      </c>
      <c r="BS101">
        <v>-57</v>
      </c>
      <c r="BT101">
        <v>-46</v>
      </c>
      <c r="BU101">
        <v>27</v>
      </c>
      <c r="BV101">
        <f t="shared" si="79"/>
        <v>-52</v>
      </c>
      <c r="BW101">
        <f t="shared" si="80"/>
        <v>-1</v>
      </c>
      <c r="BX101">
        <f t="shared" si="81"/>
        <v>-8</v>
      </c>
      <c r="BY101">
        <f t="shared" si="82"/>
        <v>-56</v>
      </c>
      <c r="BZ101">
        <f t="shared" si="83"/>
        <v>-46</v>
      </c>
      <c r="CA101">
        <f t="shared" si="84"/>
        <v>24</v>
      </c>
      <c r="CB101">
        <f t="shared" si="57"/>
        <v>-25.166666666666668</v>
      </c>
      <c r="CC101">
        <f t="shared" si="58"/>
        <v>-23.166666666666668</v>
      </c>
      <c r="CD101">
        <f t="shared" si="74"/>
        <v>4.8</v>
      </c>
      <c r="CE101" t="s">
        <v>120</v>
      </c>
      <c r="CF101" t="str">
        <f t="shared" si="75"/>
        <v>春</v>
      </c>
      <c r="CG101" s="2">
        <v>13947993</v>
      </c>
      <c r="CH101" s="2">
        <v>952</v>
      </c>
      <c r="CI101" s="2">
        <v>36236885814</v>
      </c>
      <c r="CJ101">
        <f t="shared" si="76"/>
        <v>35514090350</v>
      </c>
      <c r="CK101">
        <f t="shared" si="77"/>
        <v>35514090350</v>
      </c>
      <c r="CL101" s="2">
        <v>0</v>
      </c>
      <c r="CM101" s="2">
        <v>0</v>
      </c>
      <c r="CN101">
        <f t="shared" si="59"/>
        <v>0</v>
      </c>
      <c r="CO101">
        <f t="shared" si="63"/>
        <v>0</v>
      </c>
      <c r="CP101">
        <f t="shared" si="64"/>
        <v>0</v>
      </c>
      <c r="CQ101">
        <f t="shared" si="65"/>
        <v>0</v>
      </c>
      <c r="CR101">
        <f t="shared" si="60"/>
        <v>134</v>
      </c>
      <c r="CS101">
        <v>123</v>
      </c>
      <c r="CT101">
        <v>493839.8</v>
      </c>
      <c r="CU101">
        <f t="shared" si="78"/>
        <v>493839.8</v>
      </c>
    </row>
    <row r="102" spans="1:99" x14ac:dyDescent="0.55000000000000004">
      <c r="A102" s="1">
        <v>43946</v>
      </c>
      <c r="B102">
        <v>119</v>
      </c>
      <c r="C102">
        <v>3932</v>
      </c>
      <c r="D102">
        <v>7</v>
      </c>
      <c r="E102">
        <v>100</v>
      </c>
      <c r="F102">
        <v>12.7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 t="str">
        <f t="shared" si="44"/>
        <v>休日</v>
      </c>
      <c r="O102" t="s">
        <v>17</v>
      </c>
      <c r="P102" t="str">
        <f t="shared" si="45"/>
        <v>休日</v>
      </c>
      <c r="Q102" t="str">
        <f t="shared" si="46"/>
        <v>_祝日でない</v>
      </c>
      <c r="R102" t="str">
        <f t="shared" si="47"/>
        <v>休日</v>
      </c>
      <c r="S102" t="str">
        <f t="shared" si="48"/>
        <v>休日</v>
      </c>
      <c r="T102">
        <f t="shared" si="61"/>
        <v>170</v>
      </c>
      <c r="U102" t="str">
        <f t="shared" si="49"/>
        <v>土</v>
      </c>
      <c r="V102" t="str">
        <f t="shared" si="50"/>
        <v>週の後半</v>
      </c>
      <c r="W102" t="s">
        <v>29</v>
      </c>
      <c r="X102" t="str">
        <f t="shared" si="51"/>
        <v>週の後半</v>
      </c>
      <c r="Y102" s="3">
        <v>0</v>
      </c>
      <c r="Z102" s="3">
        <v>61</v>
      </c>
      <c r="AA102" s="2" t="s">
        <v>53</v>
      </c>
      <c r="AB102" s="3">
        <v>0</v>
      </c>
      <c r="AC102" s="3">
        <v>970</v>
      </c>
      <c r="AD102">
        <f t="shared" si="62"/>
        <v>18</v>
      </c>
      <c r="AE102" s="3">
        <v>2766</v>
      </c>
      <c r="AF102" s="3">
        <v>2704</v>
      </c>
      <c r="AG102" s="3">
        <v>62</v>
      </c>
      <c r="AH102" s="3">
        <v>0</v>
      </c>
      <c r="AI102" s="3">
        <v>0</v>
      </c>
      <c r="AJ102" s="3">
        <v>0</v>
      </c>
      <c r="AK102" s="3">
        <v>47</v>
      </c>
      <c r="AL102" s="3">
        <v>0</v>
      </c>
      <c r="AM102" s="3">
        <v>270</v>
      </c>
      <c r="AN102" s="3">
        <v>0</v>
      </c>
      <c r="AO102" s="3">
        <v>308.10000000000002</v>
      </c>
      <c r="AP102" s="3">
        <v>0.16</v>
      </c>
      <c r="AQ102" s="3">
        <v>82</v>
      </c>
      <c r="AR102" s="3">
        <v>75.400000000000006</v>
      </c>
      <c r="AS102" s="3">
        <v>12.5</v>
      </c>
      <c r="AT102" s="3">
        <v>3.7</v>
      </c>
      <c r="AU102" s="2">
        <v>1014</v>
      </c>
      <c r="AV102" s="2">
        <v>0</v>
      </c>
      <c r="AW102" s="2">
        <v>0</v>
      </c>
      <c r="AX102">
        <f t="shared" si="52"/>
        <v>-51</v>
      </c>
      <c r="AY102" t="s">
        <v>82</v>
      </c>
      <c r="AZ102" s="3">
        <v>13947823</v>
      </c>
      <c r="BA102" s="3">
        <v>2743</v>
      </c>
      <c r="BB102">
        <v>38258878489</v>
      </c>
      <c r="BC102" t="s">
        <v>79</v>
      </c>
      <c r="BD102">
        <f t="shared" si="66"/>
        <v>12.9</v>
      </c>
      <c r="BE102">
        <f t="shared" si="67"/>
        <v>96</v>
      </c>
      <c r="BF102" t="str">
        <f t="shared" si="68"/>
        <v>あり</v>
      </c>
      <c r="BG102" t="str">
        <f t="shared" si="69"/>
        <v>_冬でない</v>
      </c>
      <c r="BH102">
        <f t="shared" si="70"/>
        <v>0</v>
      </c>
      <c r="BI102" t="str">
        <f t="shared" si="71"/>
        <v>_なし</v>
      </c>
      <c r="BJ102" t="str">
        <f t="shared" si="53"/>
        <v>_なし</v>
      </c>
      <c r="BK102" t="str">
        <f t="shared" si="72"/>
        <v>_なし</v>
      </c>
      <c r="BL102">
        <f t="shared" si="73"/>
        <v>0</v>
      </c>
      <c r="BM102">
        <f t="shared" si="54"/>
        <v>317</v>
      </c>
      <c r="BN102">
        <f t="shared" si="55"/>
        <v>0</v>
      </c>
      <c r="BO102">
        <f t="shared" si="56"/>
        <v>317</v>
      </c>
      <c r="BP102">
        <v>-59</v>
      </c>
      <c r="BQ102">
        <v>-8</v>
      </c>
      <c r="BR102">
        <v>-18</v>
      </c>
      <c r="BS102">
        <v>-60</v>
      </c>
      <c r="BT102">
        <v>-39</v>
      </c>
      <c r="BU102">
        <v>18</v>
      </c>
      <c r="BV102">
        <f t="shared" si="79"/>
        <v>-53</v>
      </c>
      <c r="BW102">
        <f t="shared" si="80"/>
        <v>7</v>
      </c>
      <c r="BX102">
        <f t="shared" si="81"/>
        <v>-8</v>
      </c>
      <c r="BY102">
        <f t="shared" si="82"/>
        <v>-57</v>
      </c>
      <c r="BZ102">
        <f t="shared" si="83"/>
        <v>-46</v>
      </c>
      <c r="CA102">
        <f t="shared" si="84"/>
        <v>26</v>
      </c>
      <c r="CB102">
        <f t="shared" si="57"/>
        <v>-27.666666666666668</v>
      </c>
      <c r="CC102">
        <f t="shared" si="58"/>
        <v>-21.833333333333332</v>
      </c>
      <c r="CD102">
        <f t="shared" si="74"/>
        <v>0.7</v>
      </c>
      <c r="CE102" t="s">
        <v>120</v>
      </c>
      <c r="CF102" t="str">
        <f t="shared" si="75"/>
        <v>春</v>
      </c>
      <c r="CG102" s="2">
        <v>13947823</v>
      </c>
      <c r="CH102" s="2">
        <v>970</v>
      </c>
      <c r="CI102" s="2">
        <v>38258878489</v>
      </c>
      <c r="CJ102">
        <f t="shared" si="76"/>
        <v>36029670327</v>
      </c>
      <c r="CK102">
        <f t="shared" si="77"/>
        <v>36029670327</v>
      </c>
      <c r="CL102" s="2">
        <v>0</v>
      </c>
      <c r="CM102" s="2">
        <v>0</v>
      </c>
      <c r="CN102">
        <f t="shared" si="59"/>
        <v>0</v>
      </c>
      <c r="CO102">
        <f t="shared" si="63"/>
        <v>0</v>
      </c>
      <c r="CP102">
        <f t="shared" si="64"/>
        <v>0</v>
      </c>
      <c r="CQ102">
        <f t="shared" si="65"/>
        <v>0</v>
      </c>
      <c r="CR102">
        <f t="shared" si="60"/>
        <v>170</v>
      </c>
      <c r="CS102">
        <v>123</v>
      </c>
      <c r="CT102">
        <v>493839.8</v>
      </c>
      <c r="CU102">
        <f t="shared" si="78"/>
        <v>493839.8</v>
      </c>
    </row>
    <row r="103" spans="1:99" x14ac:dyDescent="0.55000000000000004">
      <c r="A103" s="1">
        <v>43947</v>
      </c>
      <c r="B103">
        <v>82</v>
      </c>
      <c r="C103">
        <v>4014</v>
      </c>
      <c r="D103">
        <v>0</v>
      </c>
      <c r="E103">
        <v>100</v>
      </c>
      <c r="F103">
        <v>18.3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 t="str">
        <f t="shared" si="44"/>
        <v>休日</v>
      </c>
      <c r="O103" t="s">
        <v>17</v>
      </c>
      <c r="P103" t="str">
        <f t="shared" si="45"/>
        <v>休日</v>
      </c>
      <c r="Q103" t="str">
        <f t="shared" si="46"/>
        <v>_祝日でない</v>
      </c>
      <c r="R103" t="str">
        <f t="shared" si="47"/>
        <v>休日</v>
      </c>
      <c r="S103" t="str">
        <f t="shared" si="48"/>
        <v>休日</v>
      </c>
      <c r="T103">
        <f t="shared" si="61"/>
        <v>119</v>
      </c>
      <c r="U103" t="str">
        <f t="shared" si="49"/>
        <v>日</v>
      </c>
      <c r="V103" t="str">
        <f t="shared" si="50"/>
        <v>_週の前半</v>
      </c>
      <c r="W103" t="s">
        <v>29</v>
      </c>
      <c r="X103" t="str">
        <f t="shared" si="51"/>
        <v>週の後半</v>
      </c>
      <c r="Y103" s="3">
        <v>0</v>
      </c>
      <c r="Z103" s="3">
        <v>52</v>
      </c>
      <c r="AA103" s="2" t="s">
        <v>53</v>
      </c>
      <c r="AB103" s="3">
        <v>0</v>
      </c>
      <c r="AC103" s="3">
        <v>994</v>
      </c>
      <c r="AD103">
        <f t="shared" si="62"/>
        <v>24</v>
      </c>
      <c r="AE103" s="3">
        <v>2814</v>
      </c>
      <c r="AF103" s="3">
        <v>2748</v>
      </c>
      <c r="AG103" s="3">
        <v>66</v>
      </c>
      <c r="AH103" s="3">
        <v>0</v>
      </c>
      <c r="AI103" s="3">
        <v>0</v>
      </c>
      <c r="AJ103" s="3">
        <v>0</v>
      </c>
      <c r="AK103" s="3">
        <v>35</v>
      </c>
      <c r="AL103" s="3">
        <v>0</v>
      </c>
      <c r="AM103" s="3">
        <v>278</v>
      </c>
      <c r="AN103" s="3">
        <v>0</v>
      </c>
      <c r="AO103" s="3">
        <v>309.39999999999998</v>
      </c>
      <c r="AP103" s="3">
        <v>0.14799999999999999</v>
      </c>
      <c r="AQ103" s="3">
        <v>100</v>
      </c>
      <c r="AR103" s="3">
        <v>72.900000000000006</v>
      </c>
      <c r="AS103" s="3">
        <v>10.5</v>
      </c>
      <c r="AT103" s="3">
        <v>5</v>
      </c>
      <c r="AU103" s="2">
        <v>1009.7</v>
      </c>
      <c r="AV103" s="2">
        <v>7.5</v>
      </c>
      <c r="AW103" s="2">
        <v>0</v>
      </c>
      <c r="AX103">
        <f t="shared" si="52"/>
        <v>-37</v>
      </c>
      <c r="AY103" t="s">
        <v>82</v>
      </c>
      <c r="AZ103" s="3">
        <v>13947704</v>
      </c>
      <c r="BA103" s="3">
        <v>2838</v>
      </c>
      <c r="BB103">
        <v>39583583952</v>
      </c>
      <c r="BC103" t="s">
        <v>79</v>
      </c>
      <c r="BD103">
        <f t="shared" si="66"/>
        <v>14.7</v>
      </c>
      <c r="BE103">
        <f t="shared" si="67"/>
        <v>64</v>
      </c>
      <c r="BF103" t="str">
        <f t="shared" si="68"/>
        <v>あり</v>
      </c>
      <c r="BG103" t="str">
        <f t="shared" si="69"/>
        <v>_冬でない</v>
      </c>
      <c r="BH103">
        <f t="shared" si="70"/>
        <v>0</v>
      </c>
      <c r="BI103" t="str">
        <f t="shared" si="71"/>
        <v>_なし</v>
      </c>
      <c r="BJ103" t="str">
        <f t="shared" si="53"/>
        <v>_なし</v>
      </c>
      <c r="BK103" t="str">
        <f t="shared" si="72"/>
        <v>_なし</v>
      </c>
      <c r="BL103">
        <f t="shared" si="73"/>
        <v>0</v>
      </c>
      <c r="BM103">
        <f t="shared" si="54"/>
        <v>313</v>
      </c>
      <c r="BN103">
        <f t="shared" si="55"/>
        <v>0</v>
      </c>
      <c r="BO103">
        <f t="shared" si="56"/>
        <v>313</v>
      </c>
      <c r="BP103">
        <v>-61</v>
      </c>
      <c r="BQ103">
        <v>-11</v>
      </c>
      <c r="BR103">
        <v>-11</v>
      </c>
      <c r="BS103">
        <v>-65</v>
      </c>
      <c r="BT103">
        <v>-39</v>
      </c>
      <c r="BU103">
        <v>15</v>
      </c>
      <c r="BV103">
        <f t="shared" si="79"/>
        <v>-72</v>
      </c>
      <c r="BW103">
        <f t="shared" si="80"/>
        <v>-30</v>
      </c>
      <c r="BX103">
        <f t="shared" si="81"/>
        <v>-66</v>
      </c>
      <c r="BY103">
        <f t="shared" si="82"/>
        <v>-70</v>
      </c>
      <c r="BZ103">
        <f t="shared" si="83"/>
        <v>-44</v>
      </c>
      <c r="CA103">
        <f t="shared" si="84"/>
        <v>22</v>
      </c>
      <c r="CB103">
        <f t="shared" si="57"/>
        <v>-28.666666666666668</v>
      </c>
      <c r="CC103">
        <f t="shared" si="58"/>
        <v>-43.333333333333336</v>
      </c>
      <c r="CD103">
        <f t="shared" si="74"/>
        <v>11.3</v>
      </c>
      <c r="CE103" t="s">
        <v>120</v>
      </c>
      <c r="CF103" t="str">
        <f t="shared" si="75"/>
        <v>春</v>
      </c>
      <c r="CG103" s="2">
        <v>13947704</v>
      </c>
      <c r="CH103" s="2">
        <v>994</v>
      </c>
      <c r="CI103" s="2">
        <v>39583583952</v>
      </c>
      <c r="CJ103">
        <f t="shared" si="76"/>
        <v>37451945355</v>
      </c>
      <c r="CK103">
        <f t="shared" si="77"/>
        <v>37451945355</v>
      </c>
      <c r="CL103" s="2">
        <v>0</v>
      </c>
      <c r="CM103" s="2">
        <v>0</v>
      </c>
      <c r="CN103">
        <f t="shared" si="59"/>
        <v>0</v>
      </c>
      <c r="CO103">
        <f t="shared" si="63"/>
        <v>0</v>
      </c>
      <c r="CP103">
        <f t="shared" si="64"/>
        <v>0</v>
      </c>
      <c r="CQ103">
        <f t="shared" si="65"/>
        <v>0</v>
      </c>
      <c r="CR103">
        <f t="shared" si="60"/>
        <v>119</v>
      </c>
      <c r="CS103">
        <v>123</v>
      </c>
      <c r="CT103">
        <v>493839.8</v>
      </c>
      <c r="CU103">
        <f t="shared" si="78"/>
        <v>493839.8</v>
      </c>
    </row>
    <row r="104" spans="1:99" x14ac:dyDescent="0.55000000000000004">
      <c r="A104" s="1">
        <v>43948</v>
      </c>
      <c r="B104">
        <v>41</v>
      </c>
      <c r="C104">
        <v>4055</v>
      </c>
      <c r="D104">
        <v>6</v>
      </c>
      <c r="E104">
        <v>106</v>
      </c>
      <c r="F104">
        <v>12.8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t="str">
        <f t="shared" si="44"/>
        <v>_平日(金曜除く)</v>
      </c>
      <c r="O104" t="s">
        <v>17</v>
      </c>
      <c r="P104" t="str">
        <f t="shared" si="45"/>
        <v>_平日</v>
      </c>
      <c r="Q104" t="str">
        <f t="shared" si="46"/>
        <v>_祝日でない</v>
      </c>
      <c r="R104" t="str">
        <f t="shared" si="47"/>
        <v>_平日</v>
      </c>
      <c r="S104" t="str">
        <f t="shared" si="48"/>
        <v>_平日</v>
      </c>
      <c r="T104">
        <f t="shared" si="61"/>
        <v>82</v>
      </c>
      <c r="U104" t="str">
        <f t="shared" si="49"/>
        <v>月</v>
      </c>
      <c r="V104" t="str">
        <f t="shared" si="50"/>
        <v>_週の前半</v>
      </c>
      <c r="W104" t="s">
        <v>29</v>
      </c>
      <c r="X104" t="str">
        <f t="shared" si="51"/>
        <v>_週の前半</v>
      </c>
      <c r="Y104" s="3">
        <v>12.5</v>
      </c>
      <c r="Z104" s="3">
        <v>78</v>
      </c>
      <c r="AA104" s="2" t="s">
        <v>53</v>
      </c>
      <c r="AB104" s="3">
        <v>0</v>
      </c>
      <c r="AC104" s="3">
        <v>1173</v>
      </c>
      <c r="AD104">
        <f t="shared" si="62"/>
        <v>179</v>
      </c>
      <c r="AE104" s="3">
        <v>2668</v>
      </c>
      <c r="AF104" s="3">
        <v>2575</v>
      </c>
      <c r="AG104" s="3">
        <v>93</v>
      </c>
      <c r="AH104" s="3">
        <v>0</v>
      </c>
      <c r="AI104" s="3">
        <v>0</v>
      </c>
      <c r="AJ104" s="3">
        <v>0</v>
      </c>
      <c r="AK104" s="3">
        <v>28</v>
      </c>
      <c r="AL104" s="3">
        <v>0</v>
      </c>
      <c r="AM104" s="3">
        <v>270</v>
      </c>
      <c r="AN104" s="3">
        <v>0</v>
      </c>
      <c r="AO104" s="3">
        <v>309.7</v>
      </c>
      <c r="AP104" s="3">
        <v>0.13400000000000001</v>
      </c>
      <c r="AQ104" s="3">
        <v>73</v>
      </c>
      <c r="AR104" s="3">
        <v>73.7</v>
      </c>
      <c r="AS104" s="3">
        <v>1.4</v>
      </c>
      <c r="AT104" s="3">
        <v>2.4</v>
      </c>
      <c r="AU104" s="2">
        <v>1013.4</v>
      </c>
      <c r="AV104" s="2">
        <v>10</v>
      </c>
      <c r="AW104" s="2">
        <v>0</v>
      </c>
      <c r="AX104">
        <f t="shared" si="52"/>
        <v>-41</v>
      </c>
      <c r="AY104" t="s">
        <v>82</v>
      </c>
      <c r="AZ104" s="3">
        <v>13947622</v>
      </c>
      <c r="BA104" s="3">
        <v>2735</v>
      </c>
      <c r="BB104">
        <v>38146746170</v>
      </c>
      <c r="BC104" t="s">
        <v>79</v>
      </c>
      <c r="BD104">
        <f t="shared" si="66"/>
        <v>9.6999999999999993</v>
      </c>
      <c r="BE104">
        <f t="shared" si="67"/>
        <v>94</v>
      </c>
      <c r="BF104" t="str">
        <f t="shared" si="68"/>
        <v>あり</v>
      </c>
      <c r="BG104" t="str">
        <f t="shared" si="69"/>
        <v>_冬でない</v>
      </c>
      <c r="BH104">
        <f t="shared" si="70"/>
        <v>0</v>
      </c>
      <c r="BI104" t="str">
        <f t="shared" si="71"/>
        <v>_なし</v>
      </c>
      <c r="BJ104" t="str">
        <f t="shared" si="53"/>
        <v>_なし</v>
      </c>
      <c r="BK104" t="str">
        <f t="shared" si="72"/>
        <v>_なし</v>
      </c>
      <c r="BL104">
        <f t="shared" si="73"/>
        <v>0</v>
      </c>
      <c r="BM104">
        <f t="shared" si="54"/>
        <v>298</v>
      </c>
      <c r="BN104">
        <f t="shared" si="55"/>
        <v>0</v>
      </c>
      <c r="BO104">
        <f t="shared" si="56"/>
        <v>298</v>
      </c>
      <c r="BP104">
        <v>-59</v>
      </c>
      <c r="BQ104">
        <v>-17</v>
      </c>
      <c r="BR104">
        <v>-36</v>
      </c>
      <c r="BS104">
        <v>-57</v>
      </c>
      <c r="BT104">
        <v>-46</v>
      </c>
      <c r="BU104">
        <v>25</v>
      </c>
      <c r="BV104">
        <f t="shared" si="79"/>
        <v>-54</v>
      </c>
      <c r="BW104">
        <f t="shared" si="80"/>
        <v>2</v>
      </c>
      <c r="BX104">
        <f t="shared" si="81"/>
        <v>12</v>
      </c>
      <c r="BY104">
        <f t="shared" si="82"/>
        <v>-61</v>
      </c>
      <c r="BZ104">
        <f t="shared" si="83"/>
        <v>-36</v>
      </c>
      <c r="CA104">
        <f t="shared" si="84"/>
        <v>13</v>
      </c>
      <c r="CB104">
        <f t="shared" si="57"/>
        <v>-31.666666666666668</v>
      </c>
      <c r="CC104">
        <f t="shared" si="58"/>
        <v>-20.666666666666668</v>
      </c>
      <c r="CD104">
        <f t="shared" si="74"/>
        <v>0</v>
      </c>
      <c r="CE104" t="s">
        <v>120</v>
      </c>
      <c r="CF104" t="str">
        <f t="shared" si="75"/>
        <v>春</v>
      </c>
      <c r="CG104" s="2">
        <v>13947622</v>
      </c>
      <c r="CH104" s="2">
        <v>1173</v>
      </c>
      <c r="CI104" s="2">
        <v>38146746170</v>
      </c>
      <c r="CJ104">
        <f t="shared" si="76"/>
        <v>34661957890</v>
      </c>
      <c r="CK104">
        <f t="shared" si="77"/>
        <v>34661957890</v>
      </c>
      <c r="CL104" s="2">
        <v>0</v>
      </c>
      <c r="CM104" s="2">
        <v>0</v>
      </c>
      <c r="CN104">
        <f t="shared" si="59"/>
        <v>0</v>
      </c>
      <c r="CO104">
        <f t="shared" si="63"/>
        <v>0</v>
      </c>
      <c r="CP104">
        <f t="shared" si="64"/>
        <v>0</v>
      </c>
      <c r="CQ104">
        <f t="shared" si="65"/>
        <v>0</v>
      </c>
      <c r="CR104">
        <f t="shared" si="60"/>
        <v>82</v>
      </c>
      <c r="CS104">
        <v>123</v>
      </c>
      <c r="CT104">
        <v>493839.8</v>
      </c>
      <c r="CU104">
        <f t="shared" si="78"/>
        <v>493839.8</v>
      </c>
    </row>
    <row r="105" spans="1:99" x14ac:dyDescent="0.55000000000000004">
      <c r="A105" s="1">
        <v>43949</v>
      </c>
      <c r="B105">
        <v>113</v>
      </c>
      <c r="C105">
        <v>4168</v>
      </c>
      <c r="D105">
        <v>2</v>
      </c>
      <c r="E105">
        <v>108</v>
      </c>
      <c r="F105">
        <v>12.3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 t="str">
        <f t="shared" si="44"/>
        <v>_平日(金曜除く)</v>
      </c>
      <c r="O105" t="s">
        <v>17</v>
      </c>
      <c r="P105" t="str">
        <f t="shared" si="45"/>
        <v>_平日</v>
      </c>
      <c r="Q105" t="str">
        <f t="shared" si="46"/>
        <v>祝日前日</v>
      </c>
      <c r="R105" t="str">
        <f t="shared" si="47"/>
        <v>_平日</v>
      </c>
      <c r="S105" t="str">
        <f t="shared" si="48"/>
        <v>休日前日</v>
      </c>
      <c r="T105">
        <f t="shared" si="61"/>
        <v>41</v>
      </c>
      <c r="U105" t="str">
        <f t="shared" si="49"/>
        <v>火</v>
      </c>
      <c r="V105" t="str">
        <f t="shared" si="50"/>
        <v>_週の前半</v>
      </c>
      <c r="W105" t="s">
        <v>29</v>
      </c>
      <c r="X105" t="str">
        <f t="shared" si="51"/>
        <v>_週の前半</v>
      </c>
      <c r="Y105" s="3">
        <v>5</v>
      </c>
      <c r="Z105" s="3">
        <v>85</v>
      </c>
      <c r="AA105" s="2" t="s">
        <v>53</v>
      </c>
      <c r="AB105" s="3">
        <v>0</v>
      </c>
      <c r="AC105" s="3">
        <v>1261</v>
      </c>
      <c r="AD105">
        <f t="shared" si="62"/>
        <v>88</v>
      </c>
      <c r="AE105" s="3">
        <v>2690</v>
      </c>
      <c r="AF105" s="3">
        <v>2585</v>
      </c>
      <c r="AG105" s="3">
        <v>105</v>
      </c>
      <c r="AH105" s="3">
        <v>0</v>
      </c>
      <c r="AI105" s="3">
        <v>0</v>
      </c>
      <c r="AJ105" s="3">
        <v>0</v>
      </c>
      <c r="AK105" s="3">
        <v>4</v>
      </c>
      <c r="AL105" s="3">
        <v>0</v>
      </c>
      <c r="AM105" s="3">
        <v>123</v>
      </c>
      <c r="AN105" s="3">
        <v>0</v>
      </c>
      <c r="AO105" s="3">
        <v>304</v>
      </c>
      <c r="AP105" s="3">
        <v>0.126</v>
      </c>
      <c r="AQ105" s="3">
        <v>85</v>
      </c>
      <c r="AR105" s="3">
        <v>76.7</v>
      </c>
      <c r="AS105" s="3">
        <v>5</v>
      </c>
      <c r="AT105" s="3">
        <v>2.1</v>
      </c>
      <c r="AU105" s="2">
        <v>1014.6</v>
      </c>
      <c r="AV105" s="2">
        <v>9.5</v>
      </c>
      <c r="AW105" s="2">
        <v>0</v>
      </c>
      <c r="AX105">
        <f t="shared" si="52"/>
        <v>72</v>
      </c>
      <c r="AY105" t="s">
        <v>82</v>
      </c>
      <c r="AZ105" s="3">
        <v>13947581</v>
      </c>
      <c r="BA105" s="3">
        <v>2686</v>
      </c>
      <c r="BB105">
        <v>37463202566</v>
      </c>
      <c r="BC105" t="s">
        <v>79</v>
      </c>
      <c r="BD105">
        <f t="shared" si="66"/>
        <v>14.2</v>
      </c>
      <c r="BE105">
        <f t="shared" si="67"/>
        <v>82</v>
      </c>
      <c r="BF105" t="str">
        <f t="shared" si="68"/>
        <v>あり</v>
      </c>
      <c r="BG105" t="str">
        <f t="shared" si="69"/>
        <v>_冬でない</v>
      </c>
      <c r="BH105">
        <f t="shared" si="70"/>
        <v>0</v>
      </c>
      <c r="BI105" t="str">
        <f t="shared" si="71"/>
        <v>_なし</v>
      </c>
      <c r="BJ105" t="str">
        <f t="shared" si="53"/>
        <v>_なし</v>
      </c>
      <c r="BK105" t="str">
        <f t="shared" si="72"/>
        <v>_なし</v>
      </c>
      <c r="BL105">
        <f t="shared" si="73"/>
        <v>0</v>
      </c>
      <c r="BM105">
        <f t="shared" si="54"/>
        <v>127</v>
      </c>
      <c r="BN105">
        <f t="shared" si="55"/>
        <v>0</v>
      </c>
      <c r="BO105">
        <f t="shared" si="56"/>
        <v>127</v>
      </c>
      <c r="BP105">
        <v>-53</v>
      </c>
      <c r="BQ105">
        <v>-4</v>
      </c>
      <c r="BR105">
        <v>-19</v>
      </c>
      <c r="BS105">
        <v>-56</v>
      </c>
      <c r="BT105">
        <v>-47</v>
      </c>
      <c r="BU105">
        <v>24</v>
      </c>
      <c r="BV105">
        <f t="shared" si="79"/>
        <v>-63</v>
      </c>
      <c r="BW105">
        <f t="shared" si="80"/>
        <v>-21</v>
      </c>
      <c r="BX105">
        <f t="shared" si="81"/>
        <v>-58</v>
      </c>
      <c r="BY105">
        <f t="shared" si="82"/>
        <v>-58</v>
      </c>
      <c r="BZ105">
        <f t="shared" si="83"/>
        <v>-46</v>
      </c>
      <c r="CA105">
        <f t="shared" si="84"/>
        <v>25</v>
      </c>
      <c r="CB105">
        <f t="shared" si="57"/>
        <v>-25.833333333333332</v>
      </c>
      <c r="CC105">
        <f t="shared" si="58"/>
        <v>-36.833333333333336</v>
      </c>
      <c r="CD105">
        <f t="shared" si="74"/>
        <v>1.6</v>
      </c>
      <c r="CE105" t="s">
        <v>120</v>
      </c>
      <c r="CF105" t="str">
        <f t="shared" si="75"/>
        <v>春</v>
      </c>
      <c r="CG105" s="2">
        <v>13947581</v>
      </c>
      <c r="CH105" s="2">
        <v>1261</v>
      </c>
      <c r="CI105" s="2">
        <v>37463202566</v>
      </c>
      <c r="CJ105">
        <f t="shared" si="76"/>
        <v>35665989761</v>
      </c>
      <c r="CK105">
        <f t="shared" si="77"/>
        <v>35665989761</v>
      </c>
      <c r="CL105" s="2">
        <v>0</v>
      </c>
      <c r="CM105" s="2">
        <v>0</v>
      </c>
      <c r="CN105">
        <f t="shared" si="59"/>
        <v>0</v>
      </c>
      <c r="CO105">
        <f t="shared" si="63"/>
        <v>0</v>
      </c>
      <c r="CP105">
        <f t="shared" si="64"/>
        <v>0</v>
      </c>
      <c r="CQ105">
        <f t="shared" si="65"/>
        <v>0</v>
      </c>
      <c r="CR105">
        <f t="shared" si="60"/>
        <v>41</v>
      </c>
      <c r="CS105">
        <v>123</v>
      </c>
      <c r="CT105">
        <v>493839.8</v>
      </c>
      <c r="CU105">
        <f t="shared" si="78"/>
        <v>493839.8</v>
      </c>
    </row>
    <row r="106" spans="1:99" x14ac:dyDescent="0.55000000000000004">
      <c r="A106" s="1">
        <v>43950</v>
      </c>
      <c r="B106">
        <v>47</v>
      </c>
      <c r="C106">
        <v>4215</v>
      </c>
      <c r="D106">
        <v>9</v>
      </c>
      <c r="E106">
        <v>117</v>
      </c>
      <c r="F106">
        <v>15.1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 t="str">
        <f t="shared" si="44"/>
        <v>_平日(金曜除く)</v>
      </c>
      <c r="O106" t="s">
        <v>12</v>
      </c>
      <c r="P106" t="str">
        <f t="shared" si="45"/>
        <v>_平日</v>
      </c>
      <c r="Q106" t="str">
        <f t="shared" si="46"/>
        <v>祝日である</v>
      </c>
      <c r="R106" t="str">
        <f t="shared" si="47"/>
        <v>休日</v>
      </c>
      <c r="S106" t="str">
        <f t="shared" si="48"/>
        <v>休日</v>
      </c>
      <c r="T106">
        <f t="shared" si="61"/>
        <v>113</v>
      </c>
      <c r="U106" t="str">
        <f t="shared" si="49"/>
        <v>水</v>
      </c>
      <c r="V106" t="str">
        <f t="shared" si="50"/>
        <v>_週の前半</v>
      </c>
      <c r="W106" t="s">
        <v>29</v>
      </c>
      <c r="X106" t="str">
        <f t="shared" si="51"/>
        <v>_週の前半</v>
      </c>
      <c r="Y106" s="3">
        <v>0</v>
      </c>
      <c r="Z106" s="3">
        <v>69</v>
      </c>
      <c r="AA106" s="2" t="s">
        <v>53</v>
      </c>
      <c r="AB106" s="3">
        <v>0</v>
      </c>
      <c r="AC106" s="3">
        <v>1271</v>
      </c>
      <c r="AD106">
        <f t="shared" si="62"/>
        <v>10</v>
      </c>
      <c r="AE106" s="3">
        <v>2718</v>
      </c>
      <c r="AF106" s="3">
        <v>2613</v>
      </c>
      <c r="AG106" s="3">
        <v>105</v>
      </c>
      <c r="AH106" s="3">
        <v>0</v>
      </c>
      <c r="AI106" s="3">
        <v>0</v>
      </c>
      <c r="AJ106" s="3">
        <v>0</v>
      </c>
      <c r="AK106" s="3">
        <v>32</v>
      </c>
      <c r="AL106" s="3">
        <v>0</v>
      </c>
      <c r="AM106" s="3">
        <v>204</v>
      </c>
      <c r="AN106" s="3">
        <v>0</v>
      </c>
      <c r="AO106" s="3">
        <v>300.39999999999998</v>
      </c>
      <c r="AP106" s="3">
        <v>0.124</v>
      </c>
      <c r="AQ106" s="3">
        <v>108</v>
      </c>
      <c r="AR106" s="3">
        <v>82.3</v>
      </c>
      <c r="AS106" s="3">
        <v>12.2</v>
      </c>
      <c r="AT106" s="3">
        <v>2.7</v>
      </c>
      <c r="AU106" s="2">
        <v>1015.4</v>
      </c>
      <c r="AV106" s="2">
        <v>1.8</v>
      </c>
      <c r="AW106" s="2">
        <v>0</v>
      </c>
      <c r="AX106">
        <f t="shared" si="52"/>
        <v>-66</v>
      </c>
      <c r="AY106" t="s">
        <v>82</v>
      </c>
      <c r="AZ106" s="3">
        <v>13947468</v>
      </c>
      <c r="BA106" s="3">
        <v>2780</v>
      </c>
      <c r="BB106">
        <v>38773961040</v>
      </c>
      <c r="BC106" t="s">
        <v>89</v>
      </c>
      <c r="BD106">
        <f t="shared" si="66"/>
        <v>13.5</v>
      </c>
      <c r="BE106">
        <f t="shared" si="67"/>
        <v>65</v>
      </c>
      <c r="BF106" t="str">
        <f t="shared" si="68"/>
        <v>あり</v>
      </c>
      <c r="BG106" t="str">
        <f t="shared" si="69"/>
        <v>_冬でない</v>
      </c>
      <c r="BH106">
        <f t="shared" si="70"/>
        <v>0</v>
      </c>
      <c r="BI106" t="str">
        <f t="shared" si="71"/>
        <v>_なし</v>
      </c>
      <c r="BJ106" t="str">
        <f t="shared" si="53"/>
        <v>_なし</v>
      </c>
      <c r="BK106" t="str">
        <f t="shared" si="72"/>
        <v>_なし</v>
      </c>
      <c r="BL106">
        <f t="shared" si="73"/>
        <v>0</v>
      </c>
      <c r="BM106">
        <f t="shared" si="54"/>
        <v>236</v>
      </c>
      <c r="BN106">
        <f t="shared" si="55"/>
        <v>0</v>
      </c>
      <c r="BO106">
        <f t="shared" si="56"/>
        <v>236</v>
      </c>
      <c r="BP106">
        <v>-57</v>
      </c>
      <c r="BQ106">
        <v>-9</v>
      </c>
      <c r="BR106">
        <v>13</v>
      </c>
      <c r="BS106">
        <v>-73</v>
      </c>
      <c r="BT106">
        <v>-78</v>
      </c>
      <c r="BU106">
        <v>32</v>
      </c>
      <c r="BV106">
        <f t="shared" si="79"/>
        <v>-53</v>
      </c>
      <c r="BW106">
        <f t="shared" si="80"/>
        <v>1</v>
      </c>
      <c r="BX106">
        <f t="shared" si="81"/>
        <v>0</v>
      </c>
      <c r="BY106">
        <f t="shared" si="82"/>
        <v>-56</v>
      </c>
      <c r="BZ106">
        <f t="shared" si="83"/>
        <v>-47</v>
      </c>
      <c r="CA106">
        <f t="shared" si="84"/>
        <v>24</v>
      </c>
      <c r="CB106">
        <f t="shared" si="57"/>
        <v>-28.666666666666668</v>
      </c>
      <c r="CC106">
        <f t="shared" si="58"/>
        <v>-21.833333333333332</v>
      </c>
      <c r="CD106">
        <f t="shared" si="74"/>
        <v>3.4</v>
      </c>
      <c r="CE106" t="s">
        <v>120</v>
      </c>
      <c r="CF106" t="str">
        <f t="shared" si="75"/>
        <v>春</v>
      </c>
      <c r="CG106" s="2">
        <v>13947468</v>
      </c>
      <c r="CH106" s="2">
        <v>1271</v>
      </c>
      <c r="CI106" s="2">
        <v>38773961040</v>
      </c>
      <c r="CJ106">
        <f t="shared" si="76"/>
        <v>33587386000</v>
      </c>
      <c r="CK106">
        <f t="shared" si="77"/>
        <v>33587386000</v>
      </c>
      <c r="CL106" s="2">
        <v>0</v>
      </c>
      <c r="CM106" s="2">
        <v>0</v>
      </c>
      <c r="CN106">
        <f t="shared" si="59"/>
        <v>0</v>
      </c>
      <c r="CO106">
        <f t="shared" si="63"/>
        <v>0</v>
      </c>
      <c r="CP106">
        <f t="shared" si="64"/>
        <v>0</v>
      </c>
      <c r="CQ106">
        <f t="shared" si="65"/>
        <v>0</v>
      </c>
      <c r="CR106">
        <f t="shared" si="60"/>
        <v>113</v>
      </c>
      <c r="CS106">
        <v>123</v>
      </c>
      <c r="CT106">
        <v>493839.8</v>
      </c>
      <c r="CU106">
        <f t="shared" si="78"/>
        <v>493839.8</v>
      </c>
    </row>
    <row r="107" spans="1:99" x14ac:dyDescent="0.55000000000000004">
      <c r="A107" s="1">
        <v>43951</v>
      </c>
      <c r="B107">
        <v>59</v>
      </c>
      <c r="C107">
        <v>4274</v>
      </c>
      <c r="D107">
        <v>3</v>
      </c>
      <c r="E107">
        <v>120</v>
      </c>
      <c r="F107">
        <v>18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 t="str">
        <f t="shared" si="44"/>
        <v>_平日(金曜除く)</v>
      </c>
      <c r="O107" t="s">
        <v>17</v>
      </c>
      <c r="P107" t="str">
        <f t="shared" si="45"/>
        <v>_平日</v>
      </c>
      <c r="Q107" t="str">
        <f t="shared" si="46"/>
        <v>_祝日でない</v>
      </c>
      <c r="R107" t="str">
        <f t="shared" si="47"/>
        <v>_平日</v>
      </c>
      <c r="S107" t="str">
        <f t="shared" si="48"/>
        <v>_平日</v>
      </c>
      <c r="T107">
        <f t="shared" si="61"/>
        <v>47</v>
      </c>
      <c r="U107" t="str">
        <f t="shared" si="49"/>
        <v>木</v>
      </c>
      <c r="V107" t="str">
        <f t="shared" si="50"/>
        <v>週の後半</v>
      </c>
      <c r="W107" t="s">
        <v>29</v>
      </c>
      <c r="X107" t="str">
        <f t="shared" si="51"/>
        <v>週の後半</v>
      </c>
      <c r="Y107" s="3">
        <v>0</v>
      </c>
      <c r="Z107" s="3">
        <v>66</v>
      </c>
      <c r="AA107" s="2" t="s">
        <v>53</v>
      </c>
      <c r="AB107" s="3">
        <v>0</v>
      </c>
      <c r="AC107" s="3">
        <v>1424</v>
      </c>
      <c r="AD107">
        <f t="shared" si="62"/>
        <v>153</v>
      </c>
      <c r="AE107" s="3">
        <v>2608</v>
      </c>
      <c r="AF107" s="3">
        <v>2507</v>
      </c>
      <c r="AG107" s="3">
        <v>101</v>
      </c>
      <c r="AH107" s="3">
        <v>0</v>
      </c>
      <c r="AI107" s="3">
        <v>0</v>
      </c>
      <c r="AJ107" s="3">
        <v>0</v>
      </c>
      <c r="AK107" s="3">
        <v>46</v>
      </c>
      <c r="AL107" s="3">
        <v>0</v>
      </c>
      <c r="AM107" s="3">
        <v>454</v>
      </c>
      <c r="AN107" s="3">
        <v>0</v>
      </c>
      <c r="AO107" s="3">
        <v>301.60000000000002</v>
      </c>
      <c r="AP107" s="3">
        <v>0.11</v>
      </c>
      <c r="AQ107" s="3">
        <v>80</v>
      </c>
      <c r="AR107" s="3">
        <v>86.6</v>
      </c>
      <c r="AS107" s="3">
        <v>11.7</v>
      </c>
      <c r="AT107" s="3">
        <v>3</v>
      </c>
      <c r="AU107" s="2">
        <v>1015.7</v>
      </c>
      <c r="AV107" s="2">
        <v>0</v>
      </c>
      <c r="AW107" s="2">
        <v>0</v>
      </c>
      <c r="AX107">
        <f t="shared" si="52"/>
        <v>12</v>
      </c>
      <c r="AY107" t="s">
        <v>82</v>
      </c>
      <c r="AZ107" s="3">
        <v>13947421</v>
      </c>
      <c r="BA107" s="3">
        <v>2671</v>
      </c>
      <c r="BB107">
        <v>37253561491</v>
      </c>
      <c r="BC107" t="s">
        <v>89</v>
      </c>
      <c r="BD107">
        <f t="shared" si="66"/>
        <v>11.9</v>
      </c>
      <c r="BE107">
        <f t="shared" si="67"/>
        <v>56</v>
      </c>
      <c r="BF107" t="str">
        <f t="shared" si="68"/>
        <v>あり</v>
      </c>
      <c r="BG107" t="str">
        <f t="shared" si="69"/>
        <v>_冬でない</v>
      </c>
      <c r="BH107">
        <f t="shared" si="70"/>
        <v>0</v>
      </c>
      <c r="BI107" t="str">
        <f t="shared" si="71"/>
        <v>_なし</v>
      </c>
      <c r="BJ107" t="str">
        <f t="shared" si="53"/>
        <v>_なし</v>
      </c>
      <c r="BK107" t="str">
        <f t="shared" si="72"/>
        <v>_なし</v>
      </c>
      <c r="BL107">
        <f t="shared" si="73"/>
        <v>0</v>
      </c>
      <c r="BM107">
        <f t="shared" si="54"/>
        <v>500</v>
      </c>
      <c r="BN107">
        <f t="shared" si="55"/>
        <v>0</v>
      </c>
      <c r="BO107">
        <f t="shared" si="56"/>
        <v>500</v>
      </c>
      <c r="BP107">
        <v>-54</v>
      </c>
      <c r="BQ107">
        <v>-1</v>
      </c>
      <c r="BR107">
        <v>-4</v>
      </c>
      <c r="BS107">
        <v>-57</v>
      </c>
      <c r="BT107">
        <v>-50</v>
      </c>
      <c r="BU107">
        <v>26</v>
      </c>
      <c r="BV107">
        <f t="shared" si="79"/>
        <v>-57</v>
      </c>
      <c r="BW107">
        <f t="shared" si="80"/>
        <v>-7</v>
      </c>
      <c r="BX107">
        <f t="shared" si="81"/>
        <v>-11</v>
      </c>
      <c r="BY107">
        <f t="shared" si="82"/>
        <v>-58</v>
      </c>
      <c r="BZ107">
        <f t="shared" si="83"/>
        <v>-48</v>
      </c>
      <c r="CA107">
        <f t="shared" si="84"/>
        <v>25</v>
      </c>
      <c r="CB107">
        <f t="shared" si="57"/>
        <v>-23.333333333333332</v>
      </c>
      <c r="CC107">
        <f t="shared" si="58"/>
        <v>-26</v>
      </c>
      <c r="CD107">
        <f t="shared" si="74"/>
        <v>10</v>
      </c>
      <c r="CE107" t="s">
        <v>120</v>
      </c>
      <c r="CF107" t="str">
        <f t="shared" si="75"/>
        <v>春</v>
      </c>
      <c r="CG107" s="2">
        <v>13947421</v>
      </c>
      <c r="CH107" s="2">
        <v>1424</v>
      </c>
      <c r="CI107" s="2">
        <v>37253561491</v>
      </c>
      <c r="CJ107">
        <f t="shared" si="76"/>
        <v>34661095595</v>
      </c>
      <c r="CK107">
        <f t="shared" si="77"/>
        <v>34661095595</v>
      </c>
      <c r="CL107" s="2">
        <v>0</v>
      </c>
      <c r="CM107" s="2">
        <v>0</v>
      </c>
      <c r="CN107">
        <f t="shared" si="59"/>
        <v>0</v>
      </c>
      <c r="CO107">
        <f t="shared" si="63"/>
        <v>0</v>
      </c>
      <c r="CP107">
        <f t="shared" si="64"/>
        <v>0</v>
      </c>
      <c r="CQ107">
        <f t="shared" si="65"/>
        <v>0</v>
      </c>
      <c r="CR107">
        <f t="shared" si="60"/>
        <v>47</v>
      </c>
      <c r="CS107">
        <v>123</v>
      </c>
      <c r="CT107">
        <v>493839.8</v>
      </c>
      <c r="CU107">
        <f t="shared" si="78"/>
        <v>493839.8</v>
      </c>
    </row>
    <row r="108" spans="1:99" x14ac:dyDescent="0.55000000000000004">
      <c r="A108" s="1">
        <v>43952</v>
      </c>
      <c r="B108">
        <v>165</v>
      </c>
      <c r="C108">
        <v>4439</v>
      </c>
      <c r="D108">
        <v>6</v>
      </c>
      <c r="E108">
        <v>126</v>
      </c>
      <c r="F108">
        <v>19.899999999999999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 t="str">
        <f t="shared" si="44"/>
        <v>金曜</v>
      </c>
      <c r="O108" t="s">
        <v>17</v>
      </c>
      <c r="P108" t="str">
        <f t="shared" si="45"/>
        <v>_平日</v>
      </c>
      <c r="Q108" t="str">
        <f t="shared" si="46"/>
        <v>_祝日でない</v>
      </c>
      <c r="R108" t="str">
        <f t="shared" si="47"/>
        <v>_平日</v>
      </c>
      <c r="S108" t="str">
        <f t="shared" si="48"/>
        <v>休日前日</v>
      </c>
      <c r="T108">
        <f t="shared" si="61"/>
        <v>59</v>
      </c>
      <c r="U108" t="str">
        <f t="shared" si="49"/>
        <v>金</v>
      </c>
      <c r="V108" t="str">
        <f t="shared" si="50"/>
        <v>週の後半</v>
      </c>
      <c r="W108" t="s">
        <v>32</v>
      </c>
      <c r="X108" t="str">
        <f t="shared" si="51"/>
        <v>週の後半</v>
      </c>
      <c r="Y108" s="3">
        <v>0</v>
      </c>
      <c r="Z108" s="3">
        <v>67</v>
      </c>
      <c r="AA108" s="2" t="s">
        <v>53</v>
      </c>
      <c r="AB108" s="3">
        <v>0</v>
      </c>
      <c r="AC108" s="3">
        <v>1518</v>
      </c>
      <c r="AD108">
        <f t="shared" si="62"/>
        <v>94</v>
      </c>
      <c r="AE108" s="3">
        <v>2673</v>
      </c>
      <c r="AF108" s="3">
        <v>2576</v>
      </c>
      <c r="AG108" s="3">
        <v>97</v>
      </c>
      <c r="AH108" s="3">
        <v>0</v>
      </c>
      <c r="AI108" s="3">
        <v>0</v>
      </c>
      <c r="AJ108" s="3">
        <v>0</v>
      </c>
      <c r="AK108" s="3">
        <v>18</v>
      </c>
      <c r="AL108" s="3">
        <v>0</v>
      </c>
      <c r="AM108" s="3">
        <v>289</v>
      </c>
      <c r="AN108" s="3">
        <v>0</v>
      </c>
      <c r="AO108" s="3">
        <v>299.7</v>
      </c>
      <c r="AP108" s="3">
        <v>0.1</v>
      </c>
      <c r="AQ108" s="3">
        <v>61</v>
      </c>
      <c r="AR108" s="3">
        <v>84.1</v>
      </c>
      <c r="AS108" s="3">
        <v>11.9</v>
      </c>
      <c r="AT108" s="3">
        <v>4.0999999999999996</v>
      </c>
      <c r="AU108" s="2">
        <v>1010.9</v>
      </c>
      <c r="AV108" s="2">
        <v>4</v>
      </c>
      <c r="AW108" s="2">
        <v>-1.6333333333333329</v>
      </c>
      <c r="AX108">
        <f t="shared" si="52"/>
        <v>106</v>
      </c>
      <c r="AY108" t="s">
        <v>82</v>
      </c>
      <c r="AZ108" s="3">
        <v>13947362</v>
      </c>
      <c r="BA108" s="3">
        <v>2630</v>
      </c>
      <c r="BB108">
        <v>36681562060</v>
      </c>
      <c r="BC108" t="s">
        <v>89</v>
      </c>
      <c r="BD108">
        <f t="shared" si="66"/>
        <v>12.2</v>
      </c>
      <c r="BE108">
        <f t="shared" si="67"/>
        <v>55</v>
      </c>
      <c r="BF108" t="str">
        <f t="shared" si="68"/>
        <v>あり</v>
      </c>
      <c r="BG108" t="str">
        <f t="shared" si="69"/>
        <v>_冬でない</v>
      </c>
      <c r="BH108">
        <f t="shared" si="70"/>
        <v>0</v>
      </c>
      <c r="BI108" t="str">
        <f t="shared" si="71"/>
        <v>_なし</v>
      </c>
      <c r="BJ108" t="str">
        <f t="shared" si="53"/>
        <v>_なし</v>
      </c>
      <c r="BK108" t="str">
        <f t="shared" si="72"/>
        <v>_なし</v>
      </c>
      <c r="BL108">
        <f t="shared" si="73"/>
        <v>0</v>
      </c>
      <c r="BM108">
        <f t="shared" si="54"/>
        <v>307</v>
      </c>
      <c r="BN108">
        <f t="shared" si="55"/>
        <v>0</v>
      </c>
      <c r="BO108">
        <f t="shared" si="56"/>
        <v>307</v>
      </c>
      <c r="BP108">
        <v>-57</v>
      </c>
      <c r="BQ108">
        <v>-2</v>
      </c>
      <c r="BR108">
        <v>-6</v>
      </c>
      <c r="BS108">
        <v>-59</v>
      </c>
      <c r="BT108">
        <v>-51</v>
      </c>
      <c r="BU108">
        <v>28</v>
      </c>
      <c r="BV108">
        <f t="shared" si="79"/>
        <v>-56</v>
      </c>
      <c r="BW108">
        <f t="shared" si="80"/>
        <v>-5</v>
      </c>
      <c r="BX108">
        <f t="shared" si="81"/>
        <v>-10</v>
      </c>
      <c r="BY108">
        <f t="shared" si="82"/>
        <v>-58</v>
      </c>
      <c r="BZ108">
        <f t="shared" si="83"/>
        <v>-48</v>
      </c>
      <c r="CA108">
        <f t="shared" si="84"/>
        <v>25</v>
      </c>
      <c r="CB108">
        <f t="shared" si="57"/>
        <v>-24.5</v>
      </c>
      <c r="CC108">
        <f t="shared" si="58"/>
        <v>-25.333333333333332</v>
      </c>
      <c r="CD108">
        <f t="shared" si="74"/>
        <v>7.3</v>
      </c>
      <c r="CE108" t="s">
        <v>120</v>
      </c>
      <c r="CF108" t="str">
        <f t="shared" si="75"/>
        <v>春</v>
      </c>
      <c r="CG108" s="2">
        <v>13947362</v>
      </c>
      <c r="CH108" s="2">
        <v>1518</v>
      </c>
      <c r="CI108" s="2">
        <v>36681562060</v>
      </c>
      <c r="CJ108">
        <f t="shared" si="76"/>
        <v>36236885814</v>
      </c>
      <c r="CK108">
        <f t="shared" si="77"/>
        <v>36236885814</v>
      </c>
      <c r="CL108" s="2">
        <v>0</v>
      </c>
      <c r="CM108" s="2">
        <v>0</v>
      </c>
      <c r="CN108">
        <f t="shared" si="59"/>
        <v>0</v>
      </c>
      <c r="CO108">
        <f t="shared" si="63"/>
        <v>0</v>
      </c>
      <c r="CP108">
        <f t="shared" si="64"/>
        <v>0</v>
      </c>
      <c r="CQ108">
        <f t="shared" si="65"/>
        <v>0</v>
      </c>
      <c r="CR108">
        <f t="shared" si="60"/>
        <v>59</v>
      </c>
      <c r="CS108">
        <v>169</v>
      </c>
      <c r="CT108">
        <v>486232.2</v>
      </c>
      <c r="CU108">
        <f t="shared" si="78"/>
        <v>493839.8</v>
      </c>
    </row>
    <row r="109" spans="1:99" x14ac:dyDescent="0.55000000000000004">
      <c r="A109" s="1">
        <v>43953</v>
      </c>
      <c r="B109">
        <v>154</v>
      </c>
      <c r="C109">
        <v>4593</v>
      </c>
      <c r="D109">
        <v>15</v>
      </c>
      <c r="E109">
        <v>141</v>
      </c>
      <c r="F109">
        <v>20.6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 t="str">
        <f t="shared" si="44"/>
        <v>休日</v>
      </c>
      <c r="O109" t="s">
        <v>17</v>
      </c>
      <c r="P109" t="str">
        <f t="shared" si="45"/>
        <v>休日</v>
      </c>
      <c r="Q109" t="str">
        <f t="shared" si="46"/>
        <v>祝日前日</v>
      </c>
      <c r="R109" t="str">
        <f t="shared" si="47"/>
        <v>休日</v>
      </c>
      <c r="S109" t="str">
        <f t="shared" si="48"/>
        <v>休日</v>
      </c>
      <c r="T109">
        <f t="shared" si="61"/>
        <v>165</v>
      </c>
      <c r="U109" t="str">
        <f t="shared" si="49"/>
        <v>土</v>
      </c>
      <c r="V109" t="str">
        <f t="shared" si="50"/>
        <v>週の後半</v>
      </c>
      <c r="W109" t="s">
        <v>32</v>
      </c>
      <c r="X109" t="str">
        <f t="shared" si="51"/>
        <v>週の後半</v>
      </c>
      <c r="Y109" s="3">
        <v>0</v>
      </c>
      <c r="Z109" s="3">
        <v>73</v>
      </c>
      <c r="AA109" s="2" t="s">
        <v>53</v>
      </c>
      <c r="AB109" s="3">
        <v>0</v>
      </c>
      <c r="AC109" s="3">
        <v>1550</v>
      </c>
      <c r="AD109">
        <f t="shared" si="62"/>
        <v>32</v>
      </c>
      <c r="AE109" s="3">
        <v>2783</v>
      </c>
      <c r="AF109" s="3">
        <v>2683</v>
      </c>
      <c r="AG109" s="3">
        <v>100</v>
      </c>
      <c r="AH109" s="3">
        <v>0</v>
      </c>
      <c r="AI109" s="3">
        <v>0</v>
      </c>
      <c r="AJ109" s="3">
        <v>0</v>
      </c>
      <c r="AK109" s="3">
        <v>19</v>
      </c>
      <c r="AL109" s="3">
        <v>0</v>
      </c>
      <c r="AM109" s="3">
        <v>280</v>
      </c>
      <c r="AN109" s="3">
        <v>0</v>
      </c>
      <c r="AO109" s="3">
        <v>297.10000000000002</v>
      </c>
      <c r="AP109" s="3">
        <v>8.7999999999999995E-2</v>
      </c>
      <c r="AQ109" s="3">
        <v>121</v>
      </c>
      <c r="AR109" s="3">
        <v>89.7</v>
      </c>
      <c r="AS109" s="3">
        <v>12.2</v>
      </c>
      <c r="AT109" s="3">
        <v>2.8</v>
      </c>
      <c r="AU109" s="2">
        <v>1009.4</v>
      </c>
      <c r="AV109" s="2">
        <v>0.8</v>
      </c>
      <c r="AW109" s="2">
        <v>-50.425000000000004</v>
      </c>
      <c r="AX109">
        <f t="shared" si="52"/>
        <v>-11</v>
      </c>
      <c r="AY109" t="s">
        <v>82</v>
      </c>
      <c r="AZ109" s="3">
        <v>13947197</v>
      </c>
      <c r="BA109" s="3">
        <v>2748</v>
      </c>
      <c r="BB109">
        <v>38326897356</v>
      </c>
      <c r="BC109" t="s">
        <v>89</v>
      </c>
      <c r="BD109">
        <f t="shared" si="66"/>
        <v>12.7</v>
      </c>
      <c r="BE109">
        <f t="shared" si="67"/>
        <v>61</v>
      </c>
      <c r="BF109" t="str">
        <f t="shared" si="68"/>
        <v>あり</v>
      </c>
      <c r="BG109" t="str">
        <f t="shared" si="69"/>
        <v>_冬でない</v>
      </c>
      <c r="BH109">
        <f t="shared" si="70"/>
        <v>0</v>
      </c>
      <c r="BI109" t="str">
        <f t="shared" si="71"/>
        <v>_なし</v>
      </c>
      <c r="BJ109" t="str">
        <f t="shared" si="53"/>
        <v>_なし</v>
      </c>
      <c r="BK109" t="str">
        <f t="shared" si="72"/>
        <v>_なし</v>
      </c>
      <c r="BL109">
        <f t="shared" si="73"/>
        <v>0</v>
      </c>
      <c r="BM109">
        <f t="shared" si="54"/>
        <v>299</v>
      </c>
      <c r="BN109">
        <f t="shared" si="55"/>
        <v>0</v>
      </c>
      <c r="BO109">
        <f t="shared" si="56"/>
        <v>299</v>
      </c>
      <c r="BP109">
        <v>-61</v>
      </c>
      <c r="BQ109">
        <v>-8</v>
      </c>
      <c r="BR109">
        <v>-14</v>
      </c>
      <c r="BS109">
        <v>-62</v>
      </c>
      <c r="BT109">
        <v>-41</v>
      </c>
      <c r="BU109">
        <v>19</v>
      </c>
      <c r="BV109">
        <f t="shared" si="79"/>
        <v>-57</v>
      </c>
      <c r="BW109">
        <f t="shared" si="80"/>
        <v>-3</v>
      </c>
      <c r="BX109">
        <f t="shared" si="81"/>
        <v>-15</v>
      </c>
      <c r="BY109">
        <f t="shared" si="82"/>
        <v>-57</v>
      </c>
      <c r="BZ109">
        <f t="shared" si="83"/>
        <v>-46</v>
      </c>
      <c r="CA109">
        <f t="shared" si="84"/>
        <v>27</v>
      </c>
      <c r="CB109">
        <f t="shared" si="57"/>
        <v>-27.833333333333332</v>
      </c>
      <c r="CC109">
        <f t="shared" si="58"/>
        <v>-25.166666666666668</v>
      </c>
      <c r="CD109">
        <f t="shared" si="74"/>
        <v>12.5</v>
      </c>
      <c r="CE109" t="s">
        <v>120</v>
      </c>
      <c r="CF109" t="str">
        <f t="shared" si="75"/>
        <v>春</v>
      </c>
      <c r="CG109" s="2">
        <v>13947197</v>
      </c>
      <c r="CH109" s="2">
        <v>1550</v>
      </c>
      <c r="CI109" s="2">
        <v>38326897356</v>
      </c>
      <c r="CJ109">
        <f t="shared" si="76"/>
        <v>38258878489</v>
      </c>
      <c r="CK109">
        <f t="shared" si="77"/>
        <v>38258878489</v>
      </c>
      <c r="CL109" s="2">
        <v>0</v>
      </c>
      <c r="CM109" s="2">
        <v>0</v>
      </c>
      <c r="CN109">
        <f t="shared" si="59"/>
        <v>0</v>
      </c>
      <c r="CO109">
        <f t="shared" si="63"/>
        <v>0</v>
      </c>
      <c r="CP109">
        <f t="shared" si="64"/>
        <v>0</v>
      </c>
      <c r="CQ109">
        <f t="shared" si="65"/>
        <v>0</v>
      </c>
      <c r="CR109">
        <f t="shared" si="60"/>
        <v>165</v>
      </c>
      <c r="CS109">
        <v>169</v>
      </c>
      <c r="CT109">
        <v>486232.2</v>
      </c>
      <c r="CU109">
        <f t="shared" si="78"/>
        <v>493839.8</v>
      </c>
    </row>
    <row r="110" spans="1:99" x14ac:dyDescent="0.55000000000000004">
      <c r="A110" s="1">
        <v>43954</v>
      </c>
      <c r="B110">
        <v>93</v>
      </c>
      <c r="C110">
        <v>4686</v>
      </c>
      <c r="D110">
        <v>4</v>
      </c>
      <c r="E110">
        <v>145</v>
      </c>
      <c r="F110">
        <v>20.7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 t="str">
        <f t="shared" si="44"/>
        <v>休日</v>
      </c>
      <c r="O110" t="s">
        <v>12</v>
      </c>
      <c r="P110" t="str">
        <f t="shared" si="45"/>
        <v>休日</v>
      </c>
      <c r="Q110" t="str">
        <f t="shared" si="46"/>
        <v>祝日である</v>
      </c>
      <c r="R110" t="str">
        <f t="shared" si="47"/>
        <v>休日</v>
      </c>
      <c r="S110" t="str">
        <f t="shared" si="48"/>
        <v>休日</v>
      </c>
      <c r="T110">
        <f t="shared" si="61"/>
        <v>154</v>
      </c>
      <c r="U110" t="str">
        <f t="shared" si="49"/>
        <v>日</v>
      </c>
      <c r="V110" t="str">
        <f t="shared" si="50"/>
        <v>_週の前半</v>
      </c>
      <c r="W110" t="s">
        <v>31</v>
      </c>
      <c r="X110" t="str">
        <f t="shared" si="51"/>
        <v>週の後半</v>
      </c>
      <c r="Y110" s="3">
        <v>0</v>
      </c>
      <c r="Z110" s="3">
        <v>70</v>
      </c>
      <c r="AA110" s="2" t="s">
        <v>53</v>
      </c>
      <c r="AB110" s="3">
        <v>0</v>
      </c>
      <c r="AC110" s="3">
        <v>1567</v>
      </c>
      <c r="AD110">
        <f t="shared" si="62"/>
        <v>17</v>
      </c>
      <c r="AE110" s="3">
        <v>2856</v>
      </c>
      <c r="AF110" s="3">
        <v>2759</v>
      </c>
      <c r="AG110" s="3">
        <v>97</v>
      </c>
      <c r="AH110" s="3">
        <v>0</v>
      </c>
      <c r="AI110" s="3">
        <v>0</v>
      </c>
      <c r="AJ110" s="3">
        <v>0</v>
      </c>
      <c r="AK110" s="3">
        <v>32</v>
      </c>
      <c r="AL110" s="3">
        <v>0</v>
      </c>
      <c r="AM110" s="3">
        <v>446</v>
      </c>
      <c r="AN110" s="3">
        <v>0</v>
      </c>
      <c r="AO110" s="3">
        <v>320.7</v>
      </c>
      <c r="AP110" s="3">
        <v>0.08</v>
      </c>
      <c r="AQ110" s="3">
        <v>103</v>
      </c>
      <c r="AR110" s="3">
        <v>90.1</v>
      </c>
      <c r="AS110" s="3">
        <v>7.1</v>
      </c>
      <c r="AT110" s="3">
        <v>4.7</v>
      </c>
      <c r="AU110" s="2">
        <v>1009.7</v>
      </c>
      <c r="AV110" s="2">
        <v>9.8000000000000007</v>
      </c>
      <c r="AW110" s="2">
        <v>-14.333333333333334</v>
      </c>
      <c r="AX110">
        <f t="shared" si="52"/>
        <v>-61</v>
      </c>
      <c r="AY110" t="s">
        <v>82</v>
      </c>
      <c r="AZ110" s="3">
        <v>13947043</v>
      </c>
      <c r="BA110" s="3">
        <v>2881</v>
      </c>
      <c r="BB110">
        <v>40181430883</v>
      </c>
      <c r="BC110" t="s">
        <v>89</v>
      </c>
      <c r="BD110">
        <f t="shared" si="66"/>
        <v>18.3</v>
      </c>
      <c r="BE110">
        <f t="shared" si="67"/>
        <v>52</v>
      </c>
      <c r="BF110" t="str">
        <f t="shared" si="68"/>
        <v>あり</v>
      </c>
      <c r="BG110" t="str">
        <f t="shared" si="69"/>
        <v>_冬でない</v>
      </c>
      <c r="BH110">
        <f t="shared" si="70"/>
        <v>0</v>
      </c>
      <c r="BI110" t="str">
        <f t="shared" si="71"/>
        <v>_なし</v>
      </c>
      <c r="BJ110" t="str">
        <f t="shared" si="53"/>
        <v>_なし</v>
      </c>
      <c r="BK110" t="str">
        <f t="shared" si="72"/>
        <v>_なし</v>
      </c>
      <c r="BL110">
        <f t="shared" si="73"/>
        <v>0</v>
      </c>
      <c r="BM110">
        <f t="shared" si="54"/>
        <v>478</v>
      </c>
      <c r="BN110">
        <f t="shared" si="55"/>
        <v>0</v>
      </c>
      <c r="BO110">
        <f t="shared" si="56"/>
        <v>478</v>
      </c>
      <c r="BP110">
        <v>-60</v>
      </c>
      <c r="BQ110">
        <v>-8</v>
      </c>
      <c r="BR110">
        <v>-8</v>
      </c>
      <c r="BS110">
        <v>-64</v>
      </c>
      <c r="BT110">
        <v>-40</v>
      </c>
      <c r="BU110">
        <v>15</v>
      </c>
      <c r="BV110">
        <f t="shared" si="79"/>
        <v>-59</v>
      </c>
      <c r="BW110">
        <f t="shared" si="80"/>
        <v>-8</v>
      </c>
      <c r="BX110">
        <f t="shared" si="81"/>
        <v>-18</v>
      </c>
      <c r="BY110">
        <f t="shared" si="82"/>
        <v>-60</v>
      </c>
      <c r="BZ110">
        <f t="shared" si="83"/>
        <v>-39</v>
      </c>
      <c r="CA110">
        <f t="shared" si="84"/>
        <v>18</v>
      </c>
      <c r="CB110">
        <f t="shared" si="57"/>
        <v>-27.5</v>
      </c>
      <c r="CC110">
        <f t="shared" si="58"/>
        <v>-27.666666666666668</v>
      </c>
      <c r="CD110">
        <f t="shared" si="74"/>
        <v>10.5</v>
      </c>
      <c r="CE110" t="s">
        <v>120</v>
      </c>
      <c r="CF110" t="str">
        <f t="shared" si="75"/>
        <v>春</v>
      </c>
      <c r="CG110" s="2">
        <v>13947043</v>
      </c>
      <c r="CH110" s="2">
        <v>1567</v>
      </c>
      <c r="CI110" s="2">
        <v>40181430883</v>
      </c>
      <c r="CJ110">
        <f t="shared" si="76"/>
        <v>39583583952</v>
      </c>
      <c r="CK110">
        <f t="shared" si="77"/>
        <v>39583583952</v>
      </c>
      <c r="CL110" s="2">
        <v>0</v>
      </c>
      <c r="CM110" s="2">
        <v>0</v>
      </c>
      <c r="CN110">
        <f t="shared" si="59"/>
        <v>0</v>
      </c>
      <c r="CO110">
        <f t="shared" si="63"/>
        <v>0</v>
      </c>
      <c r="CP110">
        <f t="shared" si="64"/>
        <v>0</v>
      </c>
      <c r="CQ110">
        <f t="shared" si="65"/>
        <v>0</v>
      </c>
      <c r="CR110">
        <f t="shared" si="60"/>
        <v>154</v>
      </c>
      <c r="CS110">
        <v>169</v>
      </c>
      <c r="CT110">
        <v>486232.2</v>
      </c>
      <c r="CU110">
        <f t="shared" si="78"/>
        <v>493839.8</v>
      </c>
    </row>
    <row r="111" spans="1:99" x14ac:dyDescent="0.55000000000000004">
      <c r="A111" s="1">
        <v>43955</v>
      </c>
      <c r="B111">
        <v>87</v>
      </c>
      <c r="C111">
        <v>4773</v>
      </c>
      <c r="D111">
        <v>5</v>
      </c>
      <c r="E111">
        <v>150</v>
      </c>
      <c r="F111">
        <v>19.3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t="str">
        <f t="shared" si="44"/>
        <v>_平日(金曜除く)</v>
      </c>
      <c r="O111" t="s">
        <v>12</v>
      </c>
      <c r="P111" t="str">
        <f t="shared" si="45"/>
        <v>_平日</v>
      </c>
      <c r="Q111" t="str">
        <f t="shared" si="46"/>
        <v>祝日である</v>
      </c>
      <c r="R111" t="str">
        <f t="shared" si="47"/>
        <v>休日</v>
      </c>
      <c r="S111" t="str">
        <f t="shared" si="48"/>
        <v>休日</v>
      </c>
      <c r="T111">
        <f t="shared" si="61"/>
        <v>93</v>
      </c>
      <c r="U111" t="str">
        <f t="shared" si="49"/>
        <v>月</v>
      </c>
      <c r="V111" t="str">
        <f t="shared" si="50"/>
        <v>_週の前半</v>
      </c>
      <c r="W111" t="s">
        <v>31</v>
      </c>
      <c r="X111" t="str">
        <f t="shared" si="51"/>
        <v>_週の前半</v>
      </c>
      <c r="Y111" s="3">
        <v>2</v>
      </c>
      <c r="Z111" s="3">
        <v>87</v>
      </c>
      <c r="AA111" s="2" t="s">
        <v>53</v>
      </c>
      <c r="AB111" s="3">
        <v>0</v>
      </c>
      <c r="AC111" s="3">
        <v>1589</v>
      </c>
      <c r="AD111">
        <f t="shared" si="62"/>
        <v>22</v>
      </c>
      <c r="AE111" s="3">
        <v>2915</v>
      </c>
      <c r="AF111" s="3">
        <v>2823</v>
      </c>
      <c r="AG111" s="3">
        <v>92</v>
      </c>
      <c r="AH111" s="3">
        <v>0</v>
      </c>
      <c r="AI111" s="3">
        <v>0</v>
      </c>
      <c r="AJ111" s="3">
        <v>0</v>
      </c>
      <c r="AK111" s="3">
        <v>7</v>
      </c>
      <c r="AL111" s="3">
        <v>0</v>
      </c>
      <c r="AM111" s="3">
        <v>260</v>
      </c>
      <c r="AN111" s="3">
        <v>0</v>
      </c>
      <c r="AO111" s="3">
        <v>316.3</v>
      </c>
      <c r="AP111" s="3">
        <v>7.0999999999999994E-2</v>
      </c>
      <c r="AQ111" s="3">
        <v>115</v>
      </c>
      <c r="AR111" s="3">
        <v>96.1</v>
      </c>
      <c r="AS111" s="3">
        <v>1.5</v>
      </c>
      <c r="AT111" s="3">
        <v>3.1</v>
      </c>
      <c r="AU111" s="2">
        <v>1005.3</v>
      </c>
      <c r="AV111" s="2">
        <v>10</v>
      </c>
      <c r="AW111" s="2">
        <v>41.216666666666669</v>
      </c>
      <c r="AX111">
        <f t="shared" si="52"/>
        <v>-6</v>
      </c>
      <c r="AY111" t="s">
        <v>82</v>
      </c>
      <c r="AZ111" s="3">
        <v>13946950</v>
      </c>
      <c r="BA111" s="3">
        <v>2947</v>
      </c>
      <c r="BB111">
        <v>41101661650</v>
      </c>
      <c r="BC111" t="s">
        <v>89</v>
      </c>
      <c r="BD111">
        <f t="shared" si="66"/>
        <v>12.8</v>
      </c>
      <c r="BE111">
        <f t="shared" si="67"/>
        <v>78</v>
      </c>
      <c r="BF111" t="str">
        <f t="shared" si="68"/>
        <v>あり</v>
      </c>
      <c r="BG111" t="str">
        <f t="shared" si="69"/>
        <v>_冬でない</v>
      </c>
      <c r="BH111">
        <f t="shared" si="70"/>
        <v>0</v>
      </c>
      <c r="BI111" t="str">
        <f t="shared" si="71"/>
        <v>_なし</v>
      </c>
      <c r="BJ111" t="str">
        <f t="shared" si="53"/>
        <v>_なし</v>
      </c>
      <c r="BK111" t="str">
        <f t="shared" si="72"/>
        <v>_なし</v>
      </c>
      <c r="BL111">
        <f t="shared" si="73"/>
        <v>0</v>
      </c>
      <c r="BM111">
        <f t="shared" si="54"/>
        <v>267</v>
      </c>
      <c r="BN111">
        <f t="shared" si="55"/>
        <v>0</v>
      </c>
      <c r="BO111">
        <f t="shared" si="56"/>
        <v>267</v>
      </c>
      <c r="BP111">
        <v>-60</v>
      </c>
      <c r="BQ111">
        <v>-15</v>
      </c>
      <c r="BR111">
        <v>-19</v>
      </c>
      <c r="BS111">
        <v>-76</v>
      </c>
      <c r="BT111">
        <v>-80</v>
      </c>
      <c r="BU111">
        <v>36</v>
      </c>
      <c r="BV111">
        <f t="shared" si="79"/>
        <v>-61</v>
      </c>
      <c r="BW111">
        <f t="shared" si="80"/>
        <v>-11</v>
      </c>
      <c r="BX111">
        <f t="shared" si="81"/>
        <v>-11</v>
      </c>
      <c r="BY111">
        <f t="shared" si="82"/>
        <v>-65</v>
      </c>
      <c r="BZ111">
        <f t="shared" si="83"/>
        <v>-39</v>
      </c>
      <c r="CA111">
        <f t="shared" si="84"/>
        <v>15</v>
      </c>
      <c r="CB111">
        <f t="shared" si="57"/>
        <v>-35.666666666666664</v>
      </c>
      <c r="CC111">
        <f t="shared" si="58"/>
        <v>-28.666666666666668</v>
      </c>
      <c r="CD111">
        <f t="shared" si="74"/>
        <v>1.4</v>
      </c>
      <c r="CE111" t="s">
        <v>120</v>
      </c>
      <c r="CF111" t="str">
        <f t="shared" si="75"/>
        <v>春</v>
      </c>
      <c r="CG111" s="2">
        <v>13946950</v>
      </c>
      <c r="CH111" s="2">
        <v>1589</v>
      </c>
      <c r="CI111" s="2">
        <v>41101661650</v>
      </c>
      <c r="CJ111">
        <f t="shared" si="76"/>
        <v>38146746170</v>
      </c>
      <c r="CK111">
        <f t="shared" si="77"/>
        <v>38146746170</v>
      </c>
      <c r="CL111" s="2">
        <v>0</v>
      </c>
      <c r="CM111" s="2">
        <v>0</v>
      </c>
      <c r="CN111">
        <f t="shared" si="59"/>
        <v>0</v>
      </c>
      <c r="CO111">
        <f t="shared" si="63"/>
        <v>0</v>
      </c>
      <c r="CP111">
        <f t="shared" si="64"/>
        <v>0</v>
      </c>
      <c r="CQ111">
        <f t="shared" si="65"/>
        <v>0</v>
      </c>
      <c r="CR111">
        <f t="shared" si="60"/>
        <v>93</v>
      </c>
      <c r="CS111">
        <v>169</v>
      </c>
      <c r="CT111">
        <v>486232.2</v>
      </c>
      <c r="CU111">
        <f t="shared" si="78"/>
        <v>493839.8</v>
      </c>
    </row>
    <row r="112" spans="1:99" x14ac:dyDescent="0.55000000000000004">
      <c r="A112" s="1">
        <v>43956</v>
      </c>
      <c r="B112">
        <v>57</v>
      </c>
      <c r="C112">
        <v>4830</v>
      </c>
      <c r="D112">
        <v>0</v>
      </c>
      <c r="E112">
        <v>150</v>
      </c>
      <c r="F112">
        <v>21.3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 t="str">
        <f t="shared" si="44"/>
        <v>_平日(金曜除く)</v>
      </c>
      <c r="O112" t="s">
        <v>12</v>
      </c>
      <c r="P112" t="str">
        <f t="shared" si="45"/>
        <v>_平日</v>
      </c>
      <c r="Q112" t="str">
        <f t="shared" si="46"/>
        <v>祝日である</v>
      </c>
      <c r="R112" t="str">
        <f t="shared" si="47"/>
        <v>休日</v>
      </c>
      <c r="S112" t="str">
        <f t="shared" si="48"/>
        <v>休日</v>
      </c>
      <c r="T112">
        <f t="shared" si="61"/>
        <v>87</v>
      </c>
      <c r="U112" t="str">
        <f t="shared" si="49"/>
        <v>火</v>
      </c>
      <c r="V112" t="str">
        <f t="shared" si="50"/>
        <v>_週の前半</v>
      </c>
      <c r="W112" t="s">
        <v>31</v>
      </c>
      <c r="X112" t="str">
        <f t="shared" si="51"/>
        <v>_週の前半</v>
      </c>
      <c r="Y112" s="3">
        <v>0</v>
      </c>
      <c r="Z112" s="3">
        <v>73</v>
      </c>
      <c r="AA112" s="2" t="s">
        <v>53</v>
      </c>
      <c r="AB112" s="3">
        <v>0</v>
      </c>
      <c r="AC112" s="3">
        <v>1612</v>
      </c>
      <c r="AD112">
        <f t="shared" si="62"/>
        <v>23</v>
      </c>
      <c r="AE112" s="3">
        <v>2950</v>
      </c>
      <c r="AF112" s="3">
        <v>2857</v>
      </c>
      <c r="AG112" s="3">
        <v>93</v>
      </c>
      <c r="AH112" s="3">
        <v>0</v>
      </c>
      <c r="AI112" s="3">
        <v>0</v>
      </c>
      <c r="AJ112" s="3">
        <v>0</v>
      </c>
      <c r="AK112" s="3">
        <v>9</v>
      </c>
      <c r="AL112" s="3">
        <v>0</v>
      </c>
      <c r="AM112" s="3">
        <v>135</v>
      </c>
      <c r="AN112" s="3">
        <v>0</v>
      </c>
      <c r="AO112" s="3">
        <v>318.7</v>
      </c>
      <c r="AP112" s="3">
        <v>7.2999999999999995E-2</v>
      </c>
      <c r="AQ112" s="3">
        <v>112</v>
      </c>
      <c r="AR112" s="3">
        <v>100</v>
      </c>
      <c r="AS112" s="3">
        <v>7.7</v>
      </c>
      <c r="AT112" s="3">
        <v>3.2</v>
      </c>
      <c r="AU112" s="2">
        <v>1006.4</v>
      </c>
      <c r="AV112" s="2">
        <v>6.5</v>
      </c>
      <c r="AW112" s="2">
        <v>-0.60833333333333339</v>
      </c>
      <c r="AX112">
        <f t="shared" si="52"/>
        <v>-30</v>
      </c>
      <c r="AY112" t="s">
        <v>82</v>
      </c>
      <c r="AZ112" s="3">
        <v>13946863</v>
      </c>
      <c r="BA112" s="3">
        <v>3011</v>
      </c>
      <c r="BB112">
        <v>41994004493</v>
      </c>
      <c r="BC112" t="s">
        <v>89</v>
      </c>
      <c r="BD112">
        <f t="shared" si="66"/>
        <v>12.3</v>
      </c>
      <c r="BE112">
        <f t="shared" si="67"/>
        <v>85</v>
      </c>
      <c r="BF112" t="str">
        <f t="shared" si="68"/>
        <v>あり</v>
      </c>
      <c r="BG112" t="str">
        <f t="shared" si="69"/>
        <v>_冬でない</v>
      </c>
      <c r="BH112">
        <f t="shared" si="70"/>
        <v>0</v>
      </c>
      <c r="BI112" t="str">
        <f t="shared" si="71"/>
        <v>_なし</v>
      </c>
      <c r="BJ112" t="str">
        <f t="shared" si="53"/>
        <v>_なし</v>
      </c>
      <c r="BK112" t="str">
        <f t="shared" si="72"/>
        <v>_なし</v>
      </c>
      <c r="BL112">
        <f t="shared" si="73"/>
        <v>0</v>
      </c>
      <c r="BM112">
        <f t="shared" si="54"/>
        <v>144</v>
      </c>
      <c r="BN112">
        <f t="shared" si="55"/>
        <v>0</v>
      </c>
      <c r="BO112">
        <f t="shared" si="56"/>
        <v>144</v>
      </c>
      <c r="BP112">
        <v>-57</v>
      </c>
      <c r="BQ112">
        <v>-10</v>
      </c>
      <c r="BR112">
        <v>4</v>
      </c>
      <c r="BS112">
        <v>-75</v>
      </c>
      <c r="BT112">
        <v>-81</v>
      </c>
      <c r="BU112">
        <v>36</v>
      </c>
      <c r="BV112">
        <f t="shared" si="79"/>
        <v>-59</v>
      </c>
      <c r="BW112">
        <f t="shared" si="80"/>
        <v>-17</v>
      </c>
      <c r="BX112">
        <f t="shared" si="81"/>
        <v>-36</v>
      </c>
      <c r="BY112">
        <f t="shared" si="82"/>
        <v>-57</v>
      </c>
      <c r="BZ112">
        <f t="shared" si="83"/>
        <v>-46</v>
      </c>
      <c r="CA112">
        <f t="shared" si="84"/>
        <v>25</v>
      </c>
      <c r="CB112">
        <f t="shared" si="57"/>
        <v>-30.5</v>
      </c>
      <c r="CC112">
        <f t="shared" si="58"/>
        <v>-31.666666666666668</v>
      </c>
      <c r="CD112">
        <f t="shared" si="74"/>
        <v>5</v>
      </c>
      <c r="CE112" t="s">
        <v>120</v>
      </c>
      <c r="CF112" t="str">
        <f t="shared" si="75"/>
        <v>春</v>
      </c>
      <c r="CG112" s="2">
        <v>13946863</v>
      </c>
      <c r="CH112" s="2">
        <v>1612</v>
      </c>
      <c r="CI112" s="2">
        <v>41994004493</v>
      </c>
      <c r="CJ112">
        <f t="shared" si="76"/>
        <v>37463202566</v>
      </c>
      <c r="CK112">
        <f t="shared" si="77"/>
        <v>37463202566</v>
      </c>
      <c r="CL112" s="2">
        <v>0</v>
      </c>
      <c r="CM112" s="2">
        <v>0</v>
      </c>
      <c r="CN112">
        <f t="shared" si="59"/>
        <v>0</v>
      </c>
      <c r="CO112">
        <f t="shared" si="63"/>
        <v>0</v>
      </c>
      <c r="CP112">
        <f t="shared" si="64"/>
        <v>0</v>
      </c>
      <c r="CQ112">
        <f t="shared" si="65"/>
        <v>0</v>
      </c>
      <c r="CR112">
        <f t="shared" si="60"/>
        <v>87</v>
      </c>
      <c r="CS112">
        <v>169</v>
      </c>
      <c r="CT112">
        <v>486232.2</v>
      </c>
      <c r="CU112">
        <f t="shared" si="78"/>
        <v>493839.8</v>
      </c>
    </row>
    <row r="113" spans="1:99" x14ac:dyDescent="0.55000000000000004">
      <c r="A113" s="1">
        <v>43957</v>
      </c>
      <c r="B113">
        <v>37</v>
      </c>
      <c r="C113">
        <v>4867</v>
      </c>
      <c r="D113">
        <v>5</v>
      </c>
      <c r="E113">
        <v>155</v>
      </c>
      <c r="F113">
        <v>15.8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 t="str">
        <f t="shared" si="44"/>
        <v>_平日(金曜除く)</v>
      </c>
      <c r="O113" t="s">
        <v>12</v>
      </c>
      <c r="P113" t="str">
        <f t="shared" si="45"/>
        <v>_平日</v>
      </c>
      <c r="Q113" t="str">
        <f t="shared" si="46"/>
        <v>祝日である</v>
      </c>
      <c r="R113" t="str">
        <f t="shared" si="47"/>
        <v>休日</v>
      </c>
      <c r="S113" t="str">
        <f t="shared" si="48"/>
        <v>休日</v>
      </c>
      <c r="T113">
        <f t="shared" si="61"/>
        <v>57</v>
      </c>
      <c r="U113" t="str">
        <f t="shared" si="49"/>
        <v>水</v>
      </c>
      <c r="V113" t="str">
        <f t="shared" si="50"/>
        <v>_週の前半</v>
      </c>
      <c r="W113" t="s">
        <v>31</v>
      </c>
      <c r="X113" t="str">
        <f t="shared" si="51"/>
        <v>_週の前半</v>
      </c>
      <c r="Y113" s="3">
        <v>19</v>
      </c>
      <c r="Z113" s="3">
        <v>90</v>
      </c>
      <c r="AA113" s="2" t="s">
        <v>53</v>
      </c>
      <c r="AB113" s="3">
        <v>0</v>
      </c>
      <c r="AC113" s="3">
        <v>1619</v>
      </c>
      <c r="AD113">
        <f t="shared" si="62"/>
        <v>7</v>
      </c>
      <c r="AE113" s="3">
        <v>2974</v>
      </c>
      <c r="AF113" s="3">
        <v>2883</v>
      </c>
      <c r="AG113" s="3">
        <v>91</v>
      </c>
      <c r="AH113" s="3">
        <v>0</v>
      </c>
      <c r="AI113" s="3">
        <v>0</v>
      </c>
      <c r="AJ113" s="3">
        <v>0</v>
      </c>
      <c r="AK113" s="3">
        <v>7</v>
      </c>
      <c r="AL113" s="3">
        <v>0</v>
      </c>
      <c r="AM113" s="3">
        <v>98</v>
      </c>
      <c r="AN113" s="3">
        <v>0</v>
      </c>
      <c r="AO113" s="3">
        <v>300</v>
      </c>
      <c r="AP113" s="3">
        <v>6.6000000000000003E-2</v>
      </c>
      <c r="AQ113" s="3">
        <v>70</v>
      </c>
      <c r="AR113" s="3">
        <v>94.6</v>
      </c>
      <c r="AS113" s="3">
        <v>0</v>
      </c>
      <c r="AT113" s="3">
        <v>2.1</v>
      </c>
      <c r="AU113" s="2">
        <v>1009.1</v>
      </c>
      <c r="AV113" s="2">
        <v>10</v>
      </c>
      <c r="AW113" s="2">
        <v>2.2250000000000001</v>
      </c>
      <c r="AX113">
        <f t="shared" si="52"/>
        <v>-20</v>
      </c>
      <c r="AY113" t="s">
        <v>82</v>
      </c>
      <c r="AZ113" s="3">
        <v>13946806</v>
      </c>
      <c r="BA113" s="3">
        <v>3056</v>
      </c>
      <c r="BB113">
        <v>42621439136</v>
      </c>
      <c r="BC113" t="s">
        <v>79</v>
      </c>
      <c r="BD113">
        <f t="shared" si="66"/>
        <v>15.1</v>
      </c>
      <c r="BE113">
        <f t="shared" si="67"/>
        <v>69</v>
      </c>
      <c r="BF113" t="str">
        <f t="shared" si="68"/>
        <v>あり</v>
      </c>
      <c r="BG113" t="str">
        <f t="shared" si="69"/>
        <v>_冬でない</v>
      </c>
      <c r="BH113">
        <f t="shared" si="70"/>
        <v>0</v>
      </c>
      <c r="BI113" t="str">
        <f t="shared" si="71"/>
        <v>ゴールデンウィーク</v>
      </c>
      <c r="BJ113" t="str">
        <f t="shared" si="53"/>
        <v>_なし</v>
      </c>
      <c r="BK113" t="str">
        <f t="shared" si="72"/>
        <v>_なし</v>
      </c>
      <c r="BL113">
        <f t="shared" si="73"/>
        <v>0</v>
      </c>
      <c r="BM113">
        <f t="shared" si="54"/>
        <v>105</v>
      </c>
      <c r="BN113">
        <f t="shared" si="55"/>
        <v>0</v>
      </c>
      <c r="BO113">
        <f t="shared" si="56"/>
        <v>105</v>
      </c>
      <c r="BP113">
        <v>-68</v>
      </c>
      <c r="BQ113">
        <v>-27</v>
      </c>
      <c r="BR113">
        <v>-45</v>
      </c>
      <c r="BS113">
        <v>-78</v>
      </c>
      <c r="BT113">
        <v>-80</v>
      </c>
      <c r="BU113">
        <v>37</v>
      </c>
      <c r="BV113">
        <f t="shared" si="79"/>
        <v>-53</v>
      </c>
      <c r="BW113">
        <f t="shared" si="80"/>
        <v>-4</v>
      </c>
      <c r="BX113">
        <f t="shared" si="81"/>
        <v>-19</v>
      </c>
      <c r="BY113">
        <f t="shared" si="82"/>
        <v>-56</v>
      </c>
      <c r="BZ113">
        <f t="shared" si="83"/>
        <v>-47</v>
      </c>
      <c r="CA113">
        <f t="shared" si="84"/>
        <v>24</v>
      </c>
      <c r="CB113">
        <f t="shared" si="57"/>
        <v>-43.5</v>
      </c>
      <c r="CC113">
        <f t="shared" si="58"/>
        <v>-25.833333333333332</v>
      </c>
      <c r="CD113">
        <f t="shared" si="74"/>
        <v>12.2</v>
      </c>
      <c r="CE113" t="s">
        <v>120</v>
      </c>
      <c r="CF113" t="str">
        <f t="shared" si="75"/>
        <v>春</v>
      </c>
      <c r="CG113" s="2">
        <v>13946806</v>
      </c>
      <c r="CH113" s="2">
        <v>1619</v>
      </c>
      <c r="CI113" s="2">
        <v>42621439136</v>
      </c>
      <c r="CJ113">
        <f t="shared" si="76"/>
        <v>38773961040</v>
      </c>
      <c r="CK113">
        <f t="shared" si="77"/>
        <v>38773961040</v>
      </c>
      <c r="CL113" s="2">
        <v>0</v>
      </c>
      <c r="CM113" s="2">
        <v>0</v>
      </c>
      <c r="CN113">
        <f t="shared" si="59"/>
        <v>0</v>
      </c>
      <c r="CO113">
        <f t="shared" si="63"/>
        <v>0</v>
      </c>
      <c r="CP113">
        <f t="shared" si="64"/>
        <v>0</v>
      </c>
      <c r="CQ113">
        <f t="shared" si="65"/>
        <v>0</v>
      </c>
      <c r="CR113">
        <f t="shared" si="60"/>
        <v>57</v>
      </c>
      <c r="CS113">
        <v>169</v>
      </c>
      <c r="CT113">
        <v>486232.2</v>
      </c>
      <c r="CU113">
        <f t="shared" si="78"/>
        <v>493839.8</v>
      </c>
    </row>
    <row r="114" spans="1:99" x14ac:dyDescent="0.55000000000000004">
      <c r="A114" s="1">
        <v>43958</v>
      </c>
      <c r="B114">
        <v>23</v>
      </c>
      <c r="C114">
        <v>4890</v>
      </c>
      <c r="D114">
        <v>5</v>
      </c>
      <c r="E114">
        <v>160</v>
      </c>
      <c r="F114">
        <v>16.5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 t="str">
        <f t="shared" si="44"/>
        <v>_平日(金曜除く)</v>
      </c>
      <c r="O114" t="s">
        <v>17</v>
      </c>
      <c r="P114" t="str">
        <f t="shared" si="45"/>
        <v>_平日</v>
      </c>
      <c r="Q114" t="str">
        <f t="shared" si="46"/>
        <v>_祝日でない</v>
      </c>
      <c r="R114" t="str">
        <f t="shared" si="47"/>
        <v>_平日</v>
      </c>
      <c r="S114" t="str">
        <f t="shared" si="48"/>
        <v>_平日</v>
      </c>
      <c r="T114">
        <f t="shared" si="61"/>
        <v>37</v>
      </c>
      <c r="U114" t="str">
        <f t="shared" si="49"/>
        <v>木</v>
      </c>
      <c r="V114" t="str">
        <f t="shared" si="50"/>
        <v>週の後半</v>
      </c>
      <c r="W114" t="s">
        <v>31</v>
      </c>
      <c r="X114" t="str">
        <f t="shared" si="51"/>
        <v>週の後半</v>
      </c>
      <c r="Y114" s="3">
        <v>0.5</v>
      </c>
      <c r="Z114" s="3">
        <v>61</v>
      </c>
      <c r="AA114" s="2" t="s">
        <v>53</v>
      </c>
      <c r="AB114" s="3">
        <v>0</v>
      </c>
      <c r="AC114" s="3">
        <v>1932</v>
      </c>
      <c r="AD114">
        <f t="shared" si="62"/>
        <v>313</v>
      </c>
      <c r="AE114" s="3">
        <v>2679</v>
      </c>
      <c r="AF114" s="3">
        <v>2592</v>
      </c>
      <c r="AG114" s="3">
        <v>87</v>
      </c>
      <c r="AH114" s="3">
        <v>0</v>
      </c>
      <c r="AI114" s="3">
        <v>0</v>
      </c>
      <c r="AJ114" s="3">
        <v>0</v>
      </c>
      <c r="AK114" s="3">
        <v>25</v>
      </c>
      <c r="AL114" s="3">
        <v>0</v>
      </c>
      <c r="AM114" s="3">
        <v>1106</v>
      </c>
      <c r="AN114" s="3">
        <v>0</v>
      </c>
      <c r="AO114" s="3">
        <v>390.1</v>
      </c>
      <c r="AP114" s="3">
        <v>4.2999999999999997E-2</v>
      </c>
      <c r="AQ114" s="3">
        <v>66</v>
      </c>
      <c r="AR114" s="3">
        <v>92.6</v>
      </c>
      <c r="AS114" s="3">
        <v>12.1</v>
      </c>
      <c r="AT114" s="3">
        <v>3.3</v>
      </c>
      <c r="AU114" s="2">
        <v>1011.8</v>
      </c>
      <c r="AV114" s="2">
        <v>4.3</v>
      </c>
      <c r="AW114" s="2">
        <v>146.95833333333334</v>
      </c>
      <c r="AX114">
        <f t="shared" si="52"/>
        <v>-14</v>
      </c>
      <c r="AY114" t="s">
        <v>82</v>
      </c>
      <c r="AZ114" s="3">
        <v>13946769</v>
      </c>
      <c r="BA114" s="3">
        <v>2775</v>
      </c>
      <c r="BB114">
        <v>38702283975</v>
      </c>
      <c r="BC114" t="s">
        <v>79</v>
      </c>
      <c r="BD114">
        <f t="shared" si="66"/>
        <v>18</v>
      </c>
      <c r="BE114">
        <f t="shared" si="67"/>
        <v>66</v>
      </c>
      <c r="BF114" t="str">
        <f t="shared" si="68"/>
        <v>あり</v>
      </c>
      <c r="BG114" t="str">
        <f t="shared" si="69"/>
        <v>_冬でない</v>
      </c>
      <c r="BH114">
        <f t="shared" si="70"/>
        <v>0</v>
      </c>
      <c r="BI114" t="str">
        <f t="shared" si="71"/>
        <v>ゴールデンウィーク</v>
      </c>
      <c r="BJ114" t="str">
        <f t="shared" si="53"/>
        <v>_なし</v>
      </c>
      <c r="BK114" t="str">
        <f t="shared" si="72"/>
        <v>_なし</v>
      </c>
      <c r="BL114">
        <f t="shared" si="73"/>
        <v>0</v>
      </c>
      <c r="BM114">
        <f t="shared" si="54"/>
        <v>1131</v>
      </c>
      <c r="BN114">
        <f t="shared" si="55"/>
        <v>0</v>
      </c>
      <c r="BO114">
        <f t="shared" si="56"/>
        <v>1131</v>
      </c>
      <c r="BP114">
        <v>-53</v>
      </c>
      <c r="BQ114">
        <v>-1</v>
      </c>
      <c r="BR114">
        <v>-7</v>
      </c>
      <c r="BS114">
        <v>-51</v>
      </c>
      <c r="BT114">
        <v>-42</v>
      </c>
      <c r="BU114">
        <v>22</v>
      </c>
      <c r="BV114">
        <f t="shared" si="79"/>
        <v>-57</v>
      </c>
      <c r="BW114">
        <f t="shared" si="80"/>
        <v>-9</v>
      </c>
      <c r="BX114">
        <f t="shared" si="81"/>
        <v>13</v>
      </c>
      <c r="BY114">
        <f t="shared" si="82"/>
        <v>-73</v>
      </c>
      <c r="BZ114">
        <f t="shared" si="83"/>
        <v>-78</v>
      </c>
      <c r="CA114">
        <f t="shared" si="84"/>
        <v>32</v>
      </c>
      <c r="CB114">
        <f t="shared" si="57"/>
        <v>-22</v>
      </c>
      <c r="CC114">
        <f t="shared" si="58"/>
        <v>-28.666666666666668</v>
      </c>
      <c r="CD114">
        <f t="shared" si="74"/>
        <v>11.7</v>
      </c>
      <c r="CE114" t="s">
        <v>120</v>
      </c>
      <c r="CF114" t="str">
        <f t="shared" si="75"/>
        <v>春</v>
      </c>
      <c r="CG114" s="2">
        <v>13946769</v>
      </c>
      <c r="CH114" s="2">
        <v>1932</v>
      </c>
      <c r="CI114" s="2">
        <v>38702283975</v>
      </c>
      <c r="CJ114">
        <f t="shared" si="76"/>
        <v>37253561491</v>
      </c>
      <c r="CK114">
        <f t="shared" si="77"/>
        <v>37253561491</v>
      </c>
      <c r="CL114" s="2">
        <v>0</v>
      </c>
      <c r="CM114" s="2">
        <v>0</v>
      </c>
      <c r="CN114">
        <f t="shared" si="59"/>
        <v>0</v>
      </c>
      <c r="CO114">
        <f t="shared" si="63"/>
        <v>0</v>
      </c>
      <c r="CP114">
        <f t="shared" si="64"/>
        <v>0</v>
      </c>
      <c r="CQ114">
        <f t="shared" si="65"/>
        <v>0</v>
      </c>
      <c r="CR114">
        <f t="shared" si="60"/>
        <v>37</v>
      </c>
      <c r="CS114">
        <v>169</v>
      </c>
      <c r="CT114">
        <v>486232.2</v>
      </c>
      <c r="CU114">
        <f t="shared" si="78"/>
        <v>493839.8</v>
      </c>
    </row>
    <row r="115" spans="1:99" x14ac:dyDescent="0.55000000000000004">
      <c r="A115" s="1">
        <v>43959</v>
      </c>
      <c r="B115">
        <v>39</v>
      </c>
      <c r="C115">
        <v>4929</v>
      </c>
      <c r="D115">
        <v>11</v>
      </c>
      <c r="E115">
        <v>171</v>
      </c>
      <c r="F115">
        <v>16.7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 t="str">
        <f t="shared" si="44"/>
        <v>金曜</v>
      </c>
      <c r="O115" t="s">
        <v>17</v>
      </c>
      <c r="P115" t="str">
        <f t="shared" si="45"/>
        <v>_平日</v>
      </c>
      <c r="Q115" t="str">
        <f t="shared" si="46"/>
        <v>_祝日でない</v>
      </c>
      <c r="R115" t="str">
        <f t="shared" si="47"/>
        <v>_平日</v>
      </c>
      <c r="S115" t="str">
        <f t="shared" si="48"/>
        <v>休日前日</v>
      </c>
      <c r="T115">
        <f t="shared" si="61"/>
        <v>23</v>
      </c>
      <c r="U115" t="str">
        <f t="shared" si="49"/>
        <v>金</v>
      </c>
      <c r="V115" t="str">
        <f t="shared" si="50"/>
        <v>週の後半</v>
      </c>
      <c r="W115" t="s">
        <v>31</v>
      </c>
      <c r="X115" t="str">
        <f t="shared" si="51"/>
        <v>週の後半</v>
      </c>
      <c r="Y115" s="3">
        <v>0</v>
      </c>
      <c r="Z115" s="3">
        <v>48</v>
      </c>
      <c r="AA115" s="2" t="s">
        <v>53</v>
      </c>
      <c r="AB115" s="3">
        <v>0</v>
      </c>
      <c r="AC115" s="3">
        <v>2136</v>
      </c>
      <c r="AD115">
        <f t="shared" si="62"/>
        <v>204</v>
      </c>
      <c r="AE115" s="3">
        <v>2503</v>
      </c>
      <c r="AF115" s="3">
        <v>2425</v>
      </c>
      <c r="AG115" s="3">
        <v>78</v>
      </c>
      <c r="AH115" s="3">
        <v>0</v>
      </c>
      <c r="AI115" s="3">
        <v>0</v>
      </c>
      <c r="AJ115" s="3">
        <v>0</v>
      </c>
      <c r="AK115" s="3">
        <v>20</v>
      </c>
      <c r="AL115" s="3">
        <v>0</v>
      </c>
      <c r="AM115" s="3">
        <v>1203</v>
      </c>
      <c r="AN115" s="3">
        <v>0</v>
      </c>
      <c r="AO115" s="3">
        <v>521</v>
      </c>
      <c r="AP115" s="3">
        <v>3.3000000000000002E-2</v>
      </c>
      <c r="AQ115" s="3">
        <v>68</v>
      </c>
      <c r="AR115" s="3">
        <v>93.6</v>
      </c>
      <c r="AS115" s="3">
        <v>10.7</v>
      </c>
      <c r="AT115" s="3">
        <v>3.5</v>
      </c>
      <c r="AU115" s="2">
        <v>1018.4</v>
      </c>
      <c r="AV115" s="2">
        <v>3.8</v>
      </c>
      <c r="AW115" s="2">
        <v>-1.2083333333333333</v>
      </c>
      <c r="AX115">
        <f t="shared" si="52"/>
        <v>16</v>
      </c>
      <c r="AY115" t="s">
        <v>82</v>
      </c>
      <c r="AZ115" s="3">
        <v>13946746</v>
      </c>
      <c r="BA115" s="3">
        <v>2583</v>
      </c>
      <c r="BB115">
        <v>36024444918</v>
      </c>
      <c r="BC115" t="s">
        <v>79</v>
      </c>
      <c r="BD115">
        <f t="shared" si="66"/>
        <v>19.899999999999999</v>
      </c>
      <c r="BE115">
        <f t="shared" si="67"/>
        <v>67</v>
      </c>
      <c r="BF115" t="str">
        <f t="shared" si="68"/>
        <v>あり</v>
      </c>
      <c r="BG115" t="str">
        <f t="shared" si="69"/>
        <v>_冬でない</v>
      </c>
      <c r="BH115">
        <f t="shared" si="70"/>
        <v>0</v>
      </c>
      <c r="BI115" t="str">
        <f t="shared" si="71"/>
        <v>ゴールデンウィーク</v>
      </c>
      <c r="BJ115" t="str">
        <f t="shared" si="53"/>
        <v>_なし</v>
      </c>
      <c r="BK115" t="str">
        <f t="shared" si="72"/>
        <v>_なし</v>
      </c>
      <c r="BL115">
        <f t="shared" si="73"/>
        <v>-1.6333333333333329</v>
      </c>
      <c r="BM115">
        <f t="shared" si="54"/>
        <v>1223</v>
      </c>
      <c r="BN115">
        <f t="shared" si="55"/>
        <v>0</v>
      </c>
      <c r="BO115">
        <f t="shared" si="56"/>
        <v>1223</v>
      </c>
      <c r="BP115">
        <v>-55</v>
      </c>
      <c r="BQ115">
        <v>-2</v>
      </c>
      <c r="BR115">
        <v>-6</v>
      </c>
      <c r="BS115">
        <v>-54</v>
      </c>
      <c r="BT115">
        <v>-43</v>
      </c>
      <c r="BU115">
        <v>25</v>
      </c>
      <c r="BV115">
        <f t="shared" si="79"/>
        <v>-54</v>
      </c>
      <c r="BW115">
        <f t="shared" si="80"/>
        <v>-1</v>
      </c>
      <c r="BX115">
        <f t="shared" si="81"/>
        <v>-4</v>
      </c>
      <c r="BY115">
        <f t="shared" si="82"/>
        <v>-57</v>
      </c>
      <c r="BZ115">
        <f t="shared" si="83"/>
        <v>-50</v>
      </c>
      <c r="CA115">
        <f t="shared" si="84"/>
        <v>26</v>
      </c>
      <c r="CB115">
        <f t="shared" si="57"/>
        <v>-22.5</v>
      </c>
      <c r="CC115">
        <f t="shared" si="58"/>
        <v>-23.333333333333332</v>
      </c>
      <c r="CD115">
        <f t="shared" si="74"/>
        <v>11.9</v>
      </c>
      <c r="CE115" t="s">
        <v>120</v>
      </c>
      <c r="CF115" t="str">
        <f t="shared" si="75"/>
        <v>春</v>
      </c>
      <c r="CG115" s="2">
        <v>13946746</v>
      </c>
      <c r="CH115" s="2">
        <v>2136</v>
      </c>
      <c r="CI115" s="2">
        <v>36024444918</v>
      </c>
      <c r="CJ115">
        <f t="shared" si="76"/>
        <v>36681562060</v>
      </c>
      <c r="CK115">
        <f t="shared" si="77"/>
        <v>36681562060</v>
      </c>
      <c r="CL115" s="2">
        <v>0</v>
      </c>
      <c r="CM115" s="2">
        <v>0</v>
      </c>
      <c r="CN115">
        <f t="shared" si="59"/>
        <v>0</v>
      </c>
      <c r="CO115">
        <f t="shared" si="63"/>
        <v>0</v>
      </c>
      <c r="CP115">
        <f t="shared" si="64"/>
        <v>0</v>
      </c>
      <c r="CQ115">
        <f t="shared" si="65"/>
        <v>0</v>
      </c>
      <c r="CR115">
        <f t="shared" si="60"/>
        <v>23</v>
      </c>
      <c r="CS115">
        <v>169</v>
      </c>
      <c r="CT115">
        <v>486232.2</v>
      </c>
      <c r="CU115">
        <f t="shared" si="78"/>
        <v>486232.2</v>
      </c>
    </row>
    <row r="116" spans="1:99" x14ac:dyDescent="0.55000000000000004">
      <c r="A116" s="1">
        <v>43960</v>
      </c>
      <c r="B116">
        <v>36</v>
      </c>
      <c r="C116">
        <v>4965</v>
      </c>
      <c r="D116">
        <v>9</v>
      </c>
      <c r="E116">
        <v>180</v>
      </c>
      <c r="F116">
        <v>18.3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 t="str">
        <f t="shared" si="44"/>
        <v>休日</v>
      </c>
      <c r="O116" t="s">
        <v>17</v>
      </c>
      <c r="P116" t="str">
        <f t="shared" si="45"/>
        <v>休日</v>
      </c>
      <c r="Q116" t="str">
        <f t="shared" si="46"/>
        <v>_祝日でない</v>
      </c>
      <c r="R116" t="str">
        <f t="shared" si="47"/>
        <v>休日</v>
      </c>
      <c r="S116" t="str">
        <f t="shared" si="48"/>
        <v>休日</v>
      </c>
      <c r="T116">
        <f t="shared" si="61"/>
        <v>39</v>
      </c>
      <c r="U116" t="str">
        <f t="shared" si="49"/>
        <v>土</v>
      </c>
      <c r="V116" t="str">
        <f t="shared" si="50"/>
        <v>週の後半</v>
      </c>
      <c r="W116" t="s">
        <v>31</v>
      </c>
      <c r="X116" t="str">
        <f t="shared" si="51"/>
        <v>週の後半</v>
      </c>
      <c r="Y116" s="3">
        <v>0</v>
      </c>
      <c r="Z116" s="3">
        <v>64</v>
      </c>
      <c r="AA116" s="2" t="s">
        <v>53</v>
      </c>
      <c r="AB116" s="3">
        <v>0</v>
      </c>
      <c r="AC116" s="3">
        <v>2152</v>
      </c>
      <c r="AD116">
        <f t="shared" si="62"/>
        <v>16</v>
      </c>
      <c r="AE116" s="3">
        <v>2514</v>
      </c>
      <c r="AF116" s="3">
        <v>2431</v>
      </c>
      <c r="AG116" s="3">
        <v>83</v>
      </c>
      <c r="AH116" s="3">
        <v>0</v>
      </c>
      <c r="AI116" s="3">
        <v>0</v>
      </c>
      <c r="AJ116" s="3">
        <v>0</v>
      </c>
      <c r="AK116" s="3">
        <v>28</v>
      </c>
      <c r="AL116" s="3">
        <v>0</v>
      </c>
      <c r="AM116" s="3">
        <v>969</v>
      </c>
      <c r="AN116" s="3">
        <v>0</v>
      </c>
      <c r="AO116" s="3">
        <v>620.70000000000005</v>
      </c>
      <c r="AP116" s="3">
        <v>2.9000000000000001E-2</v>
      </c>
      <c r="AQ116" s="3">
        <v>57</v>
      </c>
      <c r="AR116" s="3">
        <v>84.4</v>
      </c>
      <c r="AS116" s="3">
        <v>3.4</v>
      </c>
      <c r="AT116" s="3">
        <v>4.3</v>
      </c>
      <c r="AU116" s="2">
        <v>1014.8</v>
      </c>
      <c r="AV116" s="2">
        <v>10</v>
      </c>
      <c r="AW116" s="2">
        <v>-49.699999999999996</v>
      </c>
      <c r="AX116">
        <f t="shared" si="52"/>
        <v>-3</v>
      </c>
      <c r="AY116" t="s">
        <v>82</v>
      </c>
      <c r="AZ116" s="3">
        <v>13946707</v>
      </c>
      <c r="BA116" s="3">
        <v>2597</v>
      </c>
      <c r="BB116">
        <v>36219598079</v>
      </c>
      <c r="BC116" t="s">
        <v>79</v>
      </c>
      <c r="BD116">
        <f t="shared" si="66"/>
        <v>20.6</v>
      </c>
      <c r="BE116">
        <f t="shared" si="67"/>
        <v>73</v>
      </c>
      <c r="BF116" t="str">
        <f t="shared" si="68"/>
        <v>あり</v>
      </c>
      <c r="BG116" t="str">
        <f t="shared" si="69"/>
        <v>_冬でない</v>
      </c>
      <c r="BH116">
        <f t="shared" si="70"/>
        <v>0</v>
      </c>
      <c r="BI116" t="str">
        <f t="shared" si="71"/>
        <v>ゴールデンウィーク</v>
      </c>
      <c r="BJ116" t="str">
        <f t="shared" si="53"/>
        <v>_なし</v>
      </c>
      <c r="BK116" t="str">
        <f t="shared" si="72"/>
        <v>_なし</v>
      </c>
      <c r="BL116">
        <f t="shared" si="73"/>
        <v>-50.425000000000004</v>
      </c>
      <c r="BM116">
        <f t="shared" si="54"/>
        <v>997</v>
      </c>
      <c r="BN116">
        <f t="shared" si="55"/>
        <v>0</v>
      </c>
      <c r="BO116">
        <f t="shared" si="56"/>
        <v>997</v>
      </c>
      <c r="BP116">
        <v>-55</v>
      </c>
      <c r="BQ116">
        <v>-6</v>
      </c>
      <c r="BR116">
        <v>-19</v>
      </c>
      <c r="BS116">
        <v>-56</v>
      </c>
      <c r="BT116">
        <v>-33</v>
      </c>
      <c r="BU116">
        <v>17</v>
      </c>
      <c r="BV116">
        <f t="shared" si="79"/>
        <v>-57</v>
      </c>
      <c r="BW116">
        <f t="shared" si="80"/>
        <v>-2</v>
      </c>
      <c r="BX116">
        <f t="shared" si="81"/>
        <v>-6</v>
      </c>
      <c r="BY116">
        <f t="shared" si="82"/>
        <v>-59</v>
      </c>
      <c r="BZ116">
        <f t="shared" si="83"/>
        <v>-51</v>
      </c>
      <c r="CA116">
        <f t="shared" si="84"/>
        <v>28</v>
      </c>
      <c r="CB116">
        <f t="shared" si="57"/>
        <v>-25.333333333333332</v>
      </c>
      <c r="CC116">
        <f t="shared" si="58"/>
        <v>-24.5</v>
      </c>
      <c r="CD116">
        <f t="shared" si="74"/>
        <v>12.2</v>
      </c>
      <c r="CE116" t="s">
        <v>120</v>
      </c>
      <c r="CF116" t="str">
        <f t="shared" si="75"/>
        <v>春</v>
      </c>
      <c r="CG116" s="2">
        <v>13946707</v>
      </c>
      <c r="CH116" s="2">
        <v>2152</v>
      </c>
      <c r="CI116" s="2">
        <v>36219598079</v>
      </c>
      <c r="CJ116">
        <f t="shared" si="76"/>
        <v>38326897356</v>
      </c>
      <c r="CK116">
        <f t="shared" si="77"/>
        <v>38326897356</v>
      </c>
      <c r="CL116" s="2">
        <v>0</v>
      </c>
      <c r="CM116" s="2">
        <v>0</v>
      </c>
      <c r="CN116">
        <f t="shared" si="59"/>
        <v>0</v>
      </c>
      <c r="CO116">
        <f t="shared" si="63"/>
        <v>0</v>
      </c>
      <c r="CP116">
        <f t="shared" si="64"/>
        <v>0</v>
      </c>
      <c r="CQ116">
        <f t="shared" si="65"/>
        <v>0</v>
      </c>
      <c r="CR116">
        <f t="shared" si="60"/>
        <v>39</v>
      </c>
      <c r="CS116">
        <v>169</v>
      </c>
      <c r="CT116">
        <v>486232.2</v>
      </c>
      <c r="CU116">
        <f t="shared" si="78"/>
        <v>486232.2</v>
      </c>
    </row>
    <row r="117" spans="1:99" x14ac:dyDescent="0.55000000000000004">
      <c r="A117" s="1">
        <v>43961</v>
      </c>
      <c r="B117">
        <v>22</v>
      </c>
      <c r="C117">
        <v>4987</v>
      </c>
      <c r="D117">
        <v>0</v>
      </c>
      <c r="E117">
        <v>180</v>
      </c>
      <c r="F117">
        <v>21.5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 t="str">
        <f t="shared" si="44"/>
        <v>休日</v>
      </c>
      <c r="O117" t="s">
        <v>17</v>
      </c>
      <c r="P117" t="str">
        <f t="shared" si="45"/>
        <v>休日</v>
      </c>
      <c r="Q117" t="str">
        <f t="shared" si="46"/>
        <v>_祝日でない</v>
      </c>
      <c r="R117" t="str">
        <f t="shared" si="47"/>
        <v>休日</v>
      </c>
      <c r="S117" t="str">
        <f t="shared" si="48"/>
        <v>休日</v>
      </c>
      <c r="T117">
        <f t="shared" si="61"/>
        <v>36</v>
      </c>
      <c r="U117" t="str">
        <f t="shared" si="49"/>
        <v>日</v>
      </c>
      <c r="V117" t="str">
        <f t="shared" si="50"/>
        <v>_週の前半</v>
      </c>
      <c r="W117" t="s">
        <v>31</v>
      </c>
      <c r="X117" t="str">
        <f t="shared" si="51"/>
        <v>週の後半</v>
      </c>
      <c r="Y117" s="3">
        <v>1</v>
      </c>
      <c r="Z117" s="3">
        <v>82</v>
      </c>
      <c r="AA117" s="2" t="s">
        <v>53</v>
      </c>
      <c r="AB117" s="3">
        <v>0</v>
      </c>
      <c r="AC117" s="3">
        <v>2170</v>
      </c>
      <c r="AD117">
        <f t="shared" si="62"/>
        <v>18</v>
      </c>
      <c r="AE117" s="3">
        <v>2518</v>
      </c>
      <c r="AF117" s="3">
        <v>2447</v>
      </c>
      <c r="AG117" s="3">
        <v>71</v>
      </c>
      <c r="AH117" s="3">
        <v>0</v>
      </c>
      <c r="AI117" s="3">
        <v>0</v>
      </c>
      <c r="AJ117" s="3">
        <v>0</v>
      </c>
      <c r="AK117" s="3">
        <v>19</v>
      </c>
      <c r="AL117" s="3">
        <v>0</v>
      </c>
      <c r="AM117" s="3">
        <v>647</v>
      </c>
      <c r="AN117" s="3">
        <v>0</v>
      </c>
      <c r="AO117" s="3">
        <v>647.6</v>
      </c>
      <c r="AP117" s="3">
        <v>2.5000000000000001E-2</v>
      </c>
      <c r="AQ117" s="3">
        <v>81</v>
      </c>
      <c r="AR117" s="3">
        <v>81.3</v>
      </c>
      <c r="AS117" s="3">
        <v>1</v>
      </c>
      <c r="AT117" s="3">
        <v>5.3</v>
      </c>
      <c r="AU117" s="2">
        <v>1002.7</v>
      </c>
      <c r="AV117" s="2">
        <v>10</v>
      </c>
      <c r="AW117" s="2">
        <v>-16.999999999999996</v>
      </c>
      <c r="AX117">
        <f t="shared" si="52"/>
        <v>-14</v>
      </c>
      <c r="AY117" t="s">
        <v>82</v>
      </c>
      <c r="AZ117" s="3">
        <v>13946671</v>
      </c>
      <c r="BA117" s="3">
        <v>2615</v>
      </c>
      <c r="BB117">
        <v>36470544665</v>
      </c>
      <c r="BC117" t="s">
        <v>79</v>
      </c>
      <c r="BD117">
        <f t="shared" si="66"/>
        <v>20.7</v>
      </c>
      <c r="BE117">
        <f t="shared" si="67"/>
        <v>70</v>
      </c>
      <c r="BF117" t="str">
        <f t="shared" si="68"/>
        <v>あり</v>
      </c>
      <c r="BG117" t="str">
        <f t="shared" si="69"/>
        <v>_冬でない</v>
      </c>
      <c r="BH117">
        <f t="shared" si="70"/>
        <v>0</v>
      </c>
      <c r="BI117" t="str">
        <f t="shared" si="71"/>
        <v>ゴールデンウィーク</v>
      </c>
      <c r="BJ117" t="str">
        <f t="shared" si="53"/>
        <v>_なし</v>
      </c>
      <c r="BK117" t="str">
        <f t="shared" si="72"/>
        <v>_なし</v>
      </c>
      <c r="BL117">
        <f t="shared" si="73"/>
        <v>-14.333333333333334</v>
      </c>
      <c r="BM117">
        <f t="shared" si="54"/>
        <v>666</v>
      </c>
      <c r="BN117">
        <f t="shared" si="55"/>
        <v>0</v>
      </c>
      <c r="BO117">
        <f t="shared" si="56"/>
        <v>666</v>
      </c>
      <c r="BP117">
        <v>-55</v>
      </c>
      <c r="BQ117">
        <v>-7</v>
      </c>
      <c r="BR117">
        <v>-18</v>
      </c>
      <c r="BS117">
        <v>-60</v>
      </c>
      <c r="BT117">
        <v>-34</v>
      </c>
      <c r="BU117">
        <v>14</v>
      </c>
      <c r="BV117">
        <f t="shared" si="79"/>
        <v>-61</v>
      </c>
      <c r="BW117">
        <f t="shared" si="80"/>
        <v>-8</v>
      </c>
      <c r="BX117">
        <f t="shared" si="81"/>
        <v>-14</v>
      </c>
      <c r="BY117">
        <f t="shared" si="82"/>
        <v>-62</v>
      </c>
      <c r="BZ117">
        <f t="shared" si="83"/>
        <v>-41</v>
      </c>
      <c r="CA117">
        <f t="shared" si="84"/>
        <v>19</v>
      </c>
      <c r="CB117">
        <f t="shared" si="57"/>
        <v>-26.666666666666668</v>
      </c>
      <c r="CC117">
        <f t="shared" si="58"/>
        <v>-27.833333333333332</v>
      </c>
      <c r="CD117">
        <f t="shared" si="74"/>
        <v>7.1</v>
      </c>
      <c r="CE117" t="s">
        <v>120</v>
      </c>
      <c r="CF117" t="str">
        <f t="shared" si="75"/>
        <v>春</v>
      </c>
      <c r="CG117" s="2">
        <v>13946671</v>
      </c>
      <c r="CH117" s="2">
        <v>2170</v>
      </c>
      <c r="CI117" s="2">
        <v>36470544665</v>
      </c>
      <c r="CJ117">
        <f t="shared" si="76"/>
        <v>40181430883</v>
      </c>
      <c r="CK117">
        <f t="shared" si="77"/>
        <v>40181430883</v>
      </c>
      <c r="CL117" s="2">
        <v>0</v>
      </c>
      <c r="CM117" s="2">
        <v>0</v>
      </c>
      <c r="CN117">
        <f t="shared" si="59"/>
        <v>0</v>
      </c>
      <c r="CO117">
        <f t="shared" si="63"/>
        <v>0</v>
      </c>
      <c r="CP117">
        <f t="shared" si="64"/>
        <v>0</v>
      </c>
      <c r="CQ117">
        <f t="shared" si="65"/>
        <v>0</v>
      </c>
      <c r="CR117">
        <f t="shared" si="60"/>
        <v>36</v>
      </c>
      <c r="CS117">
        <v>169</v>
      </c>
      <c r="CT117">
        <v>486232.2</v>
      </c>
      <c r="CU117">
        <f t="shared" si="78"/>
        <v>486232.2</v>
      </c>
    </row>
    <row r="118" spans="1:99" x14ac:dyDescent="0.55000000000000004">
      <c r="A118" s="1">
        <v>43962</v>
      </c>
      <c r="B118">
        <v>15</v>
      </c>
      <c r="C118">
        <v>5002</v>
      </c>
      <c r="D118">
        <v>9</v>
      </c>
      <c r="E118">
        <v>189</v>
      </c>
      <c r="F118">
        <v>22.9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tr">
        <f t="shared" si="44"/>
        <v>_平日(金曜除く)</v>
      </c>
      <c r="O118" t="s">
        <v>17</v>
      </c>
      <c r="P118" t="str">
        <f t="shared" si="45"/>
        <v>_平日</v>
      </c>
      <c r="Q118" t="str">
        <f t="shared" si="46"/>
        <v>_祝日でない</v>
      </c>
      <c r="R118" t="str">
        <f t="shared" si="47"/>
        <v>_平日</v>
      </c>
      <c r="S118" t="str">
        <f t="shared" si="48"/>
        <v>_平日</v>
      </c>
      <c r="T118">
        <f t="shared" si="61"/>
        <v>22</v>
      </c>
      <c r="U118" t="str">
        <f t="shared" si="49"/>
        <v>月</v>
      </c>
      <c r="V118" t="str">
        <f t="shared" si="50"/>
        <v>_週の前半</v>
      </c>
      <c r="W118" t="s">
        <v>31</v>
      </c>
      <c r="X118" t="str">
        <f t="shared" si="51"/>
        <v>_週の前半</v>
      </c>
      <c r="Y118" s="3">
        <v>0.5</v>
      </c>
      <c r="Z118" s="3">
        <v>80</v>
      </c>
      <c r="AA118" s="2" t="s">
        <v>53</v>
      </c>
      <c r="AB118" s="3">
        <v>0</v>
      </c>
      <c r="AC118" s="3">
        <v>2185</v>
      </c>
      <c r="AD118">
        <f t="shared" si="62"/>
        <v>15</v>
      </c>
      <c r="AE118" s="3">
        <v>2509</v>
      </c>
      <c r="AF118" s="3">
        <v>2444</v>
      </c>
      <c r="AG118" s="3">
        <v>65</v>
      </c>
      <c r="AH118" s="3">
        <v>0</v>
      </c>
      <c r="AI118" s="3">
        <v>0</v>
      </c>
      <c r="AJ118" s="3">
        <v>0</v>
      </c>
      <c r="AK118" s="3">
        <v>25</v>
      </c>
      <c r="AL118" s="3">
        <v>0</v>
      </c>
      <c r="AM118" s="3">
        <v>1167</v>
      </c>
      <c r="AN118" s="3">
        <v>0</v>
      </c>
      <c r="AO118" s="3">
        <v>779.7</v>
      </c>
      <c r="AP118" s="3">
        <v>2.4E-2</v>
      </c>
      <c r="AQ118" s="3">
        <v>61</v>
      </c>
      <c r="AR118" s="3">
        <v>73.599999999999994</v>
      </c>
      <c r="AS118" s="3">
        <v>9.1</v>
      </c>
      <c r="AT118" s="3">
        <v>3</v>
      </c>
      <c r="AU118" s="2">
        <v>999.1</v>
      </c>
      <c r="AV118" s="2">
        <v>5.5</v>
      </c>
      <c r="AW118" s="2">
        <v>294.51666666666665</v>
      </c>
      <c r="AX118">
        <f t="shared" si="52"/>
        <v>-7</v>
      </c>
      <c r="AY118" t="s">
        <v>82</v>
      </c>
      <c r="AZ118" s="3">
        <v>13946649</v>
      </c>
      <c r="BA118" s="3">
        <v>2613</v>
      </c>
      <c r="BB118">
        <v>36442593837</v>
      </c>
      <c r="BC118" t="s">
        <v>79</v>
      </c>
      <c r="BD118">
        <f t="shared" si="66"/>
        <v>19.3</v>
      </c>
      <c r="BE118">
        <f t="shared" si="67"/>
        <v>87</v>
      </c>
      <c r="BF118" t="str">
        <f t="shared" si="68"/>
        <v>あり</v>
      </c>
      <c r="BG118" t="str">
        <f t="shared" si="69"/>
        <v>_冬でない</v>
      </c>
      <c r="BH118">
        <f t="shared" si="70"/>
        <v>0</v>
      </c>
      <c r="BI118" t="str">
        <f t="shared" si="71"/>
        <v>ゴールデンウィーク</v>
      </c>
      <c r="BJ118" t="str">
        <f t="shared" si="53"/>
        <v>_なし</v>
      </c>
      <c r="BK118" t="str">
        <f t="shared" si="72"/>
        <v>_なし</v>
      </c>
      <c r="BL118">
        <f t="shared" si="73"/>
        <v>41.216666666666669</v>
      </c>
      <c r="BM118">
        <f t="shared" si="54"/>
        <v>1192</v>
      </c>
      <c r="BN118">
        <f t="shared" si="55"/>
        <v>0</v>
      </c>
      <c r="BO118">
        <f t="shared" si="56"/>
        <v>1192</v>
      </c>
      <c r="BP118">
        <v>-54</v>
      </c>
      <c r="BQ118">
        <v>-6</v>
      </c>
      <c r="BR118">
        <v>-7</v>
      </c>
      <c r="BS118">
        <v>-50</v>
      </c>
      <c r="BT118">
        <v>-40</v>
      </c>
      <c r="BU118">
        <v>21</v>
      </c>
      <c r="BV118">
        <f t="shared" si="79"/>
        <v>-60</v>
      </c>
      <c r="BW118">
        <f t="shared" si="80"/>
        <v>-8</v>
      </c>
      <c r="BX118">
        <f t="shared" si="81"/>
        <v>-8</v>
      </c>
      <c r="BY118">
        <f t="shared" si="82"/>
        <v>-64</v>
      </c>
      <c r="BZ118">
        <f t="shared" si="83"/>
        <v>-40</v>
      </c>
      <c r="CA118">
        <f t="shared" si="84"/>
        <v>15</v>
      </c>
      <c r="CB118">
        <f t="shared" si="57"/>
        <v>-22.666666666666668</v>
      </c>
      <c r="CC118">
        <f t="shared" si="58"/>
        <v>-27.5</v>
      </c>
      <c r="CD118">
        <f t="shared" si="74"/>
        <v>1.5</v>
      </c>
      <c r="CE118" t="s">
        <v>120</v>
      </c>
      <c r="CF118" t="str">
        <f t="shared" si="75"/>
        <v>春</v>
      </c>
      <c r="CG118" s="2">
        <v>13946649</v>
      </c>
      <c r="CH118" s="2">
        <v>2185</v>
      </c>
      <c r="CI118" s="2">
        <v>36442593837</v>
      </c>
      <c r="CJ118">
        <f t="shared" si="76"/>
        <v>41101661650</v>
      </c>
      <c r="CK118">
        <f t="shared" si="77"/>
        <v>41101661650</v>
      </c>
      <c r="CL118" s="2">
        <v>0</v>
      </c>
      <c r="CM118" s="2">
        <v>0</v>
      </c>
      <c r="CN118">
        <f t="shared" si="59"/>
        <v>0</v>
      </c>
      <c r="CO118">
        <f t="shared" si="63"/>
        <v>0</v>
      </c>
      <c r="CP118">
        <f t="shared" si="64"/>
        <v>0</v>
      </c>
      <c r="CQ118">
        <f t="shared" si="65"/>
        <v>0</v>
      </c>
      <c r="CR118">
        <f t="shared" si="60"/>
        <v>22</v>
      </c>
      <c r="CS118">
        <v>169</v>
      </c>
      <c r="CT118">
        <v>486232.2</v>
      </c>
      <c r="CU118">
        <f t="shared" si="78"/>
        <v>486232.2</v>
      </c>
    </row>
    <row r="119" spans="1:99" x14ac:dyDescent="0.55000000000000004">
      <c r="A119" s="1">
        <v>43963</v>
      </c>
      <c r="B119">
        <v>27</v>
      </c>
      <c r="C119">
        <v>5029</v>
      </c>
      <c r="D119">
        <v>7</v>
      </c>
      <c r="E119">
        <v>196</v>
      </c>
      <c r="F119">
        <v>21.7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 t="str">
        <f t="shared" si="44"/>
        <v>_平日(金曜除く)</v>
      </c>
      <c r="O119" t="s">
        <v>17</v>
      </c>
      <c r="P119" t="str">
        <f t="shared" si="45"/>
        <v>_平日</v>
      </c>
      <c r="Q119" t="str">
        <f t="shared" si="46"/>
        <v>_祝日でない</v>
      </c>
      <c r="R119" t="str">
        <f t="shared" si="47"/>
        <v>_平日</v>
      </c>
      <c r="S119" t="str">
        <f t="shared" si="48"/>
        <v>_平日</v>
      </c>
      <c r="T119">
        <f t="shared" si="61"/>
        <v>15</v>
      </c>
      <c r="U119" t="str">
        <f t="shared" si="49"/>
        <v>火</v>
      </c>
      <c r="V119" t="str">
        <f t="shared" si="50"/>
        <v>_週の前半</v>
      </c>
      <c r="W119" t="s">
        <v>31</v>
      </c>
      <c r="X119" t="str">
        <f t="shared" si="51"/>
        <v>_週の前半</v>
      </c>
      <c r="Y119" s="3">
        <v>0</v>
      </c>
      <c r="Z119" s="3">
        <v>75</v>
      </c>
      <c r="AA119" s="2" t="s">
        <v>53</v>
      </c>
      <c r="AB119" s="3">
        <v>0</v>
      </c>
      <c r="AC119" s="3">
        <v>2901</v>
      </c>
      <c r="AD119">
        <f t="shared" si="62"/>
        <v>716</v>
      </c>
      <c r="AE119" s="3">
        <v>1413</v>
      </c>
      <c r="AF119" s="3">
        <v>1357</v>
      </c>
      <c r="AG119" s="3">
        <v>56</v>
      </c>
      <c r="AH119" s="3">
        <v>125</v>
      </c>
      <c r="AI119" s="3">
        <v>352</v>
      </c>
      <c r="AJ119" s="3">
        <v>0</v>
      </c>
      <c r="AK119" s="3">
        <v>15</v>
      </c>
      <c r="AL119" s="3">
        <v>0</v>
      </c>
      <c r="AM119" s="3">
        <v>1484</v>
      </c>
      <c r="AN119" s="3">
        <v>0</v>
      </c>
      <c r="AO119" s="3">
        <v>973.3</v>
      </c>
      <c r="AP119" s="3">
        <v>0.02</v>
      </c>
      <c r="AQ119" s="3">
        <v>46</v>
      </c>
      <c r="AR119" s="3">
        <v>64.099999999999994</v>
      </c>
      <c r="AS119" s="3">
        <v>4.7</v>
      </c>
      <c r="AT119" s="3">
        <v>2.8</v>
      </c>
      <c r="AU119" s="2">
        <v>1002.4</v>
      </c>
      <c r="AV119" s="2">
        <v>10</v>
      </c>
      <c r="AW119" s="2">
        <v>-3.2083333333333335</v>
      </c>
      <c r="AX119">
        <f t="shared" si="52"/>
        <v>12</v>
      </c>
      <c r="AY119" t="s">
        <v>82</v>
      </c>
      <c r="AZ119" s="3">
        <v>13946634</v>
      </c>
      <c r="BA119" s="3">
        <v>1905</v>
      </c>
      <c r="BB119">
        <v>26568337770</v>
      </c>
      <c r="BC119" t="s">
        <v>79</v>
      </c>
      <c r="BD119">
        <f t="shared" si="66"/>
        <v>21.3</v>
      </c>
      <c r="BE119">
        <f t="shared" si="67"/>
        <v>73</v>
      </c>
      <c r="BF119" t="str">
        <f t="shared" si="68"/>
        <v>あり</v>
      </c>
      <c r="BG119" t="str">
        <f t="shared" si="69"/>
        <v>_冬でない</v>
      </c>
      <c r="BH119">
        <f t="shared" si="70"/>
        <v>0</v>
      </c>
      <c r="BI119" t="str">
        <f t="shared" si="71"/>
        <v>ゴールデンウィーク</v>
      </c>
      <c r="BJ119" t="str">
        <f t="shared" si="53"/>
        <v>_なし</v>
      </c>
      <c r="BK119" t="str">
        <f t="shared" si="72"/>
        <v>_なし</v>
      </c>
      <c r="BL119">
        <f t="shared" si="73"/>
        <v>-0.60833333333333339</v>
      </c>
      <c r="BM119">
        <f t="shared" si="54"/>
        <v>1499</v>
      </c>
      <c r="BN119">
        <f t="shared" si="55"/>
        <v>0</v>
      </c>
      <c r="BO119">
        <f t="shared" si="56"/>
        <v>1499</v>
      </c>
      <c r="BP119">
        <v>-53</v>
      </c>
      <c r="BQ119">
        <v>-4</v>
      </c>
      <c r="BR119">
        <v>-6</v>
      </c>
      <c r="BS119">
        <v>-53</v>
      </c>
      <c r="BT119">
        <v>-44</v>
      </c>
      <c r="BU119">
        <v>23</v>
      </c>
      <c r="BV119">
        <f t="shared" si="79"/>
        <v>-60</v>
      </c>
      <c r="BW119">
        <f t="shared" si="80"/>
        <v>-15</v>
      </c>
      <c r="BX119">
        <f t="shared" si="81"/>
        <v>-19</v>
      </c>
      <c r="BY119">
        <f t="shared" si="82"/>
        <v>-76</v>
      </c>
      <c r="BZ119">
        <f t="shared" si="83"/>
        <v>-80</v>
      </c>
      <c r="CA119">
        <f t="shared" si="84"/>
        <v>36</v>
      </c>
      <c r="CB119">
        <f t="shared" si="57"/>
        <v>-22.833333333333332</v>
      </c>
      <c r="CC119">
        <f t="shared" si="58"/>
        <v>-35.666666666666664</v>
      </c>
      <c r="CD119">
        <f t="shared" si="74"/>
        <v>7.7</v>
      </c>
      <c r="CE119" t="s">
        <v>120</v>
      </c>
      <c r="CF119" t="str">
        <f t="shared" si="75"/>
        <v>春</v>
      </c>
      <c r="CG119" s="2">
        <v>13946634</v>
      </c>
      <c r="CH119" s="2">
        <v>2901</v>
      </c>
      <c r="CI119" s="2">
        <v>26568337770</v>
      </c>
      <c r="CJ119">
        <f t="shared" si="76"/>
        <v>41994004493</v>
      </c>
      <c r="CK119">
        <f t="shared" si="77"/>
        <v>41994004493</v>
      </c>
      <c r="CL119" s="2">
        <v>0</v>
      </c>
      <c r="CM119" s="2">
        <v>0</v>
      </c>
      <c r="CN119">
        <f t="shared" si="59"/>
        <v>0</v>
      </c>
      <c r="CO119">
        <f t="shared" si="63"/>
        <v>0</v>
      </c>
      <c r="CP119">
        <f t="shared" si="64"/>
        <v>0</v>
      </c>
      <c r="CQ119">
        <f t="shared" si="65"/>
        <v>0</v>
      </c>
      <c r="CR119">
        <f t="shared" si="60"/>
        <v>15</v>
      </c>
      <c r="CS119">
        <v>169</v>
      </c>
      <c r="CT119">
        <v>486232.2</v>
      </c>
      <c r="CU119">
        <f t="shared" si="78"/>
        <v>486232.2</v>
      </c>
    </row>
    <row r="120" spans="1:99" x14ac:dyDescent="0.55000000000000004">
      <c r="A120" s="1">
        <v>43964</v>
      </c>
      <c r="B120">
        <v>10</v>
      </c>
      <c r="C120">
        <v>5039</v>
      </c>
      <c r="D120">
        <v>7</v>
      </c>
      <c r="E120">
        <v>203</v>
      </c>
      <c r="F120">
        <v>22.3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 t="str">
        <f t="shared" si="44"/>
        <v>_平日(金曜除く)</v>
      </c>
      <c r="O120" t="s">
        <v>17</v>
      </c>
      <c r="P120" t="str">
        <f t="shared" si="45"/>
        <v>_平日</v>
      </c>
      <c r="Q120" t="str">
        <f t="shared" si="46"/>
        <v>_祝日でない</v>
      </c>
      <c r="R120" t="str">
        <f t="shared" si="47"/>
        <v>_平日</v>
      </c>
      <c r="S120" t="str">
        <f t="shared" si="48"/>
        <v>_平日</v>
      </c>
      <c r="T120">
        <f t="shared" si="61"/>
        <v>27</v>
      </c>
      <c r="U120" t="str">
        <f t="shared" si="49"/>
        <v>水</v>
      </c>
      <c r="V120" t="str">
        <f t="shared" si="50"/>
        <v>_週の前半</v>
      </c>
      <c r="W120" t="s">
        <v>31</v>
      </c>
      <c r="X120" t="str">
        <f t="shared" si="51"/>
        <v>_週の前半</v>
      </c>
      <c r="Y120" s="3">
        <v>0</v>
      </c>
      <c r="Z120" s="3">
        <v>55</v>
      </c>
      <c r="AA120" s="2" t="s">
        <v>53</v>
      </c>
      <c r="AB120" s="3">
        <v>0</v>
      </c>
      <c r="AC120" s="3">
        <v>3039</v>
      </c>
      <c r="AD120">
        <f t="shared" si="62"/>
        <v>138</v>
      </c>
      <c r="AE120" s="3">
        <v>1320</v>
      </c>
      <c r="AF120" s="3">
        <v>1268</v>
      </c>
      <c r="AG120" s="3">
        <v>52</v>
      </c>
      <c r="AH120" s="3">
        <v>117</v>
      </c>
      <c r="AI120" s="3">
        <v>318</v>
      </c>
      <c r="AJ120" s="3">
        <v>0</v>
      </c>
      <c r="AK120" s="3">
        <v>10</v>
      </c>
      <c r="AL120" s="3">
        <v>0</v>
      </c>
      <c r="AM120" s="3">
        <v>1390</v>
      </c>
      <c r="AN120" s="3">
        <v>0</v>
      </c>
      <c r="AO120" s="3">
        <v>1158.3</v>
      </c>
      <c r="AP120" s="3">
        <v>1.7999999999999999E-2</v>
      </c>
      <c r="AQ120" s="3">
        <v>42</v>
      </c>
      <c r="AR120" s="3">
        <v>60.1</v>
      </c>
      <c r="AS120" s="3">
        <v>11.1</v>
      </c>
      <c r="AT120" s="3">
        <v>2.7</v>
      </c>
      <c r="AU120" s="2">
        <v>1003.1</v>
      </c>
      <c r="AV120" s="2">
        <v>4.5</v>
      </c>
      <c r="AW120" s="2">
        <v>1.5583333333333333</v>
      </c>
      <c r="AX120">
        <f t="shared" si="52"/>
        <v>-17</v>
      </c>
      <c r="AY120" t="s">
        <v>82</v>
      </c>
      <c r="AZ120" s="3">
        <v>13946607</v>
      </c>
      <c r="BA120" s="3">
        <v>1787</v>
      </c>
      <c r="BB120">
        <v>24922586709</v>
      </c>
      <c r="BC120" t="s">
        <v>79</v>
      </c>
      <c r="BD120">
        <f t="shared" si="66"/>
        <v>15.8</v>
      </c>
      <c r="BE120">
        <f t="shared" si="67"/>
        <v>90</v>
      </c>
      <c r="BF120" t="str">
        <f t="shared" si="68"/>
        <v>あり</v>
      </c>
      <c r="BG120" t="str">
        <f t="shared" si="69"/>
        <v>_冬でない</v>
      </c>
      <c r="BH120">
        <f t="shared" si="70"/>
        <v>0</v>
      </c>
      <c r="BI120" t="str">
        <f t="shared" si="71"/>
        <v>_なし</v>
      </c>
      <c r="BJ120" t="str">
        <f t="shared" si="53"/>
        <v>_なし</v>
      </c>
      <c r="BK120" t="str">
        <f t="shared" si="72"/>
        <v>_なし</v>
      </c>
      <c r="BL120">
        <f t="shared" si="73"/>
        <v>2.2250000000000001</v>
      </c>
      <c r="BM120">
        <f t="shared" si="54"/>
        <v>1400</v>
      </c>
      <c r="BN120">
        <f t="shared" si="55"/>
        <v>0</v>
      </c>
      <c r="BO120">
        <f t="shared" si="56"/>
        <v>1400</v>
      </c>
      <c r="BP120">
        <v>-53</v>
      </c>
      <c r="BQ120">
        <v>-5</v>
      </c>
      <c r="BR120">
        <v>-2</v>
      </c>
      <c r="BS120">
        <v>-54</v>
      </c>
      <c r="BT120">
        <v>-44</v>
      </c>
      <c r="BU120">
        <v>23</v>
      </c>
      <c r="BV120">
        <f t="shared" si="79"/>
        <v>-57</v>
      </c>
      <c r="BW120">
        <f t="shared" si="80"/>
        <v>-10</v>
      </c>
      <c r="BX120">
        <f t="shared" si="81"/>
        <v>4</v>
      </c>
      <c r="BY120">
        <f t="shared" si="82"/>
        <v>-75</v>
      </c>
      <c r="BZ120">
        <f t="shared" si="83"/>
        <v>-81</v>
      </c>
      <c r="CA120">
        <f t="shared" si="84"/>
        <v>36</v>
      </c>
      <c r="CB120">
        <f t="shared" si="57"/>
        <v>-22.5</v>
      </c>
      <c r="CC120">
        <f t="shared" si="58"/>
        <v>-30.5</v>
      </c>
      <c r="CD120">
        <f t="shared" si="74"/>
        <v>0</v>
      </c>
      <c r="CE120" t="s">
        <v>120</v>
      </c>
      <c r="CF120" t="str">
        <f t="shared" si="75"/>
        <v>春</v>
      </c>
      <c r="CG120" s="2">
        <v>13946607</v>
      </c>
      <c r="CH120" s="2">
        <v>3039</v>
      </c>
      <c r="CI120" s="2">
        <v>24922586709</v>
      </c>
      <c r="CJ120">
        <f t="shared" si="76"/>
        <v>42621439136</v>
      </c>
      <c r="CK120">
        <f t="shared" si="77"/>
        <v>42621439136</v>
      </c>
      <c r="CL120" s="2">
        <v>0</v>
      </c>
      <c r="CM120" s="2">
        <v>0</v>
      </c>
      <c r="CN120">
        <f t="shared" si="59"/>
        <v>0</v>
      </c>
      <c r="CO120">
        <f t="shared" si="63"/>
        <v>0</v>
      </c>
      <c r="CP120">
        <f t="shared" si="64"/>
        <v>0</v>
      </c>
      <c r="CQ120">
        <f t="shared" si="65"/>
        <v>0</v>
      </c>
      <c r="CR120">
        <f t="shared" si="60"/>
        <v>27</v>
      </c>
      <c r="CS120">
        <v>169</v>
      </c>
      <c r="CT120">
        <v>486232.2</v>
      </c>
      <c r="CU120">
        <f t="shared" si="78"/>
        <v>486232.2</v>
      </c>
    </row>
    <row r="121" spans="1:99" x14ac:dyDescent="0.55000000000000004">
      <c r="A121" s="1">
        <v>43965</v>
      </c>
      <c r="B121">
        <v>30</v>
      </c>
      <c r="C121">
        <v>5069</v>
      </c>
      <c r="D121">
        <v>9</v>
      </c>
      <c r="E121">
        <v>212</v>
      </c>
      <c r="F121">
        <v>20.8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 t="str">
        <f t="shared" si="44"/>
        <v>_平日(金曜除く)</v>
      </c>
      <c r="O121" t="s">
        <v>17</v>
      </c>
      <c r="P121" t="str">
        <f t="shared" si="45"/>
        <v>_平日</v>
      </c>
      <c r="Q121" t="str">
        <f t="shared" si="46"/>
        <v>_祝日でない</v>
      </c>
      <c r="R121" t="str">
        <f t="shared" si="47"/>
        <v>_平日</v>
      </c>
      <c r="S121" t="str">
        <f t="shared" si="48"/>
        <v>_平日</v>
      </c>
      <c r="T121">
        <f t="shared" si="61"/>
        <v>10</v>
      </c>
      <c r="U121" t="str">
        <f t="shared" si="49"/>
        <v>木</v>
      </c>
      <c r="V121" t="str">
        <f t="shared" si="50"/>
        <v>週の後半</v>
      </c>
      <c r="W121" t="s">
        <v>31</v>
      </c>
      <c r="X121" t="str">
        <f t="shared" si="51"/>
        <v>週の後半</v>
      </c>
      <c r="Y121" s="3">
        <v>0</v>
      </c>
      <c r="Z121" s="3">
        <v>40</v>
      </c>
      <c r="AA121" s="2" t="s">
        <v>53</v>
      </c>
      <c r="AB121" s="3">
        <v>0</v>
      </c>
      <c r="AC121" s="3">
        <v>3232</v>
      </c>
      <c r="AD121">
        <f t="shared" si="62"/>
        <v>193</v>
      </c>
      <c r="AE121" s="3">
        <v>1199</v>
      </c>
      <c r="AF121" s="3">
        <v>1145</v>
      </c>
      <c r="AG121" s="3">
        <v>54</v>
      </c>
      <c r="AH121" s="3">
        <v>108</v>
      </c>
      <c r="AI121" s="3">
        <v>276</v>
      </c>
      <c r="AJ121" s="3">
        <v>0</v>
      </c>
      <c r="AK121" s="3">
        <v>15</v>
      </c>
      <c r="AL121" s="3">
        <v>0</v>
      </c>
      <c r="AM121" s="3">
        <v>1459</v>
      </c>
      <c r="AN121" s="3">
        <v>0</v>
      </c>
      <c r="AO121" s="3">
        <v>1207.3</v>
      </c>
      <c r="AP121" s="3">
        <v>1.6E-2</v>
      </c>
      <c r="AQ121" s="3">
        <v>45</v>
      </c>
      <c r="AR121" s="3">
        <v>57.1</v>
      </c>
      <c r="AS121" s="3">
        <v>12.5</v>
      </c>
      <c r="AT121" s="3">
        <v>3.4</v>
      </c>
      <c r="AU121" s="2">
        <v>1013.6</v>
      </c>
      <c r="AV121" s="2">
        <v>4</v>
      </c>
      <c r="AW121" s="2">
        <v>0.92499999999999993</v>
      </c>
      <c r="AX121">
        <f t="shared" si="52"/>
        <v>20</v>
      </c>
      <c r="AY121" t="s">
        <v>82</v>
      </c>
      <c r="AZ121" s="3">
        <v>13946597</v>
      </c>
      <c r="BA121" s="3">
        <v>1595</v>
      </c>
      <c r="BB121">
        <v>22244822215</v>
      </c>
      <c r="BC121" t="s">
        <v>79</v>
      </c>
      <c r="BD121">
        <f t="shared" si="66"/>
        <v>16.5</v>
      </c>
      <c r="BE121">
        <f t="shared" si="67"/>
        <v>61</v>
      </c>
      <c r="BF121" t="str">
        <f t="shared" si="68"/>
        <v>あり</v>
      </c>
      <c r="BG121" t="str">
        <f t="shared" si="69"/>
        <v>_冬でない</v>
      </c>
      <c r="BH121">
        <f t="shared" si="70"/>
        <v>0</v>
      </c>
      <c r="BI121" t="str">
        <f t="shared" si="71"/>
        <v>_なし</v>
      </c>
      <c r="BJ121" t="str">
        <f t="shared" si="53"/>
        <v>_なし</v>
      </c>
      <c r="BK121" t="str">
        <f t="shared" si="72"/>
        <v>_なし</v>
      </c>
      <c r="BL121">
        <f t="shared" si="73"/>
        <v>146.95833333333334</v>
      </c>
      <c r="BM121">
        <f t="shared" si="54"/>
        <v>1474</v>
      </c>
      <c r="BN121">
        <f t="shared" si="55"/>
        <v>0</v>
      </c>
      <c r="BO121">
        <f t="shared" si="56"/>
        <v>1474</v>
      </c>
      <c r="BP121">
        <v>-53</v>
      </c>
      <c r="BQ121">
        <v>-5</v>
      </c>
      <c r="BR121">
        <v>-4</v>
      </c>
      <c r="BS121">
        <v>-53</v>
      </c>
      <c r="BT121">
        <v>-44</v>
      </c>
      <c r="BU121">
        <v>23</v>
      </c>
      <c r="BV121">
        <f t="shared" si="79"/>
        <v>-68</v>
      </c>
      <c r="BW121">
        <f t="shared" si="80"/>
        <v>-27</v>
      </c>
      <c r="BX121">
        <f t="shared" si="81"/>
        <v>-45</v>
      </c>
      <c r="BY121">
        <f t="shared" si="82"/>
        <v>-78</v>
      </c>
      <c r="BZ121">
        <f t="shared" si="83"/>
        <v>-80</v>
      </c>
      <c r="CA121">
        <f t="shared" si="84"/>
        <v>37</v>
      </c>
      <c r="CB121">
        <f t="shared" si="57"/>
        <v>-22.666666666666668</v>
      </c>
      <c r="CC121">
        <f t="shared" si="58"/>
        <v>-43.5</v>
      </c>
      <c r="CD121">
        <f t="shared" si="74"/>
        <v>12.1</v>
      </c>
      <c r="CE121" t="s">
        <v>120</v>
      </c>
      <c r="CF121" t="str">
        <f t="shared" si="75"/>
        <v>春</v>
      </c>
      <c r="CG121" s="2">
        <v>13946597</v>
      </c>
      <c r="CH121" s="2">
        <v>3232</v>
      </c>
      <c r="CI121" s="2">
        <v>22244822215</v>
      </c>
      <c r="CJ121">
        <f t="shared" si="76"/>
        <v>38702283975</v>
      </c>
      <c r="CK121">
        <f t="shared" si="77"/>
        <v>38702283975</v>
      </c>
      <c r="CL121" s="2">
        <v>0</v>
      </c>
      <c r="CM121" s="2">
        <v>0</v>
      </c>
      <c r="CN121">
        <f t="shared" si="59"/>
        <v>0</v>
      </c>
      <c r="CO121">
        <f t="shared" si="63"/>
        <v>0</v>
      </c>
      <c r="CP121">
        <f t="shared" si="64"/>
        <v>0</v>
      </c>
      <c r="CQ121">
        <f t="shared" si="65"/>
        <v>0</v>
      </c>
      <c r="CR121">
        <f t="shared" si="60"/>
        <v>10</v>
      </c>
      <c r="CS121">
        <v>169</v>
      </c>
      <c r="CT121">
        <v>486232.2</v>
      </c>
      <c r="CU121">
        <f t="shared" si="78"/>
        <v>486232.2</v>
      </c>
    </row>
    <row r="122" spans="1:99" x14ac:dyDescent="0.55000000000000004">
      <c r="A122" s="1">
        <v>43966</v>
      </c>
      <c r="B122">
        <v>9</v>
      </c>
      <c r="C122">
        <v>5078</v>
      </c>
      <c r="D122">
        <v>7</v>
      </c>
      <c r="E122">
        <v>219</v>
      </c>
      <c r="F122">
        <v>21.5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 t="str">
        <f t="shared" si="44"/>
        <v>金曜</v>
      </c>
      <c r="O122" t="s">
        <v>17</v>
      </c>
      <c r="P122" t="str">
        <f t="shared" si="45"/>
        <v>_平日</v>
      </c>
      <c r="Q122" t="str">
        <f t="shared" si="46"/>
        <v>_祝日でない</v>
      </c>
      <c r="R122" t="str">
        <f t="shared" si="47"/>
        <v>_平日</v>
      </c>
      <c r="S122" t="str">
        <f t="shared" si="48"/>
        <v>休日前日</v>
      </c>
      <c r="T122">
        <f t="shared" si="61"/>
        <v>30</v>
      </c>
      <c r="U122" t="str">
        <f t="shared" si="49"/>
        <v>金</v>
      </c>
      <c r="V122" t="str">
        <f t="shared" si="50"/>
        <v>週の後半</v>
      </c>
      <c r="W122" t="s">
        <v>31</v>
      </c>
      <c r="X122" t="str">
        <f t="shared" si="51"/>
        <v>週の後半</v>
      </c>
      <c r="Y122" s="3">
        <v>0</v>
      </c>
      <c r="Z122" s="3">
        <v>52</v>
      </c>
      <c r="AA122" s="2" t="s">
        <v>53</v>
      </c>
      <c r="AB122" s="3">
        <v>0</v>
      </c>
      <c r="AC122" s="3">
        <v>3386</v>
      </c>
      <c r="AD122">
        <f t="shared" si="62"/>
        <v>154</v>
      </c>
      <c r="AE122" s="3">
        <v>1077</v>
      </c>
      <c r="AF122" s="3">
        <v>1024</v>
      </c>
      <c r="AG122" s="3">
        <v>53</v>
      </c>
      <c r="AH122" s="3">
        <v>99</v>
      </c>
      <c r="AI122" s="3">
        <v>255</v>
      </c>
      <c r="AJ122" s="3">
        <v>0</v>
      </c>
      <c r="AK122" s="3">
        <v>9</v>
      </c>
      <c r="AL122" s="3">
        <v>0</v>
      </c>
      <c r="AM122" s="3">
        <v>1305</v>
      </c>
      <c r="AN122" s="3">
        <v>0</v>
      </c>
      <c r="AO122" s="3">
        <v>1220.3</v>
      </c>
      <c r="AP122" s="3">
        <v>1.4E-2</v>
      </c>
      <c r="AQ122" s="3">
        <v>34</v>
      </c>
      <c r="AR122" s="3">
        <v>52.3</v>
      </c>
      <c r="AS122" s="3">
        <v>8.1</v>
      </c>
      <c r="AT122" s="3">
        <v>3.9</v>
      </c>
      <c r="AU122" s="2">
        <v>1015</v>
      </c>
      <c r="AV122" s="2">
        <v>7.5</v>
      </c>
      <c r="AW122" s="2">
        <v>2.7333333333333338</v>
      </c>
      <c r="AX122">
        <f t="shared" si="52"/>
        <v>-21</v>
      </c>
      <c r="AY122" t="s">
        <v>82</v>
      </c>
      <c r="AZ122" s="3">
        <v>13946567</v>
      </c>
      <c r="BA122" s="3">
        <v>1464</v>
      </c>
      <c r="BB122">
        <v>20417774088</v>
      </c>
      <c r="BC122" t="s">
        <v>79</v>
      </c>
      <c r="BD122">
        <f t="shared" si="66"/>
        <v>16.7</v>
      </c>
      <c r="BE122">
        <f t="shared" si="67"/>
        <v>48</v>
      </c>
      <c r="BF122" t="str">
        <f t="shared" si="68"/>
        <v>あり</v>
      </c>
      <c r="BG122" t="str">
        <f t="shared" si="69"/>
        <v>_冬でない</v>
      </c>
      <c r="BH122">
        <f t="shared" si="70"/>
        <v>0</v>
      </c>
      <c r="BI122" t="str">
        <f t="shared" si="71"/>
        <v>_なし</v>
      </c>
      <c r="BJ122" t="str">
        <f t="shared" si="53"/>
        <v>_なし</v>
      </c>
      <c r="BK122" t="str">
        <f t="shared" si="72"/>
        <v>_なし</v>
      </c>
      <c r="BL122">
        <f t="shared" si="73"/>
        <v>-1.2083333333333333</v>
      </c>
      <c r="BM122">
        <f t="shared" si="54"/>
        <v>1314</v>
      </c>
      <c r="BN122">
        <f t="shared" si="55"/>
        <v>0</v>
      </c>
      <c r="BO122">
        <f t="shared" si="56"/>
        <v>1314</v>
      </c>
      <c r="BP122">
        <v>-54</v>
      </c>
      <c r="BQ122">
        <v>-1</v>
      </c>
      <c r="BR122">
        <v>-9</v>
      </c>
      <c r="BS122">
        <v>-53</v>
      </c>
      <c r="BT122">
        <v>-43</v>
      </c>
      <c r="BU122">
        <v>25</v>
      </c>
      <c r="BV122">
        <f t="shared" si="79"/>
        <v>-53</v>
      </c>
      <c r="BW122">
        <f t="shared" si="80"/>
        <v>-1</v>
      </c>
      <c r="BX122">
        <f t="shared" si="81"/>
        <v>-7</v>
      </c>
      <c r="BY122">
        <f t="shared" si="82"/>
        <v>-51</v>
      </c>
      <c r="BZ122">
        <f t="shared" si="83"/>
        <v>-42</v>
      </c>
      <c r="CA122">
        <f t="shared" si="84"/>
        <v>22</v>
      </c>
      <c r="CB122">
        <f t="shared" si="57"/>
        <v>-22.5</v>
      </c>
      <c r="CC122">
        <f t="shared" si="58"/>
        <v>-22</v>
      </c>
      <c r="CD122">
        <f t="shared" si="74"/>
        <v>10.7</v>
      </c>
      <c r="CE122" t="s">
        <v>120</v>
      </c>
      <c r="CF122" t="str">
        <f t="shared" si="75"/>
        <v>春</v>
      </c>
      <c r="CG122" s="2">
        <v>13946567</v>
      </c>
      <c r="CH122" s="2">
        <v>3386</v>
      </c>
      <c r="CI122" s="2">
        <v>20417774088</v>
      </c>
      <c r="CJ122">
        <f t="shared" si="76"/>
        <v>36024444918</v>
      </c>
      <c r="CK122">
        <f t="shared" si="77"/>
        <v>36024444918</v>
      </c>
      <c r="CL122" s="2">
        <v>0</v>
      </c>
      <c r="CM122" s="2">
        <v>0</v>
      </c>
      <c r="CN122">
        <f t="shared" si="59"/>
        <v>0</v>
      </c>
      <c r="CO122">
        <f t="shared" si="63"/>
        <v>0</v>
      </c>
      <c r="CP122">
        <f t="shared" si="64"/>
        <v>0</v>
      </c>
      <c r="CQ122">
        <f t="shared" si="65"/>
        <v>0</v>
      </c>
      <c r="CR122">
        <f t="shared" si="60"/>
        <v>30</v>
      </c>
      <c r="CS122">
        <v>169</v>
      </c>
      <c r="CT122">
        <v>486232.2</v>
      </c>
      <c r="CU122">
        <f t="shared" si="78"/>
        <v>486232.2</v>
      </c>
    </row>
    <row r="123" spans="1:99" x14ac:dyDescent="0.55000000000000004">
      <c r="A123" s="1">
        <v>43967</v>
      </c>
      <c r="B123">
        <v>14</v>
      </c>
      <c r="C123">
        <v>5092</v>
      </c>
      <c r="D123">
        <v>11</v>
      </c>
      <c r="E123">
        <v>230</v>
      </c>
      <c r="F123">
        <v>18.5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 t="str">
        <f t="shared" si="44"/>
        <v>休日</v>
      </c>
      <c r="O123" t="s">
        <v>17</v>
      </c>
      <c r="P123" t="str">
        <f t="shared" si="45"/>
        <v>休日</v>
      </c>
      <c r="Q123" t="str">
        <f t="shared" si="46"/>
        <v>_祝日でない</v>
      </c>
      <c r="R123" t="str">
        <f t="shared" si="47"/>
        <v>休日</v>
      </c>
      <c r="S123" t="str">
        <f t="shared" si="48"/>
        <v>休日</v>
      </c>
      <c r="T123">
        <f t="shared" si="61"/>
        <v>9</v>
      </c>
      <c r="U123" t="str">
        <f t="shared" si="49"/>
        <v>土</v>
      </c>
      <c r="V123" t="str">
        <f t="shared" si="50"/>
        <v>週の後半</v>
      </c>
      <c r="W123" t="s">
        <v>31</v>
      </c>
      <c r="X123" t="str">
        <f t="shared" si="51"/>
        <v>週の後半</v>
      </c>
      <c r="Y123" s="3">
        <v>24</v>
      </c>
      <c r="Z123" s="3">
        <v>89</v>
      </c>
      <c r="AA123" s="2" t="s">
        <v>53</v>
      </c>
      <c r="AB123" s="3">
        <v>0</v>
      </c>
      <c r="AC123" s="3">
        <v>3474</v>
      </c>
      <c r="AD123">
        <f t="shared" si="62"/>
        <v>88</v>
      </c>
      <c r="AE123" s="3">
        <v>1033</v>
      </c>
      <c r="AF123" s="3">
        <v>978</v>
      </c>
      <c r="AG123" s="3">
        <v>55</v>
      </c>
      <c r="AH123" s="3">
        <v>79</v>
      </c>
      <c r="AI123" s="3">
        <v>234</v>
      </c>
      <c r="AJ123" s="3">
        <v>0</v>
      </c>
      <c r="AK123" s="3">
        <v>5</v>
      </c>
      <c r="AL123" s="3">
        <v>0</v>
      </c>
      <c r="AM123" s="3">
        <v>827</v>
      </c>
      <c r="AN123" s="3">
        <v>0</v>
      </c>
      <c r="AO123" s="3">
        <v>1196.7</v>
      </c>
      <c r="AP123" s="3">
        <v>1.2E-2</v>
      </c>
      <c r="AQ123" s="3">
        <v>37</v>
      </c>
      <c r="AR123" s="3">
        <v>49.4</v>
      </c>
      <c r="AS123" s="3">
        <v>0</v>
      </c>
      <c r="AT123" s="3">
        <v>4.0999999999999996</v>
      </c>
      <c r="AU123" s="2">
        <v>1007.8</v>
      </c>
      <c r="AV123" s="2">
        <v>10</v>
      </c>
      <c r="AW123" s="2">
        <v>-50.32500000000001</v>
      </c>
      <c r="AX123">
        <f t="shared" si="52"/>
        <v>5</v>
      </c>
      <c r="AY123" t="s">
        <v>82</v>
      </c>
      <c r="AZ123" s="3">
        <v>13946558</v>
      </c>
      <c r="BA123" s="3">
        <v>1374</v>
      </c>
      <c r="BB123">
        <v>19162570692</v>
      </c>
      <c r="BC123" t="s">
        <v>79</v>
      </c>
      <c r="BD123">
        <f t="shared" si="66"/>
        <v>18.3</v>
      </c>
      <c r="BE123">
        <f t="shared" si="67"/>
        <v>64</v>
      </c>
      <c r="BF123" t="str">
        <f t="shared" si="68"/>
        <v>あり</v>
      </c>
      <c r="BG123" t="str">
        <f t="shared" si="69"/>
        <v>_冬でない</v>
      </c>
      <c r="BH123">
        <f t="shared" si="70"/>
        <v>0</v>
      </c>
      <c r="BI123" t="str">
        <f t="shared" si="71"/>
        <v>_なし</v>
      </c>
      <c r="BJ123" t="str">
        <f t="shared" si="53"/>
        <v>_なし</v>
      </c>
      <c r="BK123" t="str">
        <f t="shared" si="72"/>
        <v>_なし</v>
      </c>
      <c r="BL123">
        <f t="shared" si="73"/>
        <v>-49.699999999999996</v>
      </c>
      <c r="BM123">
        <f t="shared" si="54"/>
        <v>832</v>
      </c>
      <c r="BN123">
        <f t="shared" si="55"/>
        <v>0</v>
      </c>
      <c r="BO123">
        <f t="shared" si="56"/>
        <v>832</v>
      </c>
      <c r="BP123">
        <v>-64</v>
      </c>
      <c r="BQ123">
        <v>-26</v>
      </c>
      <c r="BR123">
        <v>-65</v>
      </c>
      <c r="BS123">
        <v>-62</v>
      </c>
      <c r="BT123">
        <v>-37</v>
      </c>
      <c r="BU123">
        <v>19</v>
      </c>
      <c r="BV123">
        <f t="shared" si="79"/>
        <v>-55</v>
      </c>
      <c r="BW123">
        <f t="shared" si="80"/>
        <v>-2</v>
      </c>
      <c r="BX123">
        <f t="shared" si="81"/>
        <v>-6</v>
      </c>
      <c r="BY123">
        <f t="shared" si="82"/>
        <v>-54</v>
      </c>
      <c r="BZ123">
        <f t="shared" si="83"/>
        <v>-43</v>
      </c>
      <c r="CA123">
        <f t="shared" si="84"/>
        <v>25</v>
      </c>
      <c r="CB123">
        <f t="shared" si="57"/>
        <v>-39.166666666666664</v>
      </c>
      <c r="CC123">
        <f t="shared" si="58"/>
        <v>-22.5</v>
      </c>
      <c r="CD123">
        <f t="shared" si="74"/>
        <v>3.4</v>
      </c>
      <c r="CE123" t="s">
        <v>120</v>
      </c>
      <c r="CF123" t="str">
        <f t="shared" si="75"/>
        <v>春</v>
      </c>
      <c r="CG123" s="2">
        <v>13946558</v>
      </c>
      <c r="CH123" s="2">
        <v>3474</v>
      </c>
      <c r="CI123" s="2">
        <v>19162570692</v>
      </c>
      <c r="CJ123">
        <f t="shared" si="76"/>
        <v>36219598079</v>
      </c>
      <c r="CK123">
        <f t="shared" si="77"/>
        <v>36219598079</v>
      </c>
      <c r="CL123" s="2">
        <v>0</v>
      </c>
      <c r="CM123" s="2">
        <v>0</v>
      </c>
      <c r="CN123">
        <f t="shared" si="59"/>
        <v>0</v>
      </c>
      <c r="CO123">
        <f t="shared" si="63"/>
        <v>0</v>
      </c>
      <c r="CP123">
        <f t="shared" si="64"/>
        <v>0</v>
      </c>
      <c r="CQ123">
        <f t="shared" si="65"/>
        <v>0</v>
      </c>
      <c r="CR123">
        <f t="shared" si="60"/>
        <v>9</v>
      </c>
      <c r="CS123">
        <v>169</v>
      </c>
      <c r="CT123">
        <v>486232.2</v>
      </c>
      <c r="CU123">
        <f t="shared" si="78"/>
        <v>486232.2</v>
      </c>
    </row>
    <row r="124" spans="1:99" x14ac:dyDescent="0.55000000000000004">
      <c r="A124" s="1">
        <v>43968</v>
      </c>
      <c r="B124">
        <v>5</v>
      </c>
      <c r="C124">
        <v>5097</v>
      </c>
      <c r="D124">
        <v>7</v>
      </c>
      <c r="E124">
        <v>237</v>
      </c>
      <c r="F124">
        <v>21.6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 t="str">
        <f t="shared" si="44"/>
        <v>休日</v>
      </c>
      <c r="O124" t="s">
        <v>17</v>
      </c>
      <c r="P124" t="str">
        <f t="shared" si="45"/>
        <v>休日</v>
      </c>
      <c r="Q124" t="str">
        <f t="shared" si="46"/>
        <v>_祝日でない</v>
      </c>
      <c r="R124" t="str">
        <f t="shared" si="47"/>
        <v>休日</v>
      </c>
      <c r="S124" t="str">
        <f t="shared" si="48"/>
        <v>休日</v>
      </c>
      <c r="T124">
        <f t="shared" si="61"/>
        <v>14</v>
      </c>
      <c r="U124" t="str">
        <f t="shared" si="49"/>
        <v>日</v>
      </c>
      <c r="V124" t="str">
        <f t="shared" si="50"/>
        <v>_週の前半</v>
      </c>
      <c r="W124" t="s">
        <v>31</v>
      </c>
      <c r="X124" t="str">
        <f t="shared" si="51"/>
        <v>週の後半</v>
      </c>
      <c r="Y124" s="3">
        <v>0</v>
      </c>
      <c r="Z124" s="3">
        <v>74</v>
      </c>
      <c r="AA124" s="2" t="s">
        <v>53</v>
      </c>
      <c r="AB124" s="3">
        <v>0</v>
      </c>
      <c r="AC124" s="3">
        <v>3512</v>
      </c>
      <c r="AD124">
        <f t="shared" si="62"/>
        <v>38</v>
      </c>
      <c r="AE124" s="3">
        <v>1024</v>
      </c>
      <c r="AF124" s="3">
        <v>970</v>
      </c>
      <c r="AG124" s="3">
        <v>54</v>
      </c>
      <c r="AH124" s="3">
        <v>60</v>
      </c>
      <c r="AI124" s="3">
        <v>222</v>
      </c>
      <c r="AJ124" s="3">
        <v>0</v>
      </c>
      <c r="AK124" s="3">
        <v>3</v>
      </c>
      <c r="AL124" s="3">
        <v>0</v>
      </c>
      <c r="AM124" s="3">
        <v>411</v>
      </c>
      <c r="AN124" s="3">
        <v>0</v>
      </c>
      <c r="AO124" s="3">
        <v>1160.7</v>
      </c>
      <c r="AP124" s="3">
        <v>0.01</v>
      </c>
      <c r="AQ124" s="3">
        <v>73</v>
      </c>
      <c r="AR124" s="3">
        <v>48.3</v>
      </c>
      <c r="AS124" s="3">
        <v>11.7</v>
      </c>
      <c r="AT124" s="3">
        <v>2.7</v>
      </c>
      <c r="AU124" s="2">
        <v>1000.2</v>
      </c>
      <c r="AV124" s="2">
        <v>5.8</v>
      </c>
      <c r="AW124" s="2">
        <v>-8.8083333333333336</v>
      </c>
      <c r="AX124">
        <f t="shared" si="52"/>
        <v>-9</v>
      </c>
      <c r="AY124" t="s">
        <v>82</v>
      </c>
      <c r="AZ124" s="3">
        <v>13946544</v>
      </c>
      <c r="BA124" s="3">
        <v>1343</v>
      </c>
      <c r="BB124">
        <v>18730208592</v>
      </c>
      <c r="BC124" t="s">
        <v>79</v>
      </c>
      <c r="BD124">
        <f t="shared" si="66"/>
        <v>21.5</v>
      </c>
      <c r="BE124">
        <f t="shared" si="67"/>
        <v>82</v>
      </c>
      <c r="BF124" t="str">
        <f t="shared" si="68"/>
        <v>あり</v>
      </c>
      <c r="BG124" t="str">
        <f t="shared" si="69"/>
        <v>_冬でない</v>
      </c>
      <c r="BH124">
        <f t="shared" si="70"/>
        <v>0</v>
      </c>
      <c r="BI124" t="str">
        <f t="shared" si="71"/>
        <v>_なし</v>
      </c>
      <c r="BJ124" t="str">
        <f t="shared" si="53"/>
        <v>_なし</v>
      </c>
      <c r="BK124" t="str">
        <f t="shared" si="72"/>
        <v>_なし</v>
      </c>
      <c r="BL124">
        <f t="shared" si="73"/>
        <v>-16.999999999999996</v>
      </c>
      <c r="BM124">
        <f t="shared" si="54"/>
        <v>414</v>
      </c>
      <c r="BN124">
        <f t="shared" si="55"/>
        <v>0</v>
      </c>
      <c r="BO124">
        <f t="shared" si="56"/>
        <v>414</v>
      </c>
      <c r="BP124">
        <v>-48</v>
      </c>
      <c r="BQ124">
        <v>3</v>
      </c>
      <c r="BR124">
        <v>3</v>
      </c>
      <c r="BS124">
        <v>-56</v>
      </c>
      <c r="BT124">
        <v>-31</v>
      </c>
      <c r="BU124">
        <v>12</v>
      </c>
      <c r="BV124">
        <f t="shared" si="79"/>
        <v>-55</v>
      </c>
      <c r="BW124">
        <f t="shared" si="80"/>
        <v>-6</v>
      </c>
      <c r="BX124">
        <f t="shared" si="81"/>
        <v>-19</v>
      </c>
      <c r="BY124">
        <f t="shared" si="82"/>
        <v>-56</v>
      </c>
      <c r="BZ124">
        <f t="shared" si="83"/>
        <v>-33</v>
      </c>
      <c r="CA124">
        <f t="shared" si="84"/>
        <v>17</v>
      </c>
      <c r="CB124">
        <f t="shared" si="57"/>
        <v>-19.5</v>
      </c>
      <c r="CC124">
        <f t="shared" si="58"/>
        <v>-25.333333333333332</v>
      </c>
      <c r="CD124">
        <f t="shared" si="74"/>
        <v>1</v>
      </c>
      <c r="CE124" t="s">
        <v>120</v>
      </c>
      <c r="CF124" t="str">
        <f t="shared" si="75"/>
        <v>春</v>
      </c>
      <c r="CG124" s="2">
        <v>13946544</v>
      </c>
      <c r="CH124" s="2">
        <v>3512</v>
      </c>
      <c r="CI124" s="2">
        <v>18730208592</v>
      </c>
      <c r="CJ124">
        <f t="shared" si="76"/>
        <v>36470544665</v>
      </c>
      <c r="CK124">
        <f t="shared" si="77"/>
        <v>36470544665</v>
      </c>
      <c r="CL124" s="2">
        <v>0</v>
      </c>
      <c r="CM124" s="2">
        <v>0</v>
      </c>
      <c r="CN124">
        <f t="shared" si="59"/>
        <v>0</v>
      </c>
      <c r="CO124">
        <f t="shared" si="63"/>
        <v>0</v>
      </c>
      <c r="CP124">
        <f t="shared" si="64"/>
        <v>0</v>
      </c>
      <c r="CQ124">
        <f t="shared" si="65"/>
        <v>0</v>
      </c>
      <c r="CR124">
        <f t="shared" si="60"/>
        <v>14</v>
      </c>
      <c r="CS124">
        <v>169</v>
      </c>
      <c r="CT124">
        <v>486232.2</v>
      </c>
      <c r="CU124">
        <f t="shared" si="78"/>
        <v>486232.2</v>
      </c>
    </row>
    <row r="125" spans="1:99" x14ac:dyDescent="0.55000000000000004">
      <c r="A125" s="1">
        <v>43969</v>
      </c>
      <c r="B125">
        <v>10</v>
      </c>
      <c r="C125">
        <v>5107</v>
      </c>
      <c r="D125">
        <v>4</v>
      </c>
      <c r="E125">
        <v>241</v>
      </c>
      <c r="F125">
        <v>19.2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tr">
        <f t="shared" si="44"/>
        <v>_平日(金曜除く)</v>
      </c>
      <c r="O125" t="s">
        <v>17</v>
      </c>
      <c r="P125" t="str">
        <f t="shared" si="45"/>
        <v>_平日</v>
      </c>
      <c r="Q125" t="str">
        <f t="shared" si="46"/>
        <v>_祝日でない</v>
      </c>
      <c r="R125" t="str">
        <f t="shared" si="47"/>
        <v>_平日</v>
      </c>
      <c r="S125" t="str">
        <f t="shared" si="48"/>
        <v>_平日</v>
      </c>
      <c r="T125">
        <f t="shared" si="61"/>
        <v>5</v>
      </c>
      <c r="U125" t="str">
        <f t="shared" si="49"/>
        <v>月</v>
      </c>
      <c r="V125" t="str">
        <f t="shared" si="50"/>
        <v>_週の前半</v>
      </c>
      <c r="W125" t="s">
        <v>31</v>
      </c>
      <c r="X125" t="str">
        <f t="shared" si="51"/>
        <v>_週の前半</v>
      </c>
      <c r="Y125" s="3">
        <v>2</v>
      </c>
      <c r="Z125" s="3">
        <v>91</v>
      </c>
      <c r="AA125" s="2" t="s">
        <v>53</v>
      </c>
      <c r="AB125" s="3">
        <v>0</v>
      </c>
      <c r="AC125" s="3">
        <v>3632</v>
      </c>
      <c r="AD125">
        <f t="shared" si="62"/>
        <v>120</v>
      </c>
      <c r="AE125" s="3">
        <v>935</v>
      </c>
      <c r="AF125" s="3">
        <v>883</v>
      </c>
      <c r="AG125" s="3">
        <v>52</v>
      </c>
      <c r="AH125" s="3">
        <v>54</v>
      </c>
      <c r="AI125" s="3">
        <v>203</v>
      </c>
      <c r="AJ125" s="3">
        <v>0</v>
      </c>
      <c r="AK125" s="3">
        <v>11</v>
      </c>
      <c r="AL125" s="3">
        <v>0</v>
      </c>
      <c r="AM125" s="3">
        <v>1102</v>
      </c>
      <c r="AN125" s="3">
        <v>5</v>
      </c>
      <c r="AO125" s="3">
        <v>1150.0999999999999</v>
      </c>
      <c r="AP125" s="3">
        <v>8.0000000000000002E-3</v>
      </c>
      <c r="AQ125" s="3">
        <v>44</v>
      </c>
      <c r="AR125" s="3">
        <v>45.9</v>
      </c>
      <c r="AS125" s="3">
        <v>0</v>
      </c>
      <c r="AT125" s="3">
        <v>2</v>
      </c>
      <c r="AU125" s="2">
        <v>1005.5</v>
      </c>
      <c r="AV125" s="2">
        <v>10</v>
      </c>
      <c r="AW125" s="2">
        <v>243.99999999999997</v>
      </c>
      <c r="AX125">
        <f t="shared" si="52"/>
        <v>5</v>
      </c>
      <c r="AY125" t="s">
        <v>82</v>
      </c>
      <c r="AZ125" s="3">
        <v>13946539</v>
      </c>
      <c r="BA125" s="3">
        <v>1224</v>
      </c>
      <c r="BB125">
        <v>17070563736</v>
      </c>
      <c r="BC125" t="s">
        <v>79</v>
      </c>
      <c r="BD125">
        <f t="shared" si="66"/>
        <v>22.9</v>
      </c>
      <c r="BE125">
        <f t="shared" si="67"/>
        <v>80</v>
      </c>
      <c r="BF125" t="str">
        <f t="shared" si="68"/>
        <v>あり</v>
      </c>
      <c r="BG125" t="str">
        <f t="shared" si="69"/>
        <v>_冬でない</v>
      </c>
      <c r="BH125">
        <f t="shared" si="70"/>
        <v>0</v>
      </c>
      <c r="BI125" t="str">
        <f t="shared" si="71"/>
        <v>_なし</v>
      </c>
      <c r="BJ125" t="str">
        <f t="shared" si="53"/>
        <v>_なし</v>
      </c>
      <c r="BK125" t="str">
        <f t="shared" si="72"/>
        <v>_なし</v>
      </c>
      <c r="BL125">
        <f t="shared" si="73"/>
        <v>294.51666666666665</v>
      </c>
      <c r="BM125">
        <f t="shared" si="54"/>
        <v>1113</v>
      </c>
      <c r="BN125">
        <f t="shared" si="55"/>
        <v>5</v>
      </c>
      <c r="BO125">
        <f t="shared" si="56"/>
        <v>1118</v>
      </c>
      <c r="BP125">
        <v>-55</v>
      </c>
      <c r="BQ125">
        <v>-11</v>
      </c>
      <c r="BR125">
        <v>-32</v>
      </c>
      <c r="BS125">
        <v>-51</v>
      </c>
      <c r="BT125">
        <v>-41</v>
      </c>
      <c r="BU125">
        <v>22</v>
      </c>
      <c r="BV125">
        <f t="shared" si="79"/>
        <v>-55</v>
      </c>
      <c r="BW125">
        <f t="shared" si="80"/>
        <v>-7</v>
      </c>
      <c r="BX125">
        <f t="shared" si="81"/>
        <v>-18</v>
      </c>
      <c r="BY125">
        <f t="shared" si="82"/>
        <v>-60</v>
      </c>
      <c r="BZ125">
        <f t="shared" si="83"/>
        <v>-34</v>
      </c>
      <c r="CA125">
        <f t="shared" si="84"/>
        <v>14</v>
      </c>
      <c r="CB125">
        <f t="shared" si="57"/>
        <v>-28</v>
      </c>
      <c r="CC125">
        <f t="shared" si="58"/>
        <v>-26.666666666666668</v>
      </c>
      <c r="CD125">
        <f t="shared" si="74"/>
        <v>9.1</v>
      </c>
      <c r="CE125" t="s">
        <v>120</v>
      </c>
      <c r="CF125" t="str">
        <f t="shared" si="75"/>
        <v>春</v>
      </c>
      <c r="CG125" s="2">
        <v>13946539</v>
      </c>
      <c r="CH125" s="2">
        <v>3632</v>
      </c>
      <c r="CI125" s="2">
        <v>17070563736</v>
      </c>
      <c r="CJ125">
        <f t="shared" si="76"/>
        <v>36442593837</v>
      </c>
      <c r="CK125">
        <f t="shared" si="77"/>
        <v>36442593837</v>
      </c>
      <c r="CL125" s="2">
        <v>0</v>
      </c>
      <c r="CM125" s="2">
        <v>0</v>
      </c>
      <c r="CN125">
        <f t="shared" si="59"/>
        <v>0</v>
      </c>
      <c r="CO125">
        <f t="shared" si="63"/>
        <v>0</v>
      </c>
      <c r="CP125">
        <f t="shared" si="64"/>
        <v>0</v>
      </c>
      <c r="CQ125">
        <f t="shared" si="65"/>
        <v>0</v>
      </c>
      <c r="CR125">
        <f t="shared" si="60"/>
        <v>5</v>
      </c>
      <c r="CS125">
        <v>169</v>
      </c>
      <c r="CT125">
        <v>486232.2</v>
      </c>
      <c r="CU125">
        <f t="shared" si="78"/>
        <v>486232.2</v>
      </c>
    </row>
    <row r="126" spans="1:99" x14ac:dyDescent="0.55000000000000004">
      <c r="A126" s="1">
        <v>43970</v>
      </c>
      <c r="B126">
        <v>5</v>
      </c>
      <c r="C126">
        <v>5112</v>
      </c>
      <c r="D126">
        <v>3</v>
      </c>
      <c r="E126">
        <v>244</v>
      </c>
      <c r="F126">
        <v>17.7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 t="str">
        <f t="shared" si="44"/>
        <v>_平日(金曜除く)</v>
      </c>
      <c r="O126" t="s">
        <v>17</v>
      </c>
      <c r="P126" t="str">
        <f t="shared" si="45"/>
        <v>_平日</v>
      </c>
      <c r="Q126" t="str">
        <f t="shared" si="46"/>
        <v>_祝日でない</v>
      </c>
      <c r="R126" t="str">
        <f t="shared" si="47"/>
        <v>_平日</v>
      </c>
      <c r="S126" t="str">
        <f t="shared" si="48"/>
        <v>_平日</v>
      </c>
      <c r="T126">
        <f t="shared" si="61"/>
        <v>10</v>
      </c>
      <c r="U126" t="str">
        <f t="shared" si="49"/>
        <v>火</v>
      </c>
      <c r="V126" t="str">
        <f t="shared" si="50"/>
        <v>_週の前半</v>
      </c>
      <c r="W126" t="s">
        <v>31</v>
      </c>
      <c r="X126" t="str">
        <f t="shared" si="51"/>
        <v>_週の前半</v>
      </c>
      <c r="Y126" s="3">
        <v>54.5</v>
      </c>
      <c r="Z126" s="3">
        <v>97</v>
      </c>
      <c r="AA126" s="2" t="s">
        <v>53</v>
      </c>
      <c r="AB126" s="3">
        <v>0</v>
      </c>
      <c r="AC126" s="3">
        <v>3848</v>
      </c>
      <c r="AD126">
        <f t="shared" si="62"/>
        <v>216</v>
      </c>
      <c r="AE126" s="3">
        <v>831</v>
      </c>
      <c r="AF126" s="3">
        <v>782</v>
      </c>
      <c r="AG126" s="3">
        <v>49</v>
      </c>
      <c r="AH126" s="3">
        <v>55</v>
      </c>
      <c r="AI126" s="3">
        <v>92</v>
      </c>
      <c r="AJ126" s="3">
        <v>0</v>
      </c>
      <c r="AK126" s="3">
        <v>11</v>
      </c>
      <c r="AL126" s="3">
        <v>0</v>
      </c>
      <c r="AM126" s="3">
        <v>1150</v>
      </c>
      <c r="AN126" s="3">
        <v>13</v>
      </c>
      <c r="AO126" s="3">
        <v>1103.7</v>
      </c>
      <c r="AP126" s="3">
        <v>8.0000000000000002E-3</v>
      </c>
      <c r="AQ126" s="3">
        <v>27</v>
      </c>
      <c r="AR126" s="3">
        <v>43.1</v>
      </c>
      <c r="AS126" s="3">
        <v>0</v>
      </c>
      <c r="AT126" s="3">
        <v>3</v>
      </c>
      <c r="AU126" s="2">
        <v>997.1</v>
      </c>
      <c r="AV126" s="2">
        <v>10</v>
      </c>
      <c r="AW126" s="2">
        <v>-2.625</v>
      </c>
      <c r="AX126">
        <f t="shared" si="52"/>
        <v>-5</v>
      </c>
      <c r="AY126" t="s">
        <v>82</v>
      </c>
      <c r="AZ126" s="3">
        <v>13946529</v>
      </c>
      <c r="BA126" s="3">
        <v>1015</v>
      </c>
      <c r="BB126">
        <v>14155726935</v>
      </c>
      <c r="BC126" t="s">
        <v>79</v>
      </c>
      <c r="BD126">
        <f t="shared" si="66"/>
        <v>21.7</v>
      </c>
      <c r="BE126">
        <f t="shared" si="67"/>
        <v>75</v>
      </c>
      <c r="BF126" t="str">
        <f t="shared" si="68"/>
        <v>あり</v>
      </c>
      <c r="BG126" t="str">
        <f t="shared" si="69"/>
        <v>_冬でない</v>
      </c>
      <c r="BH126">
        <f t="shared" si="70"/>
        <v>0</v>
      </c>
      <c r="BI126" t="str">
        <f t="shared" si="71"/>
        <v>_なし</v>
      </c>
      <c r="BJ126" t="str">
        <f t="shared" si="53"/>
        <v>_なし</v>
      </c>
      <c r="BK126" t="str">
        <f t="shared" si="72"/>
        <v>_なし</v>
      </c>
      <c r="BL126">
        <f t="shared" si="73"/>
        <v>-3.2083333333333335</v>
      </c>
      <c r="BM126">
        <f t="shared" si="54"/>
        <v>1161</v>
      </c>
      <c r="BN126">
        <f t="shared" si="55"/>
        <v>13</v>
      </c>
      <c r="BO126">
        <f t="shared" si="56"/>
        <v>1174</v>
      </c>
      <c r="BP126">
        <v>-57</v>
      </c>
      <c r="BQ126">
        <v>-17</v>
      </c>
      <c r="BR126">
        <v>-51</v>
      </c>
      <c r="BS126">
        <v>-55</v>
      </c>
      <c r="BT126">
        <v>-45</v>
      </c>
      <c r="BU126">
        <v>25</v>
      </c>
      <c r="BV126">
        <f t="shared" si="79"/>
        <v>-54</v>
      </c>
      <c r="BW126">
        <f t="shared" si="80"/>
        <v>-6</v>
      </c>
      <c r="BX126">
        <f t="shared" si="81"/>
        <v>-7</v>
      </c>
      <c r="BY126">
        <f t="shared" si="82"/>
        <v>-50</v>
      </c>
      <c r="BZ126">
        <f t="shared" si="83"/>
        <v>-40</v>
      </c>
      <c r="CA126">
        <f t="shared" si="84"/>
        <v>21</v>
      </c>
      <c r="CB126">
        <f t="shared" si="57"/>
        <v>-33.333333333333336</v>
      </c>
      <c r="CC126">
        <f t="shared" si="58"/>
        <v>-22.666666666666668</v>
      </c>
      <c r="CD126">
        <f t="shared" si="74"/>
        <v>4.7</v>
      </c>
      <c r="CE126" t="s">
        <v>120</v>
      </c>
      <c r="CF126" t="str">
        <f t="shared" si="75"/>
        <v>春</v>
      </c>
      <c r="CG126" s="2">
        <v>13946529</v>
      </c>
      <c r="CH126" s="2">
        <v>3848</v>
      </c>
      <c r="CI126" s="2">
        <v>14155726935</v>
      </c>
      <c r="CJ126">
        <f t="shared" si="76"/>
        <v>26568337770</v>
      </c>
      <c r="CK126">
        <f t="shared" si="77"/>
        <v>26568337770</v>
      </c>
      <c r="CL126" s="2">
        <v>0</v>
      </c>
      <c r="CM126" s="2">
        <v>0</v>
      </c>
      <c r="CN126">
        <f t="shared" si="59"/>
        <v>0</v>
      </c>
      <c r="CO126">
        <f t="shared" si="63"/>
        <v>0</v>
      </c>
      <c r="CP126">
        <f t="shared" si="64"/>
        <v>0</v>
      </c>
      <c r="CQ126">
        <f t="shared" si="65"/>
        <v>0</v>
      </c>
      <c r="CR126">
        <f t="shared" si="60"/>
        <v>10</v>
      </c>
      <c r="CS126">
        <v>169</v>
      </c>
      <c r="CT126">
        <v>486232.2</v>
      </c>
      <c r="CU126">
        <f t="shared" si="78"/>
        <v>486232.2</v>
      </c>
    </row>
    <row r="127" spans="1:99" x14ac:dyDescent="0.55000000000000004">
      <c r="A127" s="1">
        <v>43971</v>
      </c>
      <c r="B127">
        <v>5</v>
      </c>
      <c r="C127">
        <v>5117</v>
      </c>
      <c r="D127">
        <v>3</v>
      </c>
      <c r="E127">
        <v>247</v>
      </c>
      <c r="F127">
        <v>12.7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 t="str">
        <f t="shared" si="44"/>
        <v>_平日(金曜除く)</v>
      </c>
      <c r="O127" t="s">
        <v>17</v>
      </c>
      <c r="P127" t="str">
        <f t="shared" si="45"/>
        <v>_平日</v>
      </c>
      <c r="Q127" t="str">
        <f t="shared" si="46"/>
        <v>_祝日でない</v>
      </c>
      <c r="R127" t="str">
        <f t="shared" si="47"/>
        <v>_平日</v>
      </c>
      <c r="S127" t="str">
        <f t="shared" si="48"/>
        <v>_平日</v>
      </c>
      <c r="T127">
        <f t="shared" si="61"/>
        <v>5</v>
      </c>
      <c r="U127" t="str">
        <f t="shared" si="49"/>
        <v>水</v>
      </c>
      <c r="V127" t="str">
        <f t="shared" si="50"/>
        <v>_週の前半</v>
      </c>
      <c r="W127" t="s">
        <v>31</v>
      </c>
      <c r="X127" t="str">
        <f t="shared" si="51"/>
        <v>_週の前半</v>
      </c>
      <c r="Y127" s="3">
        <v>3</v>
      </c>
      <c r="Z127" s="3">
        <v>90</v>
      </c>
      <c r="AA127" s="2" t="s">
        <v>53</v>
      </c>
      <c r="AB127" s="3">
        <v>0</v>
      </c>
      <c r="AC127" s="3">
        <v>3941</v>
      </c>
      <c r="AD127">
        <f t="shared" si="62"/>
        <v>93</v>
      </c>
      <c r="AE127" s="3">
        <v>749</v>
      </c>
      <c r="AF127" s="3">
        <v>705</v>
      </c>
      <c r="AG127" s="3">
        <v>44</v>
      </c>
      <c r="AH127" s="3">
        <v>53</v>
      </c>
      <c r="AI127" s="3">
        <v>85</v>
      </c>
      <c r="AJ127" s="3">
        <v>0</v>
      </c>
      <c r="AK127" s="3">
        <v>7</v>
      </c>
      <c r="AL127" s="3">
        <v>0</v>
      </c>
      <c r="AM127" s="3">
        <v>1057</v>
      </c>
      <c r="AN127" s="3">
        <v>20</v>
      </c>
      <c r="AO127" s="3">
        <v>1058.5999999999999</v>
      </c>
      <c r="AP127" s="3">
        <v>8.0000000000000002E-3</v>
      </c>
      <c r="AQ127" s="3">
        <v>20</v>
      </c>
      <c r="AR127" s="3">
        <v>40</v>
      </c>
      <c r="AS127" s="3">
        <v>0</v>
      </c>
      <c r="AT127" s="3">
        <v>2.5</v>
      </c>
      <c r="AU127" s="2">
        <v>1005.1</v>
      </c>
      <c r="AV127" s="2">
        <v>10</v>
      </c>
      <c r="AW127" s="2">
        <v>6.05</v>
      </c>
      <c r="AX127">
        <f t="shared" si="52"/>
        <v>0</v>
      </c>
      <c r="AY127" t="s">
        <v>82</v>
      </c>
      <c r="AZ127" s="3">
        <v>13946524</v>
      </c>
      <c r="BA127" s="3">
        <v>924</v>
      </c>
      <c r="BB127">
        <v>12886588176</v>
      </c>
      <c r="BC127" t="s">
        <v>79</v>
      </c>
      <c r="BD127">
        <f t="shared" si="66"/>
        <v>22.3</v>
      </c>
      <c r="BE127">
        <f t="shared" si="67"/>
        <v>55</v>
      </c>
      <c r="BF127" t="str">
        <f t="shared" si="68"/>
        <v>あり</v>
      </c>
      <c r="BG127" t="str">
        <f t="shared" si="69"/>
        <v>_冬でない</v>
      </c>
      <c r="BH127">
        <f t="shared" si="70"/>
        <v>0</v>
      </c>
      <c r="BI127" t="str">
        <f t="shared" si="71"/>
        <v>_なし</v>
      </c>
      <c r="BJ127" t="str">
        <f t="shared" si="53"/>
        <v>_なし</v>
      </c>
      <c r="BK127" t="str">
        <f t="shared" si="72"/>
        <v>_なし</v>
      </c>
      <c r="BL127">
        <f t="shared" si="73"/>
        <v>1.5583333333333333</v>
      </c>
      <c r="BM127">
        <f t="shared" si="54"/>
        <v>1064</v>
      </c>
      <c r="BN127">
        <f t="shared" si="55"/>
        <v>20</v>
      </c>
      <c r="BO127">
        <f t="shared" si="56"/>
        <v>1084</v>
      </c>
      <c r="BP127">
        <v>-52</v>
      </c>
      <c r="BQ127">
        <v>-6</v>
      </c>
      <c r="BR127">
        <v>-27</v>
      </c>
      <c r="BS127">
        <v>-52</v>
      </c>
      <c r="BT127">
        <v>-43</v>
      </c>
      <c r="BU127">
        <v>23</v>
      </c>
      <c r="BV127">
        <f t="shared" si="79"/>
        <v>-53</v>
      </c>
      <c r="BW127">
        <f t="shared" si="80"/>
        <v>-4</v>
      </c>
      <c r="BX127">
        <f t="shared" si="81"/>
        <v>-6</v>
      </c>
      <c r="BY127">
        <f t="shared" si="82"/>
        <v>-53</v>
      </c>
      <c r="BZ127">
        <f t="shared" si="83"/>
        <v>-44</v>
      </c>
      <c r="CA127">
        <f t="shared" si="84"/>
        <v>23</v>
      </c>
      <c r="CB127">
        <f t="shared" si="57"/>
        <v>-26.166666666666668</v>
      </c>
      <c r="CC127">
        <f t="shared" si="58"/>
        <v>-22.833333333333332</v>
      </c>
      <c r="CD127">
        <f t="shared" si="74"/>
        <v>11.1</v>
      </c>
      <c r="CE127" t="s">
        <v>120</v>
      </c>
      <c r="CF127" t="str">
        <f t="shared" si="75"/>
        <v>春</v>
      </c>
      <c r="CG127" s="2">
        <v>13946524</v>
      </c>
      <c r="CH127" s="2">
        <v>3941</v>
      </c>
      <c r="CI127" s="2">
        <v>12886588176</v>
      </c>
      <c r="CJ127">
        <f t="shared" si="76"/>
        <v>24922586709</v>
      </c>
      <c r="CK127">
        <f t="shared" si="77"/>
        <v>24922586709</v>
      </c>
      <c r="CL127" s="2">
        <v>0</v>
      </c>
      <c r="CM127" s="2">
        <v>0</v>
      </c>
      <c r="CN127">
        <f t="shared" si="59"/>
        <v>0</v>
      </c>
      <c r="CO127">
        <f t="shared" si="63"/>
        <v>0</v>
      </c>
      <c r="CP127">
        <f t="shared" si="64"/>
        <v>0</v>
      </c>
      <c r="CQ127">
        <f t="shared" si="65"/>
        <v>0</v>
      </c>
      <c r="CR127">
        <f t="shared" si="60"/>
        <v>5</v>
      </c>
      <c r="CS127">
        <v>169</v>
      </c>
      <c r="CT127">
        <v>486232.2</v>
      </c>
      <c r="CU127">
        <f t="shared" si="78"/>
        <v>486232.2</v>
      </c>
    </row>
    <row r="128" spans="1:99" x14ac:dyDescent="0.55000000000000004">
      <c r="A128" s="1">
        <v>43972</v>
      </c>
      <c r="B128">
        <v>11</v>
      </c>
      <c r="C128">
        <v>5128</v>
      </c>
      <c r="D128">
        <v>9</v>
      </c>
      <c r="E128">
        <v>256</v>
      </c>
      <c r="F128">
        <v>12.7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 t="str">
        <f t="shared" si="44"/>
        <v>_平日(金曜除く)</v>
      </c>
      <c r="O128" t="s">
        <v>17</v>
      </c>
      <c r="P128" t="str">
        <f t="shared" si="45"/>
        <v>_平日</v>
      </c>
      <c r="Q128" t="str">
        <f t="shared" si="46"/>
        <v>_祝日でない</v>
      </c>
      <c r="R128" t="str">
        <f t="shared" si="47"/>
        <v>_平日</v>
      </c>
      <c r="S128" t="str">
        <f t="shared" si="48"/>
        <v>_平日</v>
      </c>
      <c r="T128">
        <f t="shared" si="61"/>
        <v>5</v>
      </c>
      <c r="U128" t="str">
        <f t="shared" si="49"/>
        <v>木</v>
      </c>
      <c r="V128" t="str">
        <f t="shared" si="50"/>
        <v>週の後半</v>
      </c>
      <c r="W128" t="s">
        <v>31</v>
      </c>
      <c r="X128" t="str">
        <f t="shared" si="51"/>
        <v>週の後半</v>
      </c>
      <c r="Y128" s="3">
        <v>0.5</v>
      </c>
      <c r="Z128" s="3">
        <v>89</v>
      </c>
      <c r="AA128" s="2" t="s">
        <v>53</v>
      </c>
      <c r="AB128" s="3">
        <v>0</v>
      </c>
      <c r="AC128" s="3">
        <v>4073</v>
      </c>
      <c r="AD128">
        <f t="shared" si="62"/>
        <v>132</v>
      </c>
      <c r="AE128" s="3">
        <v>655</v>
      </c>
      <c r="AF128" s="3">
        <v>613</v>
      </c>
      <c r="AG128" s="3">
        <v>42</v>
      </c>
      <c r="AH128" s="3">
        <v>40</v>
      </c>
      <c r="AI128" s="3">
        <v>85</v>
      </c>
      <c r="AJ128" s="3">
        <v>24</v>
      </c>
      <c r="AK128" s="3">
        <v>10</v>
      </c>
      <c r="AL128" s="3">
        <v>1</v>
      </c>
      <c r="AM128" s="3">
        <v>1047</v>
      </c>
      <c r="AN128" s="3">
        <v>18</v>
      </c>
      <c r="AO128" s="3">
        <v>1001.7</v>
      </c>
      <c r="AP128" s="3">
        <v>8.0000000000000002E-3</v>
      </c>
      <c r="AQ128" s="3">
        <v>33</v>
      </c>
      <c r="AR128" s="3">
        <v>38.299999999999997</v>
      </c>
      <c r="AS128" s="3">
        <v>0</v>
      </c>
      <c r="AT128" s="3">
        <v>2</v>
      </c>
      <c r="AU128" s="2">
        <v>1013</v>
      </c>
      <c r="AV128" s="2">
        <v>10</v>
      </c>
      <c r="AW128" s="2">
        <v>-1</v>
      </c>
      <c r="AX128">
        <f t="shared" si="52"/>
        <v>6</v>
      </c>
      <c r="AY128" t="s">
        <v>82</v>
      </c>
      <c r="AZ128" s="3">
        <v>13946519</v>
      </c>
      <c r="BA128" s="3">
        <v>788</v>
      </c>
      <c r="BB128">
        <v>10989856972</v>
      </c>
      <c r="BC128" t="s">
        <v>79</v>
      </c>
      <c r="BD128">
        <f t="shared" si="66"/>
        <v>20.8</v>
      </c>
      <c r="BE128">
        <f t="shared" si="67"/>
        <v>40</v>
      </c>
      <c r="BF128" t="str">
        <f t="shared" si="68"/>
        <v>あり</v>
      </c>
      <c r="BG128" t="str">
        <f t="shared" si="69"/>
        <v>_冬でない</v>
      </c>
      <c r="BH128">
        <f t="shared" si="70"/>
        <v>0</v>
      </c>
      <c r="BI128" t="str">
        <f t="shared" si="71"/>
        <v>_なし</v>
      </c>
      <c r="BJ128" t="str">
        <f t="shared" si="53"/>
        <v>_なし</v>
      </c>
      <c r="BK128" t="str">
        <f t="shared" si="72"/>
        <v>_なし</v>
      </c>
      <c r="BL128">
        <f t="shared" si="73"/>
        <v>0.92499999999999993</v>
      </c>
      <c r="BM128">
        <f t="shared" si="54"/>
        <v>1057</v>
      </c>
      <c r="BN128">
        <f t="shared" si="55"/>
        <v>19</v>
      </c>
      <c r="BO128">
        <f t="shared" si="56"/>
        <v>1076</v>
      </c>
      <c r="BP128">
        <v>-54</v>
      </c>
      <c r="BQ128">
        <v>-9</v>
      </c>
      <c r="BR128">
        <v>-32</v>
      </c>
      <c r="BS128">
        <v>-53</v>
      </c>
      <c r="BT128">
        <v>-43</v>
      </c>
      <c r="BU128">
        <v>24</v>
      </c>
      <c r="BV128">
        <f t="shared" si="79"/>
        <v>-53</v>
      </c>
      <c r="BW128">
        <f t="shared" si="80"/>
        <v>-5</v>
      </c>
      <c r="BX128">
        <f t="shared" si="81"/>
        <v>-2</v>
      </c>
      <c r="BY128">
        <f t="shared" si="82"/>
        <v>-54</v>
      </c>
      <c r="BZ128">
        <f t="shared" si="83"/>
        <v>-44</v>
      </c>
      <c r="CA128">
        <f t="shared" si="84"/>
        <v>23</v>
      </c>
      <c r="CB128">
        <f t="shared" si="57"/>
        <v>-27.833333333333332</v>
      </c>
      <c r="CC128">
        <f t="shared" si="58"/>
        <v>-22.5</v>
      </c>
      <c r="CD128">
        <f t="shared" si="74"/>
        <v>12.5</v>
      </c>
      <c r="CE128" t="s">
        <v>120</v>
      </c>
      <c r="CF128" t="str">
        <f t="shared" si="75"/>
        <v>春</v>
      </c>
      <c r="CG128" s="2">
        <v>13946519</v>
      </c>
      <c r="CH128" s="2">
        <v>4073</v>
      </c>
      <c r="CI128" s="2">
        <v>10989856972</v>
      </c>
      <c r="CJ128">
        <f t="shared" si="76"/>
        <v>22244822215</v>
      </c>
      <c r="CK128">
        <f t="shared" si="77"/>
        <v>22244822215</v>
      </c>
      <c r="CL128" s="2">
        <v>0</v>
      </c>
      <c r="CM128" s="2">
        <v>0</v>
      </c>
      <c r="CN128">
        <f t="shared" si="59"/>
        <v>0</v>
      </c>
      <c r="CO128">
        <f t="shared" si="63"/>
        <v>0</v>
      </c>
      <c r="CP128">
        <f t="shared" si="64"/>
        <v>0</v>
      </c>
      <c r="CQ128">
        <f t="shared" si="65"/>
        <v>0</v>
      </c>
      <c r="CR128">
        <f t="shared" si="60"/>
        <v>5</v>
      </c>
      <c r="CS128">
        <v>169</v>
      </c>
      <c r="CT128">
        <v>486232.2</v>
      </c>
      <c r="CU128">
        <f t="shared" si="78"/>
        <v>486232.2</v>
      </c>
    </row>
    <row r="129" spans="1:99" x14ac:dyDescent="0.55000000000000004">
      <c r="A129" s="1">
        <v>43973</v>
      </c>
      <c r="B129">
        <v>3</v>
      </c>
      <c r="C129">
        <v>5131</v>
      </c>
      <c r="D129">
        <v>7</v>
      </c>
      <c r="E129">
        <v>263</v>
      </c>
      <c r="F129">
        <v>15.3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 t="str">
        <f t="shared" si="44"/>
        <v>金曜</v>
      </c>
      <c r="O129" t="s">
        <v>17</v>
      </c>
      <c r="P129" t="str">
        <f t="shared" si="45"/>
        <v>_平日</v>
      </c>
      <c r="Q129" t="str">
        <f t="shared" si="46"/>
        <v>_祝日でない</v>
      </c>
      <c r="R129" t="str">
        <f t="shared" si="47"/>
        <v>_平日</v>
      </c>
      <c r="S129" t="str">
        <f t="shared" si="48"/>
        <v>休日前日</v>
      </c>
      <c r="T129">
        <f t="shared" si="61"/>
        <v>11</v>
      </c>
      <c r="U129" t="str">
        <f t="shared" si="49"/>
        <v>金</v>
      </c>
      <c r="V129" t="str">
        <f t="shared" si="50"/>
        <v>週の後半</v>
      </c>
      <c r="W129" t="s">
        <v>31</v>
      </c>
      <c r="X129" t="str">
        <f t="shared" si="51"/>
        <v>週の後半</v>
      </c>
      <c r="Y129" s="3">
        <v>1</v>
      </c>
      <c r="Z129" s="3">
        <v>89</v>
      </c>
      <c r="AA129" s="2" t="s">
        <v>53</v>
      </c>
      <c r="AB129" s="3">
        <v>0</v>
      </c>
      <c r="AC129" s="3">
        <v>4189</v>
      </c>
      <c r="AD129">
        <f t="shared" si="62"/>
        <v>116</v>
      </c>
      <c r="AE129" s="3">
        <v>561</v>
      </c>
      <c r="AF129" s="3">
        <v>519</v>
      </c>
      <c r="AG129" s="3">
        <v>42</v>
      </c>
      <c r="AH129" s="3">
        <v>39</v>
      </c>
      <c r="AI129" s="3">
        <v>70</v>
      </c>
      <c r="AJ129" s="3">
        <v>14</v>
      </c>
      <c r="AK129" s="3">
        <v>8</v>
      </c>
      <c r="AL129" s="3">
        <v>0</v>
      </c>
      <c r="AM129" s="3">
        <v>1103</v>
      </c>
      <c r="AN129" s="3">
        <v>15</v>
      </c>
      <c r="AO129" s="3">
        <v>974.9</v>
      </c>
      <c r="AP129" s="3">
        <v>8.0000000000000002E-3</v>
      </c>
      <c r="AQ129" s="3">
        <v>30</v>
      </c>
      <c r="AR129" s="3">
        <v>37.700000000000003</v>
      </c>
      <c r="AS129" s="3">
        <v>0</v>
      </c>
      <c r="AT129" s="3">
        <v>2.4</v>
      </c>
      <c r="AU129" s="2">
        <v>1014.9</v>
      </c>
      <c r="AV129" s="2">
        <v>10</v>
      </c>
      <c r="AW129" s="2">
        <v>4.5</v>
      </c>
      <c r="AX129">
        <f t="shared" si="52"/>
        <v>-8</v>
      </c>
      <c r="AY129" t="s">
        <v>82</v>
      </c>
      <c r="AZ129" s="3">
        <v>13946508</v>
      </c>
      <c r="BA129" s="3">
        <v>676</v>
      </c>
      <c r="BB129">
        <v>9427839408</v>
      </c>
      <c r="BC129" t="s">
        <v>79</v>
      </c>
      <c r="BD129">
        <f t="shared" si="66"/>
        <v>21.5</v>
      </c>
      <c r="BE129">
        <f t="shared" si="67"/>
        <v>52</v>
      </c>
      <c r="BF129" t="str">
        <f t="shared" si="68"/>
        <v>あり</v>
      </c>
      <c r="BG129" t="str">
        <f t="shared" si="69"/>
        <v>_冬でない</v>
      </c>
      <c r="BH129">
        <f t="shared" si="70"/>
        <v>0</v>
      </c>
      <c r="BI129" t="str">
        <f t="shared" si="71"/>
        <v>_なし</v>
      </c>
      <c r="BJ129" t="str">
        <f t="shared" si="53"/>
        <v>_なし</v>
      </c>
      <c r="BK129" t="str">
        <f t="shared" si="72"/>
        <v>_なし</v>
      </c>
      <c r="BL129">
        <f t="shared" si="73"/>
        <v>2.7333333333333338</v>
      </c>
      <c r="BM129">
        <f t="shared" si="54"/>
        <v>1111</v>
      </c>
      <c r="BN129">
        <f t="shared" si="55"/>
        <v>15</v>
      </c>
      <c r="BO129">
        <f t="shared" si="56"/>
        <v>1126</v>
      </c>
      <c r="BP129">
        <v>-53</v>
      </c>
      <c r="BQ129">
        <v>-5</v>
      </c>
      <c r="BR129">
        <v>-24</v>
      </c>
      <c r="BS129">
        <v>-52</v>
      </c>
      <c r="BT129">
        <v>-41</v>
      </c>
      <c r="BU129">
        <v>25</v>
      </c>
      <c r="BV129">
        <f t="shared" si="79"/>
        <v>-53</v>
      </c>
      <c r="BW129">
        <f t="shared" si="80"/>
        <v>-5</v>
      </c>
      <c r="BX129">
        <f t="shared" si="81"/>
        <v>-4</v>
      </c>
      <c r="BY129">
        <f t="shared" si="82"/>
        <v>-53</v>
      </c>
      <c r="BZ129">
        <f t="shared" si="83"/>
        <v>-44</v>
      </c>
      <c r="CA129">
        <f t="shared" si="84"/>
        <v>23</v>
      </c>
      <c r="CB129">
        <f t="shared" si="57"/>
        <v>-25</v>
      </c>
      <c r="CC129">
        <f t="shared" si="58"/>
        <v>-22.666666666666668</v>
      </c>
      <c r="CD129">
        <f t="shared" si="74"/>
        <v>8.1</v>
      </c>
      <c r="CE129" t="s">
        <v>120</v>
      </c>
      <c r="CF129" t="str">
        <f t="shared" si="75"/>
        <v>春</v>
      </c>
      <c r="CG129" s="2">
        <v>13946508</v>
      </c>
      <c r="CH129" s="2">
        <v>4189</v>
      </c>
      <c r="CI129" s="2">
        <v>9427839408</v>
      </c>
      <c r="CJ129">
        <f t="shared" si="76"/>
        <v>20417774088</v>
      </c>
      <c r="CK129">
        <f t="shared" si="77"/>
        <v>20417774088</v>
      </c>
      <c r="CL129" s="2">
        <v>0</v>
      </c>
      <c r="CM129" s="2">
        <v>0</v>
      </c>
      <c r="CN129">
        <f t="shared" si="59"/>
        <v>0</v>
      </c>
      <c r="CO129">
        <f t="shared" si="63"/>
        <v>0</v>
      </c>
      <c r="CP129">
        <f t="shared" si="64"/>
        <v>0</v>
      </c>
      <c r="CQ129">
        <f t="shared" si="65"/>
        <v>0</v>
      </c>
      <c r="CR129">
        <f t="shared" si="60"/>
        <v>11</v>
      </c>
      <c r="CS129">
        <v>169</v>
      </c>
      <c r="CT129">
        <v>486232.2</v>
      </c>
      <c r="CU129">
        <f t="shared" si="78"/>
        <v>486232.2</v>
      </c>
    </row>
    <row r="130" spans="1:99" x14ac:dyDescent="0.55000000000000004">
      <c r="A130" s="1">
        <v>43974</v>
      </c>
      <c r="B130">
        <v>2</v>
      </c>
      <c r="C130">
        <v>5133</v>
      </c>
      <c r="D130">
        <v>8</v>
      </c>
      <c r="E130">
        <v>271</v>
      </c>
      <c r="F130">
        <v>18.399999999999999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 t="str">
        <f t="shared" si="44"/>
        <v>休日</v>
      </c>
      <c r="O130" t="s">
        <v>17</v>
      </c>
      <c r="P130" t="str">
        <f t="shared" si="45"/>
        <v>休日</v>
      </c>
      <c r="Q130" t="str">
        <f t="shared" si="46"/>
        <v>_祝日でない</v>
      </c>
      <c r="R130" t="str">
        <f t="shared" si="47"/>
        <v>休日</v>
      </c>
      <c r="S130" t="str">
        <f t="shared" si="48"/>
        <v>休日</v>
      </c>
      <c r="T130">
        <f t="shared" si="61"/>
        <v>3</v>
      </c>
      <c r="U130" t="str">
        <f t="shared" si="49"/>
        <v>土</v>
      </c>
      <c r="V130" t="str">
        <f t="shared" si="50"/>
        <v>週の後半</v>
      </c>
      <c r="W130" t="s">
        <v>31</v>
      </c>
      <c r="X130" t="str">
        <f t="shared" si="51"/>
        <v>週の後半</v>
      </c>
      <c r="Y130" s="3">
        <v>0</v>
      </c>
      <c r="Z130" s="3">
        <v>86</v>
      </c>
      <c r="AA130" s="2" t="s">
        <v>53</v>
      </c>
      <c r="AB130" s="3">
        <v>0</v>
      </c>
      <c r="AC130" s="3">
        <v>4229</v>
      </c>
      <c r="AD130">
        <f t="shared" si="62"/>
        <v>40</v>
      </c>
      <c r="AE130" s="3">
        <v>529</v>
      </c>
      <c r="AF130" s="3">
        <v>486</v>
      </c>
      <c r="AG130" s="3">
        <v>43</v>
      </c>
      <c r="AH130" s="3">
        <v>29</v>
      </c>
      <c r="AI130" s="3">
        <v>70</v>
      </c>
      <c r="AJ130" s="3">
        <v>10</v>
      </c>
      <c r="AK130" s="3">
        <v>9</v>
      </c>
      <c r="AL130" s="3">
        <v>0</v>
      </c>
      <c r="AM130" s="3">
        <v>537</v>
      </c>
      <c r="AN130" s="3">
        <v>16</v>
      </c>
      <c r="AO130" s="3">
        <v>936.3</v>
      </c>
      <c r="AP130" s="3">
        <v>8.9999999999999993E-3</v>
      </c>
      <c r="AQ130" s="3">
        <v>28</v>
      </c>
      <c r="AR130" s="3">
        <v>36.4</v>
      </c>
      <c r="AS130" s="3">
        <v>2.8</v>
      </c>
      <c r="AT130" s="3">
        <v>2.4</v>
      </c>
      <c r="AU130" s="2">
        <v>1011.8</v>
      </c>
      <c r="AV130" s="2">
        <v>8.5</v>
      </c>
      <c r="AW130" s="2">
        <v>-46.608333333333348</v>
      </c>
      <c r="AX130">
        <f t="shared" si="52"/>
        <v>-1</v>
      </c>
      <c r="AY130" t="s">
        <v>82</v>
      </c>
      <c r="AZ130" s="3">
        <v>13946505</v>
      </c>
      <c r="BA130" s="3">
        <v>631</v>
      </c>
      <c r="BB130">
        <v>8800244655</v>
      </c>
      <c r="BC130" t="s">
        <v>79</v>
      </c>
      <c r="BD130">
        <f t="shared" si="66"/>
        <v>18.5</v>
      </c>
      <c r="BE130">
        <f t="shared" si="67"/>
        <v>89</v>
      </c>
      <c r="BF130" t="str">
        <f t="shared" si="68"/>
        <v>あり</v>
      </c>
      <c r="BG130" t="str">
        <f t="shared" si="69"/>
        <v>_冬でない</v>
      </c>
      <c r="BH130">
        <f t="shared" si="70"/>
        <v>0</v>
      </c>
      <c r="BI130" t="str">
        <f t="shared" si="71"/>
        <v>_なし</v>
      </c>
      <c r="BJ130" t="str">
        <f t="shared" si="53"/>
        <v>_なし</v>
      </c>
      <c r="BK130" t="str">
        <f t="shared" si="72"/>
        <v>_なし</v>
      </c>
      <c r="BL130">
        <f t="shared" si="73"/>
        <v>-50.32500000000001</v>
      </c>
      <c r="BM130">
        <f t="shared" si="54"/>
        <v>546</v>
      </c>
      <c r="BN130">
        <f t="shared" si="55"/>
        <v>16</v>
      </c>
      <c r="BO130">
        <f t="shared" si="56"/>
        <v>562</v>
      </c>
      <c r="BP130">
        <v>-49</v>
      </c>
      <c r="BQ130">
        <v>-2</v>
      </c>
      <c r="BR130">
        <v>-19</v>
      </c>
      <c r="BS130">
        <v>-52</v>
      </c>
      <c r="BT130">
        <v>-31</v>
      </c>
      <c r="BU130">
        <v>16</v>
      </c>
      <c r="BV130">
        <f t="shared" si="79"/>
        <v>-54</v>
      </c>
      <c r="BW130">
        <f t="shared" si="80"/>
        <v>-1</v>
      </c>
      <c r="BX130">
        <f t="shared" si="81"/>
        <v>-9</v>
      </c>
      <c r="BY130">
        <f t="shared" si="82"/>
        <v>-53</v>
      </c>
      <c r="BZ130">
        <f t="shared" si="83"/>
        <v>-43</v>
      </c>
      <c r="CA130">
        <f t="shared" si="84"/>
        <v>25</v>
      </c>
      <c r="CB130">
        <f t="shared" si="57"/>
        <v>-22.833333333333332</v>
      </c>
      <c r="CC130">
        <f t="shared" si="58"/>
        <v>-22.5</v>
      </c>
      <c r="CD130">
        <f t="shared" si="74"/>
        <v>0</v>
      </c>
      <c r="CE130" t="s">
        <v>120</v>
      </c>
      <c r="CF130" t="str">
        <f t="shared" si="75"/>
        <v>春</v>
      </c>
      <c r="CG130" s="2">
        <v>13946505</v>
      </c>
      <c r="CH130" s="2">
        <v>4229</v>
      </c>
      <c r="CI130" s="2">
        <v>8800244655</v>
      </c>
      <c r="CJ130">
        <f t="shared" si="76"/>
        <v>19162570692</v>
      </c>
      <c r="CK130">
        <f t="shared" si="77"/>
        <v>19162570692</v>
      </c>
      <c r="CL130" s="2">
        <v>0</v>
      </c>
      <c r="CM130" s="2">
        <v>0</v>
      </c>
      <c r="CN130">
        <f t="shared" si="59"/>
        <v>0</v>
      </c>
      <c r="CO130">
        <f t="shared" si="63"/>
        <v>0</v>
      </c>
      <c r="CP130">
        <f t="shared" si="64"/>
        <v>0</v>
      </c>
      <c r="CQ130">
        <f t="shared" si="65"/>
        <v>0</v>
      </c>
      <c r="CR130">
        <f t="shared" si="60"/>
        <v>3</v>
      </c>
      <c r="CS130">
        <v>169</v>
      </c>
      <c r="CT130">
        <v>486232.2</v>
      </c>
      <c r="CU130">
        <f t="shared" si="78"/>
        <v>486232.2</v>
      </c>
    </row>
    <row r="131" spans="1:99" x14ac:dyDescent="0.55000000000000004">
      <c r="A131" s="1">
        <v>43975</v>
      </c>
      <c r="B131">
        <v>14</v>
      </c>
      <c r="C131">
        <v>5147</v>
      </c>
      <c r="D131">
        <v>9</v>
      </c>
      <c r="E131">
        <v>280</v>
      </c>
      <c r="F131">
        <v>20.8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 t="str">
        <f t="shared" ref="N131:N194" si="85">IF(OR(L131=1, M131=1), "休日", IF(K131=1, "金曜", "_平日(金曜除く)"))</f>
        <v>休日</v>
      </c>
      <c r="O131" t="s">
        <v>17</v>
      </c>
      <c r="P131" t="str">
        <f t="shared" ref="P131:P194" si="86">IF(OR(L131=1,M131=1),"休日","_平日")</f>
        <v>休日</v>
      </c>
      <c r="Q131" t="str">
        <f t="shared" ref="Q131:Q194" si="87">IF(O131="祝日である","祝日である",IF(O132="祝日である","祝日前日","_祝日でない"))</f>
        <v>_祝日でない</v>
      </c>
      <c r="R131" t="str">
        <f t="shared" ref="R131:R194" si="88">IF(OR(O131="祝日である", P131="休日"), "休日", "_平日")</f>
        <v>休日</v>
      </c>
      <c r="S131" t="str">
        <f t="shared" ref="S131:S194" si="89">IF(OR(N131="休日",Q131="祝日である"),"休日",IF(OR(N131="金曜",Q131="祝日前日"),"休日前日","_平日"))</f>
        <v>休日</v>
      </c>
      <c r="T131">
        <f t="shared" si="61"/>
        <v>2</v>
      </c>
      <c r="U131" t="str">
        <f t="shared" ref="U131:U194" si="90">IF(G131=1, "月", IF(H131=1, "火", IF(I131=1, "水", IF(J131=1, "木", IF(K131=1, "金", IF(L131=1, "土", "日"))))))</f>
        <v>日</v>
      </c>
      <c r="V131" t="str">
        <f t="shared" ref="V131:V194" si="91">IF(OR(U131="日", U131="月", U131="火", U131="水"), "_週の前半", "週の後半")</f>
        <v>_週の前半</v>
      </c>
      <c r="W131" t="s">
        <v>31</v>
      </c>
      <c r="X131" t="str">
        <f t="shared" ref="X131:X194" si="92">IF(OR(U131="月", U131="火", U131="水"), "_週の前半", "週の後半")</f>
        <v>週の後半</v>
      </c>
      <c r="Y131" s="3">
        <v>0</v>
      </c>
      <c r="Z131" s="3">
        <v>75</v>
      </c>
      <c r="AA131" s="2" t="s">
        <v>53</v>
      </c>
      <c r="AB131" s="3">
        <v>0</v>
      </c>
      <c r="AC131" s="3">
        <v>4239</v>
      </c>
      <c r="AD131">
        <f t="shared" si="62"/>
        <v>10</v>
      </c>
      <c r="AE131" s="3">
        <v>517</v>
      </c>
      <c r="AF131" s="3">
        <v>476</v>
      </c>
      <c r="AG131" s="3">
        <v>41</v>
      </c>
      <c r="AH131" s="3">
        <v>26</v>
      </c>
      <c r="AI131" s="3">
        <v>68</v>
      </c>
      <c r="AJ131" s="3">
        <v>22</v>
      </c>
      <c r="AK131" s="3">
        <v>5</v>
      </c>
      <c r="AL131" s="3">
        <v>0</v>
      </c>
      <c r="AM131" s="3">
        <v>354</v>
      </c>
      <c r="AN131" s="3">
        <v>2</v>
      </c>
      <c r="AO131" s="3">
        <v>928.7</v>
      </c>
      <c r="AP131" s="3">
        <v>0.01</v>
      </c>
      <c r="AQ131" s="3">
        <v>35</v>
      </c>
      <c r="AR131" s="3">
        <v>31</v>
      </c>
      <c r="AS131" s="3">
        <v>11</v>
      </c>
      <c r="AT131" s="3">
        <v>3.2</v>
      </c>
      <c r="AU131" s="2">
        <v>1011.6</v>
      </c>
      <c r="AV131" s="2">
        <v>6.3</v>
      </c>
      <c r="AW131" s="2">
        <v>-16.525000000000002</v>
      </c>
      <c r="AX131">
        <f t="shared" ref="AX131:AX194" si="93">B131-T131</f>
        <v>12</v>
      </c>
      <c r="AY131" t="s">
        <v>82</v>
      </c>
      <c r="AZ131" s="3">
        <v>13946503</v>
      </c>
      <c r="BA131" s="3">
        <v>614</v>
      </c>
      <c r="BB131">
        <v>8563152842</v>
      </c>
      <c r="BC131" t="s">
        <v>79</v>
      </c>
      <c r="BD131">
        <f t="shared" si="66"/>
        <v>21.6</v>
      </c>
      <c r="BE131">
        <f t="shared" si="67"/>
        <v>74</v>
      </c>
      <c r="BF131" t="str">
        <f t="shared" si="68"/>
        <v>あり</v>
      </c>
      <c r="BG131" t="str">
        <f t="shared" si="69"/>
        <v>_冬でない</v>
      </c>
      <c r="BH131">
        <f t="shared" si="70"/>
        <v>0</v>
      </c>
      <c r="BI131" t="str">
        <f t="shared" si="71"/>
        <v>_なし</v>
      </c>
      <c r="BJ131" t="str">
        <f t="shared" ref="BJ131:BJ194" si="94">IF(BC131="正月", "正月", "_なし")</f>
        <v>_なし</v>
      </c>
      <c r="BK131" t="str">
        <f t="shared" si="72"/>
        <v>_なし</v>
      </c>
      <c r="BL131">
        <f t="shared" si="73"/>
        <v>-8.8083333333333336</v>
      </c>
      <c r="BM131">
        <f t="shared" ref="BM131:BM194" si="95">AK131+AM131</f>
        <v>359</v>
      </c>
      <c r="BN131">
        <f t="shared" ref="BN131:BN194" si="96">AL131+AN131</f>
        <v>2</v>
      </c>
      <c r="BO131">
        <f t="shared" ref="BO131:BO194" si="97">BM131+BN131</f>
        <v>361</v>
      </c>
      <c r="BP131">
        <v>-46</v>
      </c>
      <c r="BQ131">
        <v>-2</v>
      </c>
      <c r="BR131">
        <v>7</v>
      </c>
      <c r="BS131">
        <v>-53</v>
      </c>
      <c r="BT131">
        <v>-29</v>
      </c>
      <c r="BU131">
        <v>12</v>
      </c>
      <c r="BV131">
        <f t="shared" si="79"/>
        <v>-64</v>
      </c>
      <c r="BW131">
        <f t="shared" si="80"/>
        <v>-26</v>
      </c>
      <c r="BX131">
        <f t="shared" si="81"/>
        <v>-65</v>
      </c>
      <c r="BY131">
        <f t="shared" si="82"/>
        <v>-62</v>
      </c>
      <c r="BZ131">
        <f t="shared" si="83"/>
        <v>-37</v>
      </c>
      <c r="CA131">
        <f t="shared" si="84"/>
        <v>19</v>
      </c>
      <c r="CB131">
        <f t="shared" ref="CB131:CB194" si="98">AVERAGE(BP131:BU131)</f>
        <v>-18.5</v>
      </c>
      <c r="CC131">
        <f t="shared" ref="CC131:CC194" si="99">AVERAGE(BV131:CA131)</f>
        <v>-39.166666666666664</v>
      </c>
      <c r="CD131">
        <f t="shared" si="74"/>
        <v>11.7</v>
      </c>
      <c r="CE131" t="s">
        <v>120</v>
      </c>
      <c r="CF131" t="str">
        <f t="shared" si="75"/>
        <v>春</v>
      </c>
      <c r="CG131" s="2">
        <v>13946503</v>
      </c>
      <c r="CH131" s="2">
        <v>4239</v>
      </c>
      <c r="CI131" s="2">
        <v>8563152842</v>
      </c>
      <c r="CJ131">
        <f t="shared" si="76"/>
        <v>18730208592</v>
      </c>
      <c r="CK131">
        <f t="shared" si="77"/>
        <v>18730208592</v>
      </c>
      <c r="CL131" s="2">
        <v>0</v>
      </c>
      <c r="CM131" s="2">
        <v>0</v>
      </c>
      <c r="CN131">
        <f t="shared" ref="CN131:CN194" si="100">CL131+CM131</f>
        <v>0</v>
      </c>
      <c r="CO131">
        <f t="shared" si="63"/>
        <v>0</v>
      </c>
      <c r="CP131">
        <f t="shared" si="64"/>
        <v>0</v>
      </c>
      <c r="CQ131">
        <f t="shared" si="65"/>
        <v>0</v>
      </c>
      <c r="CR131">
        <f t="shared" ref="CR131:CR194" si="101">T131-CQ131</f>
        <v>2</v>
      </c>
      <c r="CS131">
        <v>169</v>
      </c>
      <c r="CT131">
        <v>486232.2</v>
      </c>
      <c r="CU131">
        <f t="shared" si="78"/>
        <v>486232.2</v>
      </c>
    </row>
    <row r="132" spans="1:99" x14ac:dyDescent="0.55000000000000004">
      <c r="A132" s="1">
        <v>43976</v>
      </c>
      <c r="B132">
        <v>8</v>
      </c>
      <c r="C132">
        <v>5155</v>
      </c>
      <c r="D132">
        <v>8</v>
      </c>
      <c r="E132">
        <v>288</v>
      </c>
      <c r="F132">
        <v>21.6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t="str">
        <f t="shared" si="85"/>
        <v>_平日(金曜除く)</v>
      </c>
      <c r="O132" t="s">
        <v>17</v>
      </c>
      <c r="P132" t="str">
        <f t="shared" si="86"/>
        <v>_平日</v>
      </c>
      <c r="Q132" t="str">
        <f t="shared" si="87"/>
        <v>_祝日でない</v>
      </c>
      <c r="R132" t="str">
        <f t="shared" si="88"/>
        <v>_平日</v>
      </c>
      <c r="S132" t="str">
        <f t="shared" si="89"/>
        <v>_平日</v>
      </c>
      <c r="T132">
        <f t="shared" ref="T132:T195" si="102">B131</f>
        <v>14</v>
      </c>
      <c r="U132" t="str">
        <f t="shared" si="90"/>
        <v>月</v>
      </c>
      <c r="V132" t="str">
        <f t="shared" si="91"/>
        <v>_週の前半</v>
      </c>
      <c r="W132" t="s">
        <v>31</v>
      </c>
      <c r="X132" t="str">
        <f t="shared" si="92"/>
        <v>_週の前半</v>
      </c>
      <c r="Y132" s="3">
        <v>0</v>
      </c>
      <c r="Z132" s="3">
        <v>72</v>
      </c>
      <c r="AA132" s="2" t="s">
        <v>79</v>
      </c>
      <c r="AB132" s="3">
        <v>0</v>
      </c>
      <c r="AC132" s="3">
        <v>4311</v>
      </c>
      <c r="AD132">
        <f t="shared" ref="AD132:AD195" si="103">AC132-AC131</f>
        <v>72</v>
      </c>
      <c r="AE132" s="3">
        <v>474</v>
      </c>
      <c r="AF132" s="3">
        <v>435</v>
      </c>
      <c r="AG132" s="3">
        <v>39</v>
      </c>
      <c r="AH132" s="3">
        <v>24</v>
      </c>
      <c r="AI132" s="3">
        <v>47</v>
      </c>
      <c r="AJ132" s="3">
        <v>16</v>
      </c>
      <c r="AK132" s="3">
        <v>10</v>
      </c>
      <c r="AL132" s="3">
        <v>0</v>
      </c>
      <c r="AM132" s="3">
        <v>910</v>
      </c>
      <c r="AN132" s="3">
        <v>34</v>
      </c>
      <c r="AO132" s="3">
        <v>905.3</v>
      </c>
      <c r="AP132" s="3">
        <v>0.01</v>
      </c>
      <c r="AQ132" s="3">
        <v>35</v>
      </c>
      <c r="AR132" s="3">
        <v>29.7</v>
      </c>
      <c r="AS132" s="3">
        <v>6.6</v>
      </c>
      <c r="AT132" s="3">
        <v>3</v>
      </c>
      <c r="AU132" s="2">
        <v>1007.6</v>
      </c>
      <c r="AV132" s="2">
        <v>9.3000000000000007</v>
      </c>
      <c r="AW132" s="2">
        <v>252.2833333333333</v>
      </c>
      <c r="AX132">
        <f t="shared" si="93"/>
        <v>-6</v>
      </c>
      <c r="AY132" t="s">
        <v>82</v>
      </c>
      <c r="AZ132" s="3">
        <v>13946489</v>
      </c>
      <c r="BA132" s="3">
        <v>548</v>
      </c>
      <c r="BB132">
        <v>7642675972</v>
      </c>
      <c r="BC132" t="s">
        <v>79</v>
      </c>
      <c r="BD132">
        <f t="shared" si="66"/>
        <v>19.2</v>
      </c>
      <c r="BE132">
        <f t="shared" si="67"/>
        <v>91</v>
      </c>
      <c r="BF132" t="str">
        <f t="shared" si="68"/>
        <v>あり</v>
      </c>
      <c r="BG132" t="str">
        <f t="shared" si="69"/>
        <v>_冬でない</v>
      </c>
      <c r="BH132">
        <f t="shared" si="70"/>
        <v>0</v>
      </c>
      <c r="BI132" t="str">
        <f t="shared" si="71"/>
        <v>_なし</v>
      </c>
      <c r="BJ132" t="str">
        <f t="shared" si="94"/>
        <v>_なし</v>
      </c>
      <c r="BK132" t="str">
        <f t="shared" si="72"/>
        <v>_なし</v>
      </c>
      <c r="BL132">
        <f t="shared" si="73"/>
        <v>243.99999999999997</v>
      </c>
      <c r="BM132">
        <f t="shared" si="95"/>
        <v>920</v>
      </c>
      <c r="BN132">
        <f t="shared" si="96"/>
        <v>34</v>
      </c>
      <c r="BO132">
        <f t="shared" si="97"/>
        <v>954</v>
      </c>
      <c r="BP132">
        <v>-46</v>
      </c>
      <c r="BQ132">
        <v>-1</v>
      </c>
      <c r="BR132">
        <v>-3</v>
      </c>
      <c r="BS132">
        <v>-46</v>
      </c>
      <c r="BT132">
        <v>-38</v>
      </c>
      <c r="BU132">
        <v>20</v>
      </c>
      <c r="BV132">
        <f t="shared" si="79"/>
        <v>-48</v>
      </c>
      <c r="BW132">
        <f t="shared" si="80"/>
        <v>3</v>
      </c>
      <c r="BX132">
        <f t="shared" si="81"/>
        <v>3</v>
      </c>
      <c r="BY132">
        <f t="shared" si="82"/>
        <v>-56</v>
      </c>
      <c r="BZ132">
        <f t="shared" si="83"/>
        <v>-31</v>
      </c>
      <c r="CA132">
        <f t="shared" si="84"/>
        <v>12</v>
      </c>
      <c r="CB132">
        <f t="shared" si="98"/>
        <v>-19</v>
      </c>
      <c r="CC132">
        <f t="shared" si="99"/>
        <v>-19.5</v>
      </c>
      <c r="CD132">
        <f t="shared" si="74"/>
        <v>0</v>
      </c>
      <c r="CE132" t="s">
        <v>120</v>
      </c>
      <c r="CF132" t="str">
        <f t="shared" si="75"/>
        <v>春</v>
      </c>
      <c r="CG132" s="2">
        <v>13946489</v>
      </c>
      <c r="CH132" s="2">
        <v>4311</v>
      </c>
      <c r="CI132" s="2">
        <v>7642675972</v>
      </c>
      <c r="CJ132">
        <f t="shared" si="76"/>
        <v>17070563736</v>
      </c>
      <c r="CK132">
        <f t="shared" si="77"/>
        <v>17070563736</v>
      </c>
      <c r="CL132" s="2">
        <v>0</v>
      </c>
      <c r="CM132" s="2">
        <v>0</v>
      </c>
      <c r="CN132">
        <f t="shared" si="100"/>
        <v>0</v>
      </c>
      <c r="CO132">
        <f t="shared" ref="CO132:CO195" si="104">CL131</f>
        <v>0</v>
      </c>
      <c r="CP132">
        <f t="shared" ref="CP132:CP195" si="105">CM131</f>
        <v>0</v>
      </c>
      <c r="CQ132">
        <f t="shared" ref="CQ132:CQ195" si="106">CN131</f>
        <v>0</v>
      </c>
      <c r="CR132">
        <f t="shared" si="101"/>
        <v>14</v>
      </c>
      <c r="CS132">
        <v>169</v>
      </c>
      <c r="CT132">
        <v>486232.2</v>
      </c>
      <c r="CU132">
        <f t="shared" si="78"/>
        <v>486232.2</v>
      </c>
    </row>
    <row r="133" spans="1:99" x14ac:dyDescent="0.55000000000000004">
      <c r="A133" s="1">
        <v>43977</v>
      </c>
      <c r="B133">
        <v>10</v>
      </c>
      <c r="C133">
        <v>5165</v>
      </c>
      <c r="D133">
        <v>4</v>
      </c>
      <c r="E133">
        <v>292</v>
      </c>
      <c r="F133">
        <v>20.9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 t="str">
        <f t="shared" si="85"/>
        <v>_平日(金曜除く)</v>
      </c>
      <c r="O133" t="s">
        <v>17</v>
      </c>
      <c r="P133" t="str">
        <f t="shared" si="86"/>
        <v>_平日</v>
      </c>
      <c r="Q133" t="str">
        <f t="shared" si="87"/>
        <v>_祝日でない</v>
      </c>
      <c r="R133" t="str">
        <f t="shared" si="88"/>
        <v>_平日</v>
      </c>
      <c r="S133" t="str">
        <f t="shared" si="89"/>
        <v>_平日</v>
      </c>
      <c r="T133">
        <f t="shared" si="102"/>
        <v>8</v>
      </c>
      <c r="U133" t="str">
        <f t="shared" si="90"/>
        <v>火</v>
      </c>
      <c r="V133" t="str">
        <f t="shared" si="91"/>
        <v>_週の前半</v>
      </c>
      <c r="W133" t="s">
        <v>31</v>
      </c>
      <c r="X133" t="str">
        <f t="shared" si="92"/>
        <v>_週の前半</v>
      </c>
      <c r="Y133" s="3">
        <v>0.5</v>
      </c>
      <c r="Z133" s="3">
        <v>87</v>
      </c>
      <c r="AA133" s="2" t="s">
        <v>79</v>
      </c>
      <c r="AB133" s="3">
        <v>0</v>
      </c>
      <c r="AC133" s="3">
        <v>4379</v>
      </c>
      <c r="AD133">
        <f t="shared" si="103"/>
        <v>68</v>
      </c>
      <c r="AE133" s="3">
        <v>420</v>
      </c>
      <c r="AF133" s="3">
        <v>387</v>
      </c>
      <c r="AG133" s="3">
        <v>33</v>
      </c>
      <c r="AH133" s="3">
        <v>25</v>
      </c>
      <c r="AI133" s="3">
        <v>38</v>
      </c>
      <c r="AJ133" s="3">
        <v>16</v>
      </c>
      <c r="AK133" s="3">
        <v>21</v>
      </c>
      <c r="AL133" s="3">
        <v>0</v>
      </c>
      <c r="AM133" s="3">
        <v>1036</v>
      </c>
      <c r="AN133" s="3">
        <v>47</v>
      </c>
      <c r="AO133" s="3">
        <v>895.3</v>
      </c>
      <c r="AP133" s="3">
        <v>1.0999999999999999E-2</v>
      </c>
      <c r="AQ133" s="3">
        <v>30</v>
      </c>
      <c r="AR133" s="3">
        <v>30.1</v>
      </c>
      <c r="AS133" s="3">
        <v>0.2</v>
      </c>
      <c r="AT133" s="3">
        <v>2</v>
      </c>
      <c r="AU133" s="2">
        <v>1005.1</v>
      </c>
      <c r="AV133" s="2">
        <v>9.5</v>
      </c>
      <c r="AW133" s="2">
        <v>3.9833333333333329</v>
      </c>
      <c r="AX133">
        <f t="shared" si="93"/>
        <v>2</v>
      </c>
      <c r="AY133" t="s">
        <v>82</v>
      </c>
      <c r="AZ133" s="3">
        <v>13946481</v>
      </c>
      <c r="BA133" s="3">
        <v>484</v>
      </c>
      <c r="BB133">
        <v>6750096804</v>
      </c>
      <c r="BC133" t="s">
        <v>79</v>
      </c>
      <c r="BD133">
        <f t="shared" si="66"/>
        <v>17.7</v>
      </c>
      <c r="BE133">
        <f t="shared" si="67"/>
        <v>97</v>
      </c>
      <c r="BF133" t="str">
        <f t="shared" si="68"/>
        <v>あり</v>
      </c>
      <c r="BG133" t="str">
        <f t="shared" si="69"/>
        <v>_冬でない</v>
      </c>
      <c r="BH133">
        <f t="shared" si="70"/>
        <v>0</v>
      </c>
      <c r="BI133" t="str">
        <f t="shared" si="71"/>
        <v>_なし</v>
      </c>
      <c r="BJ133" t="str">
        <f t="shared" si="94"/>
        <v>_なし</v>
      </c>
      <c r="BK133" t="str">
        <f t="shared" si="72"/>
        <v>_なし</v>
      </c>
      <c r="BL133">
        <f t="shared" si="73"/>
        <v>-2.625</v>
      </c>
      <c r="BM133">
        <f t="shared" si="95"/>
        <v>1057</v>
      </c>
      <c r="BN133">
        <f t="shared" si="96"/>
        <v>47</v>
      </c>
      <c r="BO133">
        <f t="shared" si="97"/>
        <v>1104</v>
      </c>
      <c r="BP133">
        <v>-47</v>
      </c>
      <c r="BQ133">
        <v>-9</v>
      </c>
      <c r="BR133">
        <v>-21</v>
      </c>
      <c r="BS133">
        <v>-48</v>
      </c>
      <c r="BT133">
        <v>-39</v>
      </c>
      <c r="BU133">
        <v>21</v>
      </c>
      <c r="BV133">
        <f t="shared" si="79"/>
        <v>-55</v>
      </c>
      <c r="BW133">
        <f t="shared" si="80"/>
        <v>-11</v>
      </c>
      <c r="BX133">
        <f t="shared" si="81"/>
        <v>-32</v>
      </c>
      <c r="BY133">
        <f t="shared" si="82"/>
        <v>-51</v>
      </c>
      <c r="BZ133">
        <f t="shared" si="83"/>
        <v>-41</v>
      </c>
      <c r="CA133">
        <f t="shared" si="84"/>
        <v>22</v>
      </c>
      <c r="CB133">
        <f t="shared" si="98"/>
        <v>-23.833333333333332</v>
      </c>
      <c r="CC133">
        <f t="shared" si="99"/>
        <v>-28</v>
      </c>
      <c r="CD133">
        <f t="shared" si="74"/>
        <v>0</v>
      </c>
      <c r="CE133" t="s">
        <v>120</v>
      </c>
      <c r="CF133" t="str">
        <f t="shared" si="75"/>
        <v>春</v>
      </c>
      <c r="CG133" s="2">
        <v>13946481</v>
      </c>
      <c r="CH133" s="2">
        <v>4379</v>
      </c>
      <c r="CI133" s="2">
        <v>6750096804</v>
      </c>
      <c r="CJ133">
        <f t="shared" si="76"/>
        <v>14155726935</v>
      </c>
      <c r="CK133">
        <f t="shared" si="77"/>
        <v>14155726935</v>
      </c>
      <c r="CL133" s="2">
        <v>0</v>
      </c>
      <c r="CM133" s="2">
        <v>0</v>
      </c>
      <c r="CN133">
        <f t="shared" si="100"/>
        <v>0</v>
      </c>
      <c r="CO133">
        <f t="shared" si="104"/>
        <v>0</v>
      </c>
      <c r="CP133">
        <f t="shared" si="105"/>
        <v>0</v>
      </c>
      <c r="CQ133">
        <f t="shared" si="106"/>
        <v>0</v>
      </c>
      <c r="CR133">
        <f t="shared" si="101"/>
        <v>8</v>
      </c>
      <c r="CS133">
        <v>169</v>
      </c>
      <c r="CT133">
        <v>486232.2</v>
      </c>
      <c r="CU133">
        <f t="shared" si="78"/>
        <v>486232.2</v>
      </c>
    </row>
    <row r="134" spans="1:99" x14ac:dyDescent="0.55000000000000004">
      <c r="A134" s="1">
        <v>43978</v>
      </c>
      <c r="B134">
        <v>11</v>
      </c>
      <c r="C134">
        <v>5176</v>
      </c>
      <c r="D134">
        <v>4</v>
      </c>
      <c r="E134">
        <v>296</v>
      </c>
      <c r="F134">
        <v>21.4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 t="str">
        <f t="shared" si="85"/>
        <v>_平日(金曜除く)</v>
      </c>
      <c r="O134" t="s">
        <v>17</v>
      </c>
      <c r="P134" t="str">
        <f t="shared" si="86"/>
        <v>_平日</v>
      </c>
      <c r="Q134" t="str">
        <f t="shared" si="87"/>
        <v>_祝日でない</v>
      </c>
      <c r="R134" t="str">
        <f t="shared" si="88"/>
        <v>_平日</v>
      </c>
      <c r="S134" t="str">
        <f t="shared" si="89"/>
        <v>_平日</v>
      </c>
      <c r="T134">
        <f t="shared" si="102"/>
        <v>10</v>
      </c>
      <c r="U134" t="str">
        <f t="shared" si="90"/>
        <v>水</v>
      </c>
      <c r="V134" t="str">
        <f t="shared" si="91"/>
        <v>_週の前半</v>
      </c>
      <c r="W134" t="s">
        <v>31</v>
      </c>
      <c r="X134" t="str">
        <f t="shared" si="92"/>
        <v>_週の前半</v>
      </c>
      <c r="Y134" s="3">
        <v>0</v>
      </c>
      <c r="Z134" s="3">
        <v>81</v>
      </c>
      <c r="AA134" s="2" t="s">
        <v>79</v>
      </c>
      <c r="AB134" s="3">
        <v>0</v>
      </c>
      <c r="AC134" s="3">
        <v>4413</v>
      </c>
      <c r="AD134">
        <f t="shared" si="103"/>
        <v>34</v>
      </c>
      <c r="AE134" s="3">
        <v>394</v>
      </c>
      <c r="AF134" s="3">
        <v>363</v>
      </c>
      <c r="AG134" s="3">
        <v>31</v>
      </c>
      <c r="AH134" s="3">
        <v>23</v>
      </c>
      <c r="AI134" s="3">
        <v>37</v>
      </c>
      <c r="AJ134" s="3">
        <v>17</v>
      </c>
      <c r="AK134" s="3">
        <v>12</v>
      </c>
      <c r="AL134" s="3">
        <v>0</v>
      </c>
      <c r="AM134" s="3">
        <v>1054</v>
      </c>
      <c r="AN134" s="3">
        <v>39</v>
      </c>
      <c r="AO134" s="3">
        <v>898.3</v>
      </c>
      <c r="AP134" s="3">
        <v>1.2E-2</v>
      </c>
      <c r="AQ134" s="3">
        <v>30</v>
      </c>
      <c r="AR134" s="3">
        <v>31.6</v>
      </c>
      <c r="AS134" s="3">
        <v>4.4000000000000004</v>
      </c>
      <c r="AT134" s="3">
        <v>2.1</v>
      </c>
      <c r="AU134" s="2">
        <v>1000.5</v>
      </c>
      <c r="AV134" s="2">
        <v>9.8000000000000007</v>
      </c>
      <c r="AW134" s="2">
        <v>5.4833333333333334</v>
      </c>
      <c r="AX134">
        <f t="shared" si="93"/>
        <v>1</v>
      </c>
      <c r="AY134" t="s">
        <v>82</v>
      </c>
      <c r="AZ134" s="3">
        <v>13946471</v>
      </c>
      <c r="BA134" s="3">
        <v>456</v>
      </c>
      <c r="BB134">
        <v>6359590776</v>
      </c>
      <c r="BC134" t="s">
        <v>79</v>
      </c>
      <c r="BD134">
        <f t="shared" si="66"/>
        <v>12.7</v>
      </c>
      <c r="BE134">
        <f t="shared" si="67"/>
        <v>90</v>
      </c>
      <c r="BF134" t="str">
        <f t="shared" si="68"/>
        <v>あり</v>
      </c>
      <c r="BG134" t="str">
        <f t="shared" si="69"/>
        <v>_冬でない</v>
      </c>
      <c r="BH134">
        <f t="shared" si="70"/>
        <v>0</v>
      </c>
      <c r="BI134" t="str">
        <f t="shared" si="71"/>
        <v>_なし</v>
      </c>
      <c r="BJ134" t="str">
        <f t="shared" si="94"/>
        <v>_なし</v>
      </c>
      <c r="BK134" t="str">
        <f t="shared" si="72"/>
        <v>_なし</v>
      </c>
      <c r="BL134">
        <f t="shared" si="73"/>
        <v>6.05</v>
      </c>
      <c r="BM134">
        <f t="shared" si="95"/>
        <v>1066</v>
      </c>
      <c r="BN134">
        <f t="shared" si="96"/>
        <v>39</v>
      </c>
      <c r="BO134">
        <f t="shared" si="97"/>
        <v>1105</v>
      </c>
      <c r="BP134">
        <v>-43</v>
      </c>
      <c r="BQ134">
        <v>-1</v>
      </c>
      <c r="BR134">
        <v>3</v>
      </c>
      <c r="BS134">
        <v>-46</v>
      </c>
      <c r="BT134">
        <v>-38</v>
      </c>
      <c r="BU134">
        <v>19</v>
      </c>
      <c r="BV134">
        <f t="shared" si="79"/>
        <v>-57</v>
      </c>
      <c r="BW134">
        <f t="shared" si="80"/>
        <v>-17</v>
      </c>
      <c r="BX134">
        <f t="shared" si="81"/>
        <v>-51</v>
      </c>
      <c r="BY134">
        <f t="shared" si="82"/>
        <v>-55</v>
      </c>
      <c r="BZ134">
        <f t="shared" si="83"/>
        <v>-45</v>
      </c>
      <c r="CA134">
        <f t="shared" si="84"/>
        <v>25</v>
      </c>
      <c r="CB134">
        <f t="shared" si="98"/>
        <v>-17.666666666666668</v>
      </c>
      <c r="CC134">
        <f t="shared" si="99"/>
        <v>-33.333333333333336</v>
      </c>
      <c r="CD134">
        <f t="shared" si="74"/>
        <v>0</v>
      </c>
      <c r="CE134" t="s">
        <v>120</v>
      </c>
      <c r="CF134" t="str">
        <f t="shared" si="75"/>
        <v>春</v>
      </c>
      <c r="CG134" s="2">
        <v>13946471</v>
      </c>
      <c r="CH134" s="2">
        <v>4413</v>
      </c>
      <c r="CI134" s="2">
        <v>6359590776</v>
      </c>
      <c r="CJ134">
        <f t="shared" si="76"/>
        <v>12886588176</v>
      </c>
      <c r="CK134">
        <f t="shared" si="77"/>
        <v>12886588176</v>
      </c>
      <c r="CL134" s="2">
        <v>0</v>
      </c>
      <c r="CM134" s="2">
        <v>0</v>
      </c>
      <c r="CN134">
        <f t="shared" si="100"/>
        <v>0</v>
      </c>
      <c r="CO134">
        <f t="shared" si="104"/>
        <v>0</v>
      </c>
      <c r="CP134">
        <f t="shared" si="105"/>
        <v>0</v>
      </c>
      <c r="CQ134">
        <f t="shared" si="106"/>
        <v>0</v>
      </c>
      <c r="CR134">
        <f t="shared" si="101"/>
        <v>10</v>
      </c>
      <c r="CS134">
        <v>169</v>
      </c>
      <c r="CT134">
        <v>486232.2</v>
      </c>
      <c r="CU134">
        <f t="shared" si="78"/>
        <v>486232.2</v>
      </c>
    </row>
    <row r="135" spans="1:99" x14ac:dyDescent="0.55000000000000004">
      <c r="A135" s="1">
        <v>43979</v>
      </c>
      <c r="B135">
        <v>15</v>
      </c>
      <c r="C135">
        <v>5191</v>
      </c>
      <c r="D135">
        <v>3</v>
      </c>
      <c r="E135">
        <v>299</v>
      </c>
      <c r="F135">
        <v>19.399999999999999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 t="str">
        <f t="shared" si="85"/>
        <v>_平日(金曜除く)</v>
      </c>
      <c r="O135" t="s">
        <v>17</v>
      </c>
      <c r="P135" t="str">
        <f t="shared" si="86"/>
        <v>_平日</v>
      </c>
      <c r="Q135" t="str">
        <f t="shared" si="87"/>
        <v>_祝日でない</v>
      </c>
      <c r="R135" t="str">
        <f t="shared" si="88"/>
        <v>_平日</v>
      </c>
      <c r="S135" t="str">
        <f t="shared" si="89"/>
        <v>_平日</v>
      </c>
      <c r="T135">
        <f t="shared" si="102"/>
        <v>11</v>
      </c>
      <c r="U135" t="str">
        <f t="shared" si="90"/>
        <v>木</v>
      </c>
      <c r="V135" t="str">
        <f t="shared" si="91"/>
        <v>週の後半</v>
      </c>
      <c r="W135" t="s">
        <v>31</v>
      </c>
      <c r="X135" t="str">
        <f t="shared" si="92"/>
        <v>週の後半</v>
      </c>
      <c r="Y135" s="3">
        <v>9.5</v>
      </c>
      <c r="Z135" s="3">
        <v>69</v>
      </c>
      <c r="AA135" s="2" t="s">
        <v>79</v>
      </c>
      <c r="AB135" s="3">
        <v>0</v>
      </c>
      <c r="AC135" s="3">
        <v>4443</v>
      </c>
      <c r="AD135">
        <f t="shared" si="103"/>
        <v>30</v>
      </c>
      <c r="AE135" s="3">
        <v>380</v>
      </c>
      <c r="AF135" s="3">
        <v>348</v>
      </c>
      <c r="AG135" s="3">
        <v>32</v>
      </c>
      <c r="AH135" s="3">
        <v>21</v>
      </c>
      <c r="AI135" s="3">
        <v>31</v>
      </c>
      <c r="AJ135" s="3">
        <v>21</v>
      </c>
      <c r="AK135" s="3">
        <v>19</v>
      </c>
      <c r="AL135" s="3">
        <v>1</v>
      </c>
      <c r="AM135" s="3">
        <v>1048</v>
      </c>
      <c r="AN135" s="3">
        <v>42</v>
      </c>
      <c r="AO135" s="3">
        <v>903.1</v>
      </c>
      <c r="AP135" s="3">
        <v>1.2999999999999999E-2</v>
      </c>
      <c r="AQ135" s="3">
        <v>30</v>
      </c>
      <c r="AR135" s="3">
        <v>31.1</v>
      </c>
      <c r="AS135" s="3">
        <v>3.7</v>
      </c>
      <c r="AT135" s="3">
        <v>2.7</v>
      </c>
      <c r="AU135" s="2">
        <v>1004.7</v>
      </c>
      <c r="AV135" s="2">
        <v>8.8000000000000007</v>
      </c>
      <c r="AW135" s="2">
        <v>2.0833333333333339</v>
      </c>
      <c r="AX135">
        <f t="shared" si="93"/>
        <v>4</v>
      </c>
      <c r="AY135" t="s">
        <v>82</v>
      </c>
      <c r="AZ135" s="3">
        <v>13946460</v>
      </c>
      <c r="BA135" s="3">
        <v>434</v>
      </c>
      <c r="BB135">
        <v>6052763640</v>
      </c>
      <c r="BC135" t="s">
        <v>79</v>
      </c>
      <c r="BD135">
        <f t="shared" si="66"/>
        <v>12.7</v>
      </c>
      <c r="BE135">
        <f t="shared" si="67"/>
        <v>89</v>
      </c>
      <c r="BF135" t="str">
        <f t="shared" si="68"/>
        <v>あり</v>
      </c>
      <c r="BG135" t="str">
        <f t="shared" si="69"/>
        <v>_冬でない</v>
      </c>
      <c r="BH135">
        <f t="shared" si="70"/>
        <v>0</v>
      </c>
      <c r="BI135" t="str">
        <f t="shared" si="71"/>
        <v>_なし</v>
      </c>
      <c r="BJ135" t="str">
        <f t="shared" si="94"/>
        <v>_なし</v>
      </c>
      <c r="BK135" t="str">
        <f t="shared" si="72"/>
        <v>_なし</v>
      </c>
      <c r="BL135">
        <f t="shared" si="73"/>
        <v>-1</v>
      </c>
      <c r="BM135">
        <f t="shared" si="95"/>
        <v>1067</v>
      </c>
      <c r="BN135">
        <f t="shared" si="96"/>
        <v>43</v>
      </c>
      <c r="BO135">
        <f t="shared" si="97"/>
        <v>1110</v>
      </c>
      <c r="BP135">
        <v>-44</v>
      </c>
      <c r="BQ135">
        <v>-7</v>
      </c>
      <c r="BR135">
        <v>-11</v>
      </c>
      <c r="BS135">
        <v>-46</v>
      </c>
      <c r="BT135">
        <v>-37</v>
      </c>
      <c r="BU135">
        <v>20</v>
      </c>
      <c r="BV135">
        <f t="shared" si="79"/>
        <v>-52</v>
      </c>
      <c r="BW135">
        <f t="shared" si="80"/>
        <v>-6</v>
      </c>
      <c r="BX135">
        <f t="shared" si="81"/>
        <v>-27</v>
      </c>
      <c r="BY135">
        <f t="shared" si="82"/>
        <v>-52</v>
      </c>
      <c r="BZ135">
        <f t="shared" si="83"/>
        <v>-43</v>
      </c>
      <c r="CA135">
        <f t="shared" si="84"/>
        <v>23</v>
      </c>
      <c r="CB135">
        <f t="shared" si="98"/>
        <v>-20.833333333333332</v>
      </c>
      <c r="CC135">
        <f t="shared" si="99"/>
        <v>-26.166666666666668</v>
      </c>
      <c r="CD135">
        <f t="shared" si="74"/>
        <v>0</v>
      </c>
      <c r="CE135" t="s">
        <v>120</v>
      </c>
      <c r="CF135" t="str">
        <f t="shared" si="75"/>
        <v>春</v>
      </c>
      <c r="CG135" s="2">
        <v>13946460</v>
      </c>
      <c r="CH135" s="2">
        <v>4443</v>
      </c>
      <c r="CI135" s="2">
        <v>6052763640</v>
      </c>
      <c r="CJ135">
        <f t="shared" si="76"/>
        <v>10989856972</v>
      </c>
      <c r="CK135">
        <f t="shared" si="77"/>
        <v>10989856972</v>
      </c>
      <c r="CL135" s="2">
        <v>0</v>
      </c>
      <c r="CM135" s="2">
        <v>0</v>
      </c>
      <c r="CN135">
        <f t="shared" si="100"/>
        <v>0</v>
      </c>
      <c r="CO135">
        <f t="shared" si="104"/>
        <v>0</v>
      </c>
      <c r="CP135">
        <f t="shared" si="105"/>
        <v>0</v>
      </c>
      <c r="CQ135">
        <f t="shared" si="106"/>
        <v>0</v>
      </c>
      <c r="CR135">
        <f t="shared" si="101"/>
        <v>11</v>
      </c>
      <c r="CS135">
        <v>169</v>
      </c>
      <c r="CT135">
        <v>486232.2</v>
      </c>
      <c r="CU135">
        <f t="shared" si="78"/>
        <v>486232.2</v>
      </c>
    </row>
    <row r="136" spans="1:99" x14ac:dyDescent="0.55000000000000004">
      <c r="A136" s="1">
        <v>43980</v>
      </c>
      <c r="B136">
        <v>21</v>
      </c>
      <c r="C136">
        <v>5212</v>
      </c>
      <c r="D136">
        <v>3</v>
      </c>
      <c r="E136">
        <v>302</v>
      </c>
      <c r="F136">
        <v>20.7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 t="str">
        <f t="shared" si="85"/>
        <v>金曜</v>
      </c>
      <c r="O136" t="s">
        <v>17</v>
      </c>
      <c r="P136" t="str">
        <f t="shared" si="86"/>
        <v>_平日</v>
      </c>
      <c r="Q136" t="str">
        <f t="shared" si="87"/>
        <v>_祝日でない</v>
      </c>
      <c r="R136" t="str">
        <f t="shared" si="88"/>
        <v>_平日</v>
      </c>
      <c r="S136" t="str">
        <f t="shared" si="89"/>
        <v>休日前日</v>
      </c>
      <c r="T136">
        <f t="shared" si="102"/>
        <v>15</v>
      </c>
      <c r="U136" t="str">
        <f t="shared" si="90"/>
        <v>金</v>
      </c>
      <c r="V136" t="str">
        <f t="shared" si="91"/>
        <v>週の後半</v>
      </c>
      <c r="W136" t="s">
        <v>31</v>
      </c>
      <c r="X136" t="str">
        <f t="shared" si="92"/>
        <v>週の後半</v>
      </c>
      <c r="Y136" s="3">
        <v>0</v>
      </c>
      <c r="Z136" s="3">
        <v>65</v>
      </c>
      <c r="AA136" s="2" t="s">
        <v>79</v>
      </c>
      <c r="AB136" s="3">
        <v>0</v>
      </c>
      <c r="AC136" s="3">
        <v>4501</v>
      </c>
      <c r="AD136">
        <f t="shared" si="103"/>
        <v>58</v>
      </c>
      <c r="AE136" s="3">
        <v>342</v>
      </c>
      <c r="AF136" s="3">
        <v>311</v>
      </c>
      <c r="AG136" s="3">
        <v>31</v>
      </c>
      <c r="AH136" s="3">
        <v>18</v>
      </c>
      <c r="AI136" s="3">
        <v>26</v>
      </c>
      <c r="AJ136" s="3">
        <v>28</v>
      </c>
      <c r="AK136" s="3">
        <v>20</v>
      </c>
      <c r="AL136" s="3">
        <v>5</v>
      </c>
      <c r="AM136" s="3">
        <v>1150</v>
      </c>
      <c r="AN136" s="3">
        <v>31</v>
      </c>
      <c r="AO136" s="3">
        <v>914.6</v>
      </c>
      <c r="AP136" s="3">
        <v>1.6E-2</v>
      </c>
      <c r="AQ136" s="3">
        <v>23</v>
      </c>
      <c r="AR136" s="3">
        <v>30.1</v>
      </c>
      <c r="AS136" s="3">
        <v>12.9</v>
      </c>
      <c r="AT136" s="3">
        <v>2.8</v>
      </c>
      <c r="AU136" s="2">
        <v>1010.6</v>
      </c>
      <c r="AV136" s="2">
        <v>3.5</v>
      </c>
      <c r="AW136" s="2">
        <v>7.3416666666666659</v>
      </c>
      <c r="AX136">
        <f t="shared" si="93"/>
        <v>6</v>
      </c>
      <c r="AY136" t="s">
        <v>82</v>
      </c>
      <c r="AZ136" s="3">
        <v>13946445</v>
      </c>
      <c r="BA136" s="3">
        <v>388</v>
      </c>
      <c r="BB136">
        <v>5411220660</v>
      </c>
      <c r="BC136" t="s">
        <v>79</v>
      </c>
      <c r="BD136">
        <f t="shared" si="66"/>
        <v>15.3</v>
      </c>
      <c r="BE136">
        <f t="shared" si="67"/>
        <v>89</v>
      </c>
      <c r="BF136" t="str">
        <f t="shared" si="68"/>
        <v>あり</v>
      </c>
      <c r="BG136" t="str">
        <f t="shared" si="69"/>
        <v>_冬でない</v>
      </c>
      <c r="BH136">
        <f t="shared" si="70"/>
        <v>0</v>
      </c>
      <c r="BI136" t="str">
        <f t="shared" si="71"/>
        <v>_なし</v>
      </c>
      <c r="BJ136" t="str">
        <f t="shared" si="94"/>
        <v>_なし</v>
      </c>
      <c r="BK136" t="str">
        <f t="shared" si="72"/>
        <v>_なし</v>
      </c>
      <c r="BL136">
        <f t="shared" si="73"/>
        <v>4.5</v>
      </c>
      <c r="BM136">
        <f t="shared" si="95"/>
        <v>1170</v>
      </c>
      <c r="BN136">
        <f t="shared" si="96"/>
        <v>36</v>
      </c>
      <c r="BO136">
        <f t="shared" si="97"/>
        <v>1206</v>
      </c>
      <c r="BP136">
        <v>-42</v>
      </c>
      <c r="BQ136">
        <v>1</v>
      </c>
      <c r="BR136">
        <v>-1</v>
      </c>
      <c r="BS136">
        <v>-44</v>
      </c>
      <c r="BT136">
        <v>-35</v>
      </c>
      <c r="BU136">
        <v>20</v>
      </c>
      <c r="BV136">
        <f t="shared" si="79"/>
        <v>-54</v>
      </c>
      <c r="BW136">
        <f t="shared" si="80"/>
        <v>-9</v>
      </c>
      <c r="BX136">
        <f t="shared" si="81"/>
        <v>-32</v>
      </c>
      <c r="BY136">
        <f t="shared" si="82"/>
        <v>-53</v>
      </c>
      <c r="BZ136">
        <f t="shared" si="83"/>
        <v>-43</v>
      </c>
      <c r="CA136">
        <f t="shared" si="84"/>
        <v>24</v>
      </c>
      <c r="CB136">
        <f t="shared" si="98"/>
        <v>-16.833333333333332</v>
      </c>
      <c r="CC136">
        <f t="shared" si="99"/>
        <v>-27.833333333333332</v>
      </c>
      <c r="CD136">
        <f t="shared" si="74"/>
        <v>0</v>
      </c>
      <c r="CE136" t="s">
        <v>120</v>
      </c>
      <c r="CF136" t="str">
        <f t="shared" si="75"/>
        <v>春</v>
      </c>
      <c r="CG136" s="2">
        <v>13946445</v>
      </c>
      <c r="CH136" s="2">
        <v>4501</v>
      </c>
      <c r="CI136" s="2">
        <v>5411220660</v>
      </c>
      <c r="CJ136">
        <f t="shared" si="76"/>
        <v>9427839408</v>
      </c>
      <c r="CK136">
        <f t="shared" si="77"/>
        <v>9427839408</v>
      </c>
      <c r="CL136" s="2">
        <v>0</v>
      </c>
      <c r="CM136" s="2">
        <v>0</v>
      </c>
      <c r="CN136">
        <f t="shared" si="100"/>
        <v>0</v>
      </c>
      <c r="CO136">
        <f t="shared" si="104"/>
        <v>0</v>
      </c>
      <c r="CP136">
        <f t="shared" si="105"/>
        <v>0</v>
      </c>
      <c r="CQ136">
        <f t="shared" si="106"/>
        <v>0</v>
      </c>
      <c r="CR136">
        <f t="shared" si="101"/>
        <v>15</v>
      </c>
      <c r="CS136">
        <v>169</v>
      </c>
      <c r="CT136">
        <v>486232.2</v>
      </c>
      <c r="CU136">
        <f t="shared" si="78"/>
        <v>486232.2</v>
      </c>
    </row>
    <row r="137" spans="1:99" x14ac:dyDescent="0.55000000000000004">
      <c r="A137" s="1">
        <v>43981</v>
      </c>
      <c r="B137">
        <v>14</v>
      </c>
      <c r="C137">
        <v>5226</v>
      </c>
      <c r="D137">
        <v>2</v>
      </c>
      <c r="E137">
        <v>304</v>
      </c>
      <c r="F137">
        <v>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 t="str">
        <f t="shared" si="85"/>
        <v>休日</v>
      </c>
      <c r="O137" t="s">
        <v>17</v>
      </c>
      <c r="P137" t="str">
        <f t="shared" si="86"/>
        <v>休日</v>
      </c>
      <c r="Q137" t="str">
        <f t="shared" si="87"/>
        <v>_祝日でない</v>
      </c>
      <c r="R137" t="str">
        <f t="shared" si="88"/>
        <v>休日</v>
      </c>
      <c r="S137" t="str">
        <f t="shared" si="89"/>
        <v>休日</v>
      </c>
      <c r="T137">
        <f t="shared" si="102"/>
        <v>21</v>
      </c>
      <c r="U137" t="str">
        <f t="shared" si="90"/>
        <v>土</v>
      </c>
      <c r="V137" t="str">
        <f t="shared" si="91"/>
        <v>週の後半</v>
      </c>
      <c r="W137" t="s">
        <v>31</v>
      </c>
      <c r="X137" t="str">
        <f t="shared" si="92"/>
        <v>週の後半</v>
      </c>
      <c r="Y137" s="3">
        <v>0</v>
      </c>
      <c r="Z137" s="3">
        <v>71</v>
      </c>
      <c r="AA137" s="2" t="s">
        <v>79</v>
      </c>
      <c r="AB137" s="3">
        <v>0</v>
      </c>
      <c r="AC137" s="3">
        <v>4508</v>
      </c>
      <c r="AD137">
        <f t="shared" si="103"/>
        <v>7</v>
      </c>
      <c r="AE137" s="3">
        <v>339</v>
      </c>
      <c r="AF137" s="3">
        <v>308</v>
      </c>
      <c r="AG137" s="3">
        <v>31</v>
      </c>
      <c r="AH137" s="3">
        <v>20</v>
      </c>
      <c r="AI137" s="3">
        <v>27</v>
      </c>
      <c r="AJ137" s="3">
        <v>33</v>
      </c>
      <c r="AK137" s="3">
        <v>14</v>
      </c>
      <c r="AL137" s="3">
        <v>0</v>
      </c>
      <c r="AM137" s="3">
        <v>548</v>
      </c>
      <c r="AN137" s="3">
        <v>51</v>
      </c>
      <c r="AO137" s="3">
        <v>921.9</v>
      </c>
      <c r="AP137" s="3">
        <v>1.7000000000000001E-2</v>
      </c>
      <c r="AQ137" s="3">
        <v>33</v>
      </c>
      <c r="AR137" s="3">
        <v>30.9</v>
      </c>
      <c r="AS137" s="3">
        <v>8.9</v>
      </c>
      <c r="AT137" s="3">
        <v>3.2</v>
      </c>
      <c r="AU137" s="2">
        <v>1016.8</v>
      </c>
      <c r="AV137" s="2">
        <v>7</v>
      </c>
      <c r="AW137" s="2">
        <v>-37.516666666666659</v>
      </c>
      <c r="AX137">
        <f t="shared" si="93"/>
        <v>-7</v>
      </c>
      <c r="AY137" t="s">
        <v>82</v>
      </c>
      <c r="AZ137" s="3">
        <v>13946424</v>
      </c>
      <c r="BA137" s="3">
        <v>400</v>
      </c>
      <c r="BB137">
        <v>5578569600</v>
      </c>
      <c r="BC137" t="s">
        <v>79</v>
      </c>
      <c r="BD137">
        <f t="shared" si="66"/>
        <v>18.399999999999999</v>
      </c>
      <c r="BE137">
        <f t="shared" si="67"/>
        <v>86</v>
      </c>
      <c r="BF137" t="str">
        <f t="shared" si="68"/>
        <v>あり</v>
      </c>
      <c r="BG137" t="str">
        <f t="shared" si="69"/>
        <v>_冬でない</v>
      </c>
      <c r="BH137">
        <f t="shared" si="70"/>
        <v>0</v>
      </c>
      <c r="BI137" t="str">
        <f t="shared" si="71"/>
        <v>_なし</v>
      </c>
      <c r="BJ137" t="str">
        <f t="shared" si="94"/>
        <v>_なし</v>
      </c>
      <c r="BK137" t="str">
        <f t="shared" si="72"/>
        <v>_なし</v>
      </c>
      <c r="BL137">
        <f t="shared" si="73"/>
        <v>-46.608333333333348</v>
      </c>
      <c r="BM137">
        <f t="shared" si="95"/>
        <v>562</v>
      </c>
      <c r="BN137">
        <f t="shared" si="96"/>
        <v>51</v>
      </c>
      <c r="BO137">
        <f t="shared" si="97"/>
        <v>613</v>
      </c>
      <c r="BP137">
        <v>-38</v>
      </c>
      <c r="BQ137">
        <v>1</v>
      </c>
      <c r="BR137">
        <v>-6</v>
      </c>
      <c r="BS137">
        <v>-43</v>
      </c>
      <c r="BT137">
        <v>-24</v>
      </c>
      <c r="BU137">
        <v>12</v>
      </c>
      <c r="BV137">
        <f t="shared" si="79"/>
        <v>-53</v>
      </c>
      <c r="BW137">
        <f t="shared" si="80"/>
        <v>-5</v>
      </c>
      <c r="BX137">
        <f t="shared" si="81"/>
        <v>-24</v>
      </c>
      <c r="BY137">
        <f t="shared" si="82"/>
        <v>-52</v>
      </c>
      <c r="BZ137">
        <f t="shared" si="83"/>
        <v>-41</v>
      </c>
      <c r="CA137">
        <f t="shared" si="84"/>
        <v>25</v>
      </c>
      <c r="CB137">
        <f t="shared" si="98"/>
        <v>-16.333333333333332</v>
      </c>
      <c r="CC137">
        <f t="shared" si="99"/>
        <v>-25</v>
      </c>
      <c r="CD137">
        <f t="shared" si="74"/>
        <v>2.8</v>
      </c>
      <c r="CE137" t="s">
        <v>120</v>
      </c>
      <c r="CF137" t="str">
        <f t="shared" si="75"/>
        <v>春</v>
      </c>
      <c r="CG137" s="2">
        <v>13946424</v>
      </c>
      <c r="CH137" s="2">
        <v>4508</v>
      </c>
      <c r="CI137" s="2">
        <v>5578569600</v>
      </c>
      <c r="CJ137">
        <f t="shared" si="76"/>
        <v>8800244655</v>
      </c>
      <c r="CK137">
        <f t="shared" si="77"/>
        <v>8800244655</v>
      </c>
      <c r="CL137" s="2">
        <v>0</v>
      </c>
      <c r="CM137" s="2">
        <v>0</v>
      </c>
      <c r="CN137">
        <f t="shared" si="100"/>
        <v>0</v>
      </c>
      <c r="CO137">
        <f t="shared" si="104"/>
        <v>0</v>
      </c>
      <c r="CP137">
        <f t="shared" si="105"/>
        <v>0</v>
      </c>
      <c r="CQ137">
        <f t="shared" si="106"/>
        <v>0</v>
      </c>
      <c r="CR137">
        <f t="shared" si="101"/>
        <v>21</v>
      </c>
      <c r="CS137">
        <v>169</v>
      </c>
      <c r="CT137">
        <v>486232.2</v>
      </c>
      <c r="CU137">
        <f t="shared" si="78"/>
        <v>486232.2</v>
      </c>
    </row>
    <row r="138" spans="1:99" x14ac:dyDescent="0.55000000000000004">
      <c r="A138" s="1">
        <v>43982</v>
      </c>
      <c r="B138">
        <v>5</v>
      </c>
      <c r="C138">
        <v>5231</v>
      </c>
      <c r="D138">
        <v>1</v>
      </c>
      <c r="E138">
        <v>305</v>
      </c>
      <c r="F138">
        <v>21.3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 t="str">
        <f t="shared" si="85"/>
        <v>休日</v>
      </c>
      <c r="O138" t="s">
        <v>17</v>
      </c>
      <c r="P138" t="str">
        <f t="shared" si="86"/>
        <v>休日</v>
      </c>
      <c r="Q138" t="str">
        <f t="shared" si="87"/>
        <v>_祝日でない</v>
      </c>
      <c r="R138" t="str">
        <f t="shared" si="88"/>
        <v>休日</v>
      </c>
      <c r="S138" t="str">
        <f t="shared" si="89"/>
        <v>休日</v>
      </c>
      <c r="T138">
        <f t="shared" si="102"/>
        <v>14</v>
      </c>
      <c r="U138" t="str">
        <f t="shared" si="90"/>
        <v>日</v>
      </c>
      <c r="V138" t="str">
        <f t="shared" si="91"/>
        <v>_週の前半</v>
      </c>
      <c r="W138" t="s">
        <v>31</v>
      </c>
      <c r="X138" t="str">
        <f t="shared" si="92"/>
        <v>週の後半</v>
      </c>
      <c r="Y138" s="3">
        <v>0</v>
      </c>
      <c r="Z138" s="3">
        <v>73</v>
      </c>
      <c r="AA138" s="2" t="s">
        <v>79</v>
      </c>
      <c r="AB138" s="3">
        <v>0</v>
      </c>
      <c r="AC138" s="3">
        <v>4510</v>
      </c>
      <c r="AD138">
        <f t="shared" si="103"/>
        <v>2</v>
      </c>
      <c r="AE138" s="3">
        <v>346</v>
      </c>
      <c r="AF138" s="3">
        <v>318</v>
      </c>
      <c r="AG138" s="3">
        <v>28</v>
      </c>
      <c r="AH138" s="3">
        <v>20</v>
      </c>
      <c r="AI138" s="3">
        <v>27</v>
      </c>
      <c r="AJ138" s="3">
        <v>28</v>
      </c>
      <c r="AK138" s="3">
        <v>12</v>
      </c>
      <c r="AL138" s="3">
        <v>0</v>
      </c>
      <c r="AM138" s="3">
        <v>369</v>
      </c>
      <c r="AN138" s="3">
        <v>8</v>
      </c>
      <c r="AO138" s="3">
        <v>925.9</v>
      </c>
      <c r="AP138" s="3">
        <v>1.7999999999999999E-2</v>
      </c>
      <c r="AQ138" s="3">
        <v>36</v>
      </c>
      <c r="AR138" s="3">
        <v>31</v>
      </c>
      <c r="AS138" s="3">
        <v>0.2</v>
      </c>
      <c r="AT138" s="3">
        <v>3.4</v>
      </c>
      <c r="AU138" s="2">
        <v>1015.9</v>
      </c>
      <c r="AV138" s="2">
        <v>8</v>
      </c>
      <c r="AW138" s="2">
        <v>-14.991666666666667</v>
      </c>
      <c r="AX138">
        <f t="shared" si="93"/>
        <v>-9</v>
      </c>
      <c r="AY138" t="s">
        <v>82</v>
      </c>
      <c r="AZ138" s="3">
        <v>13946410</v>
      </c>
      <c r="BA138" s="3">
        <v>411</v>
      </c>
      <c r="BB138">
        <v>5731974510</v>
      </c>
      <c r="BC138" t="s">
        <v>79</v>
      </c>
      <c r="BD138">
        <f t="shared" ref="BD138:BD201" si="107">F131</f>
        <v>20.8</v>
      </c>
      <c r="BE138">
        <f t="shared" ref="BE138:BE201" si="108">Z131</f>
        <v>75</v>
      </c>
      <c r="BF138" t="str">
        <f t="shared" ref="BF138:BF201" si="109">AA131</f>
        <v>あり</v>
      </c>
      <c r="BG138" t="str">
        <f t="shared" ref="BG138:BG201" si="110">AY131</f>
        <v>_冬でない</v>
      </c>
      <c r="BH138">
        <f t="shared" ref="BH138:BH201" si="111">AB131</f>
        <v>0</v>
      </c>
      <c r="BI138" t="str">
        <f t="shared" ref="BI138:BI201" si="112">BC131</f>
        <v>_なし</v>
      </c>
      <c r="BJ138" t="str">
        <f t="shared" si="94"/>
        <v>_なし</v>
      </c>
      <c r="BK138" t="str">
        <f t="shared" ref="BK138:BK201" si="113">BJ131</f>
        <v>_なし</v>
      </c>
      <c r="BL138">
        <f t="shared" ref="BL138:BL201" si="114">AW131</f>
        <v>-16.525000000000002</v>
      </c>
      <c r="BM138">
        <f t="shared" si="95"/>
        <v>381</v>
      </c>
      <c r="BN138">
        <f t="shared" si="96"/>
        <v>8</v>
      </c>
      <c r="BO138">
        <f t="shared" si="97"/>
        <v>389</v>
      </c>
      <c r="BP138">
        <v>-39</v>
      </c>
      <c r="BQ138">
        <v>-1</v>
      </c>
      <c r="BR138">
        <v>-7</v>
      </c>
      <c r="BS138">
        <v>-47</v>
      </c>
      <c r="BT138">
        <v>-22</v>
      </c>
      <c r="BU138">
        <v>10</v>
      </c>
      <c r="BV138">
        <f t="shared" si="79"/>
        <v>-49</v>
      </c>
      <c r="BW138">
        <f t="shared" si="80"/>
        <v>-2</v>
      </c>
      <c r="BX138">
        <f t="shared" si="81"/>
        <v>-19</v>
      </c>
      <c r="BY138">
        <f t="shared" si="82"/>
        <v>-52</v>
      </c>
      <c r="BZ138">
        <f t="shared" si="83"/>
        <v>-31</v>
      </c>
      <c r="CA138">
        <f t="shared" si="84"/>
        <v>16</v>
      </c>
      <c r="CB138">
        <f t="shared" si="98"/>
        <v>-17.666666666666668</v>
      </c>
      <c r="CC138">
        <f t="shared" si="99"/>
        <v>-22.833333333333332</v>
      </c>
      <c r="CD138">
        <f t="shared" ref="CD138:CD201" si="115">AS131</f>
        <v>11</v>
      </c>
      <c r="CE138" t="s">
        <v>120</v>
      </c>
      <c r="CF138" t="str">
        <f t="shared" ref="CF138:CF201" si="116">CE131</f>
        <v>春</v>
      </c>
      <c r="CG138" s="2">
        <v>13946410</v>
      </c>
      <c r="CH138" s="2">
        <v>4510</v>
      </c>
      <c r="CI138" s="2">
        <v>5731974510</v>
      </c>
      <c r="CJ138">
        <f t="shared" ref="CJ138:CJ201" si="117">BB131</f>
        <v>8563152842</v>
      </c>
      <c r="CK138">
        <f t="shared" ref="CK138:CK201" si="118">CI131</f>
        <v>8563152842</v>
      </c>
      <c r="CL138" s="2">
        <v>0</v>
      </c>
      <c r="CM138" s="2">
        <v>0</v>
      </c>
      <c r="CN138">
        <f t="shared" si="100"/>
        <v>0</v>
      </c>
      <c r="CO138">
        <f t="shared" si="104"/>
        <v>0</v>
      </c>
      <c r="CP138">
        <f t="shared" si="105"/>
        <v>0</v>
      </c>
      <c r="CQ138">
        <f t="shared" si="106"/>
        <v>0</v>
      </c>
      <c r="CR138">
        <f t="shared" si="101"/>
        <v>14</v>
      </c>
      <c r="CS138">
        <v>169</v>
      </c>
      <c r="CT138">
        <v>486232.2</v>
      </c>
      <c r="CU138">
        <f t="shared" ref="CU138:CU201" si="119">CT131</f>
        <v>486232.2</v>
      </c>
    </row>
    <row r="139" spans="1:99" x14ac:dyDescent="0.55000000000000004">
      <c r="A139" s="1">
        <v>43983</v>
      </c>
      <c r="B139">
        <v>13</v>
      </c>
      <c r="C139">
        <v>5244</v>
      </c>
      <c r="D139">
        <v>0</v>
      </c>
      <c r="E139">
        <v>305</v>
      </c>
      <c r="F139">
        <v>19.600000000000001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t="str">
        <f t="shared" si="85"/>
        <v>_平日(金曜除く)</v>
      </c>
      <c r="O139" t="s">
        <v>17</v>
      </c>
      <c r="P139" t="str">
        <f t="shared" si="86"/>
        <v>_平日</v>
      </c>
      <c r="Q139" t="str">
        <f t="shared" si="87"/>
        <v>_祝日でない</v>
      </c>
      <c r="R139" t="str">
        <f t="shared" si="88"/>
        <v>_平日</v>
      </c>
      <c r="S139" t="str">
        <f t="shared" si="89"/>
        <v>_平日</v>
      </c>
      <c r="T139">
        <f t="shared" si="102"/>
        <v>5</v>
      </c>
      <c r="U139" t="str">
        <f t="shared" si="90"/>
        <v>月</v>
      </c>
      <c r="V139" t="str">
        <f t="shared" si="91"/>
        <v>_週の前半</v>
      </c>
      <c r="W139" t="s">
        <v>34</v>
      </c>
      <c r="X139" t="str">
        <f t="shared" si="92"/>
        <v>_週の前半</v>
      </c>
      <c r="Y139" s="3">
        <v>4</v>
      </c>
      <c r="Z139" s="3">
        <v>93</v>
      </c>
      <c r="AA139" s="2" t="s">
        <v>79</v>
      </c>
      <c r="AB139" s="3">
        <v>0</v>
      </c>
      <c r="AC139" s="3">
        <v>4539</v>
      </c>
      <c r="AD139">
        <f t="shared" si="103"/>
        <v>29</v>
      </c>
      <c r="AE139" s="3">
        <v>329</v>
      </c>
      <c r="AF139" s="3">
        <v>300</v>
      </c>
      <c r="AG139" s="3">
        <v>29</v>
      </c>
      <c r="AH139" s="3">
        <v>20</v>
      </c>
      <c r="AI139" s="3">
        <v>29</v>
      </c>
      <c r="AJ139" s="3">
        <v>27</v>
      </c>
      <c r="AK139" s="3">
        <v>27</v>
      </c>
      <c r="AL139" s="3">
        <v>0</v>
      </c>
      <c r="AM139" s="3">
        <v>1399</v>
      </c>
      <c r="AN139" s="3">
        <v>71</v>
      </c>
      <c r="AO139" s="3">
        <v>1003.4</v>
      </c>
      <c r="AP139" s="3">
        <v>1.9E-2</v>
      </c>
      <c r="AQ139" s="3">
        <v>32</v>
      </c>
      <c r="AR139" s="3">
        <v>30.6</v>
      </c>
      <c r="AS139" s="3">
        <v>0</v>
      </c>
      <c r="AT139" s="3">
        <v>1.8</v>
      </c>
      <c r="AU139" s="2">
        <v>1009.7</v>
      </c>
      <c r="AV139" s="2">
        <v>10</v>
      </c>
      <c r="AW139" s="2">
        <v>251.25</v>
      </c>
      <c r="AX139">
        <f t="shared" si="93"/>
        <v>8</v>
      </c>
      <c r="AY139" t="s">
        <v>82</v>
      </c>
      <c r="AZ139" s="3">
        <v>13946405</v>
      </c>
      <c r="BA139" s="3">
        <v>387</v>
      </c>
      <c r="BB139">
        <v>5397258735</v>
      </c>
      <c r="BC139" t="s">
        <v>79</v>
      </c>
      <c r="BD139">
        <f t="shared" si="107"/>
        <v>21.6</v>
      </c>
      <c r="BE139">
        <f t="shared" si="108"/>
        <v>72</v>
      </c>
      <c r="BF139" t="str">
        <f t="shared" si="109"/>
        <v>_なし</v>
      </c>
      <c r="BG139" t="str">
        <f t="shared" si="110"/>
        <v>_冬でない</v>
      </c>
      <c r="BH139">
        <f t="shared" si="111"/>
        <v>0</v>
      </c>
      <c r="BI139" t="str">
        <f t="shared" si="112"/>
        <v>_なし</v>
      </c>
      <c r="BJ139" t="str">
        <f t="shared" si="94"/>
        <v>_なし</v>
      </c>
      <c r="BK139" t="str">
        <f t="shared" si="113"/>
        <v>_なし</v>
      </c>
      <c r="BL139">
        <f t="shared" si="114"/>
        <v>252.2833333333333</v>
      </c>
      <c r="BM139">
        <f t="shared" si="95"/>
        <v>1426</v>
      </c>
      <c r="BN139">
        <f t="shared" si="96"/>
        <v>71</v>
      </c>
      <c r="BO139">
        <f t="shared" si="97"/>
        <v>1497</v>
      </c>
      <c r="BP139">
        <v>-41</v>
      </c>
      <c r="BQ139">
        <v>-11</v>
      </c>
      <c r="BR139">
        <v>-38</v>
      </c>
      <c r="BS139">
        <v>-34</v>
      </c>
      <c r="BT139">
        <v>-26</v>
      </c>
      <c r="BU139">
        <v>15</v>
      </c>
      <c r="BV139">
        <f t="shared" ref="BV139:BV202" si="120">BP131</f>
        <v>-46</v>
      </c>
      <c r="BW139">
        <f t="shared" ref="BW139:BW202" si="121">BQ131</f>
        <v>-2</v>
      </c>
      <c r="BX139">
        <f t="shared" ref="BX139:BX202" si="122">BR131</f>
        <v>7</v>
      </c>
      <c r="BY139">
        <f t="shared" ref="BY139:BY202" si="123">BS131</f>
        <v>-53</v>
      </c>
      <c r="BZ139">
        <f t="shared" ref="BZ139:BZ202" si="124">BT131</f>
        <v>-29</v>
      </c>
      <c r="CA139">
        <f t="shared" ref="CA139:CA202" si="125">BU131</f>
        <v>12</v>
      </c>
      <c r="CB139">
        <f t="shared" si="98"/>
        <v>-22.5</v>
      </c>
      <c r="CC139">
        <f t="shared" si="99"/>
        <v>-18.5</v>
      </c>
      <c r="CD139">
        <f t="shared" si="115"/>
        <v>6.6</v>
      </c>
      <c r="CE139" t="s">
        <v>121</v>
      </c>
      <c r="CF139" t="str">
        <f t="shared" si="116"/>
        <v>春</v>
      </c>
      <c r="CG139" s="2">
        <v>13946405</v>
      </c>
      <c r="CH139" s="2">
        <v>4539</v>
      </c>
      <c r="CI139" s="2">
        <v>5397258735</v>
      </c>
      <c r="CJ139">
        <f t="shared" si="117"/>
        <v>7642675972</v>
      </c>
      <c r="CK139">
        <f t="shared" si="118"/>
        <v>7642675972</v>
      </c>
      <c r="CL139" s="2">
        <v>0</v>
      </c>
      <c r="CM139" s="2">
        <v>0</v>
      </c>
      <c r="CN139">
        <f t="shared" si="100"/>
        <v>0</v>
      </c>
      <c r="CO139">
        <f t="shared" si="104"/>
        <v>0</v>
      </c>
      <c r="CP139">
        <f t="shared" si="105"/>
        <v>0</v>
      </c>
      <c r="CQ139">
        <f t="shared" si="106"/>
        <v>0</v>
      </c>
      <c r="CR139">
        <f t="shared" si="101"/>
        <v>5</v>
      </c>
      <c r="CS139">
        <v>183</v>
      </c>
      <c r="CT139">
        <v>521101.6</v>
      </c>
      <c r="CU139">
        <f t="shared" si="119"/>
        <v>486232.2</v>
      </c>
    </row>
    <row r="140" spans="1:99" x14ac:dyDescent="0.55000000000000004">
      <c r="A140" s="1">
        <v>43984</v>
      </c>
      <c r="B140">
        <v>34</v>
      </c>
      <c r="C140">
        <v>5278</v>
      </c>
      <c r="D140">
        <v>1</v>
      </c>
      <c r="E140">
        <v>306</v>
      </c>
      <c r="F140">
        <v>22.3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 t="str">
        <f t="shared" si="85"/>
        <v>_平日(金曜除く)</v>
      </c>
      <c r="O140" t="s">
        <v>17</v>
      </c>
      <c r="P140" t="str">
        <f t="shared" si="86"/>
        <v>_平日</v>
      </c>
      <c r="Q140" t="str">
        <f t="shared" si="87"/>
        <v>_祝日でない</v>
      </c>
      <c r="R140" t="str">
        <f t="shared" si="88"/>
        <v>_平日</v>
      </c>
      <c r="S140" t="str">
        <f t="shared" si="89"/>
        <v>_平日</v>
      </c>
      <c r="T140">
        <f t="shared" si="102"/>
        <v>13</v>
      </c>
      <c r="U140" t="str">
        <f t="shared" si="90"/>
        <v>火</v>
      </c>
      <c r="V140" t="str">
        <f t="shared" si="91"/>
        <v>_週の前半</v>
      </c>
      <c r="W140" t="s">
        <v>34</v>
      </c>
      <c r="X140" t="str">
        <f t="shared" si="92"/>
        <v>_週の前半</v>
      </c>
      <c r="Y140" s="3">
        <v>0</v>
      </c>
      <c r="Z140" s="3">
        <v>87</v>
      </c>
      <c r="AA140" s="2" t="s">
        <v>79</v>
      </c>
      <c r="AB140" s="3">
        <v>0</v>
      </c>
      <c r="AC140" s="3">
        <v>4586</v>
      </c>
      <c r="AD140">
        <f t="shared" si="103"/>
        <v>47</v>
      </c>
      <c r="AE140" s="3">
        <v>312</v>
      </c>
      <c r="AF140" s="3">
        <v>286</v>
      </c>
      <c r="AG140" s="3">
        <v>26</v>
      </c>
      <c r="AH140" s="3">
        <v>25</v>
      </c>
      <c r="AI140" s="3">
        <v>13</v>
      </c>
      <c r="AJ140" s="3">
        <v>41</v>
      </c>
      <c r="AK140" s="3">
        <v>23</v>
      </c>
      <c r="AL140" s="3">
        <v>1</v>
      </c>
      <c r="AM140" s="3">
        <v>1423</v>
      </c>
      <c r="AN140" s="3">
        <v>83</v>
      </c>
      <c r="AO140" s="3">
        <v>1064.3</v>
      </c>
      <c r="AP140" s="3">
        <v>1.7999999999999999E-2</v>
      </c>
      <c r="AQ140" s="3">
        <v>28</v>
      </c>
      <c r="AR140" s="3">
        <v>30.3</v>
      </c>
      <c r="AS140" s="3">
        <v>4.0999999999999996</v>
      </c>
      <c r="AT140" s="3">
        <v>2.2999999999999998</v>
      </c>
      <c r="AU140" s="2">
        <v>1004.1</v>
      </c>
      <c r="AV140" s="2">
        <v>10</v>
      </c>
      <c r="AW140" s="2">
        <v>-2.9</v>
      </c>
      <c r="AX140">
        <f t="shared" si="93"/>
        <v>21</v>
      </c>
      <c r="AY140" t="s">
        <v>82</v>
      </c>
      <c r="AZ140" s="3">
        <v>13946392</v>
      </c>
      <c r="BA140" s="3">
        <v>352</v>
      </c>
      <c r="BB140">
        <v>4909129984</v>
      </c>
      <c r="BC140" t="s">
        <v>79</v>
      </c>
      <c r="BD140">
        <f t="shared" si="107"/>
        <v>20.9</v>
      </c>
      <c r="BE140">
        <f t="shared" si="108"/>
        <v>87</v>
      </c>
      <c r="BF140" t="str">
        <f t="shared" si="109"/>
        <v>_なし</v>
      </c>
      <c r="BG140" t="str">
        <f t="shared" si="110"/>
        <v>_冬でない</v>
      </c>
      <c r="BH140">
        <f t="shared" si="111"/>
        <v>0</v>
      </c>
      <c r="BI140" t="str">
        <f t="shared" si="112"/>
        <v>_なし</v>
      </c>
      <c r="BJ140" t="str">
        <f t="shared" si="94"/>
        <v>_なし</v>
      </c>
      <c r="BK140" t="str">
        <f t="shared" si="113"/>
        <v>_なし</v>
      </c>
      <c r="BL140">
        <f t="shared" si="114"/>
        <v>3.9833333333333329</v>
      </c>
      <c r="BM140">
        <f t="shared" si="95"/>
        <v>1446</v>
      </c>
      <c r="BN140">
        <f t="shared" si="96"/>
        <v>84</v>
      </c>
      <c r="BO140">
        <f t="shared" si="97"/>
        <v>1530</v>
      </c>
      <c r="BP140">
        <v>-35</v>
      </c>
      <c r="BQ140">
        <v>1</v>
      </c>
      <c r="BR140">
        <v>-5</v>
      </c>
      <c r="BS140">
        <v>-36</v>
      </c>
      <c r="BT140">
        <v>-28</v>
      </c>
      <c r="BU140">
        <v>15</v>
      </c>
      <c r="BV140">
        <f t="shared" si="120"/>
        <v>-46</v>
      </c>
      <c r="BW140">
        <f t="shared" si="121"/>
        <v>-1</v>
      </c>
      <c r="BX140">
        <f t="shared" si="122"/>
        <v>-3</v>
      </c>
      <c r="BY140">
        <f t="shared" si="123"/>
        <v>-46</v>
      </c>
      <c r="BZ140">
        <f t="shared" si="124"/>
        <v>-38</v>
      </c>
      <c r="CA140">
        <f t="shared" si="125"/>
        <v>20</v>
      </c>
      <c r="CB140">
        <f t="shared" si="98"/>
        <v>-14.666666666666666</v>
      </c>
      <c r="CC140">
        <f t="shared" si="99"/>
        <v>-19</v>
      </c>
      <c r="CD140">
        <f t="shared" si="115"/>
        <v>0.2</v>
      </c>
      <c r="CE140" t="s">
        <v>121</v>
      </c>
      <c r="CF140" t="str">
        <f t="shared" si="116"/>
        <v>春</v>
      </c>
      <c r="CG140" s="2">
        <v>13946392</v>
      </c>
      <c r="CH140" s="2">
        <v>4586</v>
      </c>
      <c r="CI140" s="2">
        <v>4909129984</v>
      </c>
      <c r="CJ140">
        <f t="shared" si="117"/>
        <v>6750096804</v>
      </c>
      <c r="CK140">
        <f t="shared" si="118"/>
        <v>6750096804</v>
      </c>
      <c r="CL140" s="2">
        <v>0</v>
      </c>
      <c r="CM140" s="2">
        <v>0</v>
      </c>
      <c r="CN140">
        <f t="shared" si="100"/>
        <v>0</v>
      </c>
      <c r="CO140">
        <f t="shared" si="104"/>
        <v>0</v>
      </c>
      <c r="CP140">
        <f t="shared" si="105"/>
        <v>0</v>
      </c>
      <c r="CQ140">
        <f t="shared" si="106"/>
        <v>0</v>
      </c>
      <c r="CR140">
        <f t="shared" si="101"/>
        <v>13</v>
      </c>
      <c r="CS140">
        <v>183</v>
      </c>
      <c r="CT140">
        <v>521101.6</v>
      </c>
      <c r="CU140">
        <f t="shared" si="119"/>
        <v>486232.2</v>
      </c>
    </row>
    <row r="141" spans="1:99" x14ac:dyDescent="0.55000000000000004">
      <c r="A141" s="1">
        <v>43985</v>
      </c>
      <c r="B141">
        <v>12</v>
      </c>
      <c r="C141">
        <v>5290</v>
      </c>
      <c r="D141">
        <v>0</v>
      </c>
      <c r="E141">
        <v>306</v>
      </c>
      <c r="F141">
        <v>24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 t="str">
        <f t="shared" si="85"/>
        <v>_平日(金曜除く)</v>
      </c>
      <c r="O141" t="s">
        <v>17</v>
      </c>
      <c r="P141" t="str">
        <f t="shared" si="86"/>
        <v>_平日</v>
      </c>
      <c r="Q141" t="str">
        <f t="shared" si="87"/>
        <v>_祝日でない</v>
      </c>
      <c r="R141" t="str">
        <f t="shared" si="88"/>
        <v>_平日</v>
      </c>
      <c r="S141" t="str">
        <f t="shared" si="89"/>
        <v>_平日</v>
      </c>
      <c r="T141">
        <f t="shared" si="102"/>
        <v>34</v>
      </c>
      <c r="U141" t="str">
        <f t="shared" si="90"/>
        <v>水</v>
      </c>
      <c r="V141" t="str">
        <f t="shared" si="91"/>
        <v>_週の前半</v>
      </c>
      <c r="W141" t="s">
        <v>33</v>
      </c>
      <c r="X141" t="str">
        <f t="shared" si="92"/>
        <v>_週の前半</v>
      </c>
      <c r="Y141" s="3">
        <v>0</v>
      </c>
      <c r="Z141" s="3">
        <v>76</v>
      </c>
      <c r="AA141" s="2" t="s">
        <v>79</v>
      </c>
      <c r="AB141" s="3">
        <v>0</v>
      </c>
      <c r="AC141" s="3">
        <v>4623</v>
      </c>
      <c r="AD141">
        <f t="shared" si="103"/>
        <v>37</v>
      </c>
      <c r="AE141" s="3">
        <v>305</v>
      </c>
      <c r="AF141" s="3">
        <v>278</v>
      </c>
      <c r="AG141" s="3">
        <v>27</v>
      </c>
      <c r="AH141" s="3">
        <v>24</v>
      </c>
      <c r="AI141" s="3">
        <v>14</v>
      </c>
      <c r="AJ141" s="3">
        <v>23</v>
      </c>
      <c r="AK141" s="3">
        <v>28</v>
      </c>
      <c r="AL141" s="3">
        <v>1</v>
      </c>
      <c r="AM141" s="3">
        <v>1581</v>
      </c>
      <c r="AN141" s="3">
        <v>84</v>
      </c>
      <c r="AO141" s="3">
        <v>1148.4000000000001</v>
      </c>
      <c r="AP141" s="3">
        <v>1.9E-2</v>
      </c>
      <c r="AQ141" s="3">
        <v>38</v>
      </c>
      <c r="AR141" s="3">
        <v>31.4</v>
      </c>
      <c r="AS141" s="3">
        <v>6.2</v>
      </c>
      <c r="AT141" s="3">
        <v>2.4</v>
      </c>
      <c r="AU141" s="2">
        <v>1002.5</v>
      </c>
      <c r="AV141" s="2">
        <v>9.8000000000000007</v>
      </c>
      <c r="AW141" s="2">
        <v>3.5083333333333333</v>
      </c>
      <c r="AX141">
        <f t="shared" si="93"/>
        <v>-22</v>
      </c>
      <c r="AY141" t="s">
        <v>82</v>
      </c>
      <c r="AZ141" s="3">
        <v>13946358</v>
      </c>
      <c r="BA141" s="3">
        <v>349</v>
      </c>
      <c r="BB141">
        <v>4867278942</v>
      </c>
      <c r="BC141" t="s">
        <v>79</v>
      </c>
      <c r="BD141">
        <f t="shared" si="107"/>
        <v>21.4</v>
      </c>
      <c r="BE141">
        <f t="shared" si="108"/>
        <v>81</v>
      </c>
      <c r="BF141" t="str">
        <f t="shared" si="109"/>
        <v>_なし</v>
      </c>
      <c r="BG141" t="str">
        <f t="shared" si="110"/>
        <v>_冬でない</v>
      </c>
      <c r="BH141">
        <f t="shared" si="111"/>
        <v>0</v>
      </c>
      <c r="BI141" t="str">
        <f t="shared" si="112"/>
        <v>_なし</v>
      </c>
      <c r="BJ141" t="str">
        <f t="shared" si="94"/>
        <v>_なし</v>
      </c>
      <c r="BK141" t="str">
        <f t="shared" si="113"/>
        <v>_なし</v>
      </c>
      <c r="BL141">
        <f t="shared" si="114"/>
        <v>5.4833333333333334</v>
      </c>
      <c r="BM141">
        <f t="shared" si="95"/>
        <v>1609</v>
      </c>
      <c r="BN141">
        <f t="shared" si="96"/>
        <v>85</v>
      </c>
      <c r="BO141">
        <f t="shared" si="97"/>
        <v>1694</v>
      </c>
      <c r="BP141">
        <v>-37</v>
      </c>
      <c r="BQ141">
        <v>-1</v>
      </c>
      <c r="BR141">
        <v>-2</v>
      </c>
      <c r="BS141">
        <v>-37</v>
      </c>
      <c r="BT141">
        <v>-29</v>
      </c>
      <c r="BU141">
        <v>15</v>
      </c>
      <c r="BV141">
        <f t="shared" si="120"/>
        <v>-47</v>
      </c>
      <c r="BW141">
        <f t="shared" si="121"/>
        <v>-9</v>
      </c>
      <c r="BX141">
        <f t="shared" si="122"/>
        <v>-21</v>
      </c>
      <c r="BY141">
        <f t="shared" si="123"/>
        <v>-48</v>
      </c>
      <c r="BZ141">
        <f t="shared" si="124"/>
        <v>-39</v>
      </c>
      <c r="CA141">
        <f t="shared" si="125"/>
        <v>21</v>
      </c>
      <c r="CB141">
        <f t="shared" si="98"/>
        <v>-15.166666666666666</v>
      </c>
      <c r="CC141">
        <f t="shared" si="99"/>
        <v>-23.833333333333332</v>
      </c>
      <c r="CD141">
        <f t="shared" si="115"/>
        <v>4.4000000000000004</v>
      </c>
      <c r="CE141" t="s">
        <v>121</v>
      </c>
      <c r="CF141" t="str">
        <f t="shared" si="116"/>
        <v>春</v>
      </c>
      <c r="CG141" s="2">
        <v>13946358</v>
      </c>
      <c r="CH141" s="2">
        <v>4623</v>
      </c>
      <c r="CI141" s="2">
        <v>4867278942</v>
      </c>
      <c r="CJ141">
        <f t="shared" si="117"/>
        <v>6359590776</v>
      </c>
      <c r="CK141">
        <f t="shared" si="118"/>
        <v>6359590776</v>
      </c>
      <c r="CL141" s="2">
        <v>0</v>
      </c>
      <c r="CM141" s="2">
        <v>0</v>
      </c>
      <c r="CN141">
        <f t="shared" si="100"/>
        <v>0</v>
      </c>
      <c r="CO141">
        <f t="shared" si="104"/>
        <v>0</v>
      </c>
      <c r="CP141">
        <f t="shared" si="105"/>
        <v>0</v>
      </c>
      <c r="CQ141">
        <f t="shared" si="106"/>
        <v>0</v>
      </c>
      <c r="CR141">
        <f t="shared" si="101"/>
        <v>34</v>
      </c>
      <c r="CS141">
        <v>183</v>
      </c>
      <c r="CT141">
        <v>521101.6</v>
      </c>
      <c r="CU141">
        <f t="shared" si="119"/>
        <v>486232.2</v>
      </c>
    </row>
    <row r="142" spans="1:99" x14ac:dyDescent="0.55000000000000004">
      <c r="A142" s="1">
        <v>43986</v>
      </c>
      <c r="B142">
        <v>28</v>
      </c>
      <c r="C142">
        <v>5318</v>
      </c>
      <c r="D142">
        <v>1</v>
      </c>
      <c r="E142">
        <v>307</v>
      </c>
      <c r="F142">
        <v>23.5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 t="str">
        <f t="shared" si="85"/>
        <v>_平日(金曜除く)</v>
      </c>
      <c r="O142" t="s">
        <v>17</v>
      </c>
      <c r="P142" t="str">
        <f t="shared" si="86"/>
        <v>_平日</v>
      </c>
      <c r="Q142" t="str">
        <f t="shared" si="87"/>
        <v>_祝日でない</v>
      </c>
      <c r="R142" t="str">
        <f t="shared" si="88"/>
        <v>_平日</v>
      </c>
      <c r="S142" t="str">
        <f t="shared" si="89"/>
        <v>_平日</v>
      </c>
      <c r="T142">
        <f t="shared" si="102"/>
        <v>12</v>
      </c>
      <c r="U142" t="str">
        <f t="shared" si="90"/>
        <v>木</v>
      </c>
      <c r="V142" t="str">
        <f t="shared" si="91"/>
        <v>週の後半</v>
      </c>
      <c r="W142" t="s">
        <v>33</v>
      </c>
      <c r="X142" t="str">
        <f t="shared" si="92"/>
        <v>週の後半</v>
      </c>
      <c r="Y142" s="3">
        <v>0</v>
      </c>
      <c r="Z142" s="3">
        <v>79</v>
      </c>
      <c r="AA142" s="2" t="s">
        <v>79</v>
      </c>
      <c r="AB142" s="3">
        <v>0</v>
      </c>
      <c r="AC142" s="3">
        <v>4648</v>
      </c>
      <c r="AD142">
        <f t="shared" si="103"/>
        <v>25</v>
      </c>
      <c r="AE142" s="3">
        <v>290</v>
      </c>
      <c r="AF142" s="3">
        <v>263</v>
      </c>
      <c r="AG142" s="3">
        <v>27</v>
      </c>
      <c r="AH142" s="3">
        <v>25</v>
      </c>
      <c r="AI142" s="3">
        <v>15</v>
      </c>
      <c r="AJ142" s="3">
        <v>38</v>
      </c>
      <c r="AK142" s="3">
        <v>38</v>
      </c>
      <c r="AL142" s="3">
        <v>1</v>
      </c>
      <c r="AM142" s="3">
        <v>1670</v>
      </c>
      <c r="AN142" s="3">
        <v>87</v>
      </c>
      <c r="AO142" s="3">
        <v>1246.4000000000001</v>
      </c>
      <c r="AP142" s="3">
        <v>1.9E-2</v>
      </c>
      <c r="AQ142" s="3">
        <v>27</v>
      </c>
      <c r="AR142" s="3">
        <v>31</v>
      </c>
      <c r="AS142" s="3">
        <v>5.4</v>
      </c>
      <c r="AT142" s="3">
        <v>2.8</v>
      </c>
      <c r="AU142" s="2">
        <v>1002.8</v>
      </c>
      <c r="AV142" s="2">
        <v>10</v>
      </c>
      <c r="AW142" s="2">
        <v>0.30833333333333329</v>
      </c>
      <c r="AX142">
        <f t="shared" si="93"/>
        <v>16</v>
      </c>
      <c r="AY142" t="s">
        <v>82</v>
      </c>
      <c r="AZ142" s="3">
        <v>13946346</v>
      </c>
      <c r="BA142" s="3">
        <v>335</v>
      </c>
      <c r="BB142">
        <v>4672025910</v>
      </c>
      <c r="BC142" t="s">
        <v>79</v>
      </c>
      <c r="BD142">
        <f t="shared" si="107"/>
        <v>19.399999999999999</v>
      </c>
      <c r="BE142">
        <f t="shared" si="108"/>
        <v>69</v>
      </c>
      <c r="BF142" t="str">
        <f t="shared" si="109"/>
        <v>_なし</v>
      </c>
      <c r="BG142" t="str">
        <f t="shared" si="110"/>
        <v>_冬でない</v>
      </c>
      <c r="BH142">
        <f t="shared" si="111"/>
        <v>0</v>
      </c>
      <c r="BI142" t="str">
        <f t="shared" si="112"/>
        <v>_なし</v>
      </c>
      <c r="BJ142" t="str">
        <f t="shared" si="94"/>
        <v>_なし</v>
      </c>
      <c r="BK142" t="str">
        <f t="shared" si="113"/>
        <v>_なし</v>
      </c>
      <c r="BL142">
        <f t="shared" si="114"/>
        <v>2.0833333333333339</v>
      </c>
      <c r="BM142">
        <f t="shared" si="95"/>
        <v>1708</v>
      </c>
      <c r="BN142">
        <f t="shared" si="96"/>
        <v>88</v>
      </c>
      <c r="BO142">
        <f t="shared" si="97"/>
        <v>1796</v>
      </c>
      <c r="BP142">
        <v>-37</v>
      </c>
      <c r="BQ142">
        <v>-1</v>
      </c>
      <c r="BR142">
        <v>-7</v>
      </c>
      <c r="BS142">
        <v>-37</v>
      </c>
      <c r="BT142">
        <v>-29</v>
      </c>
      <c r="BU142">
        <v>16</v>
      </c>
      <c r="BV142">
        <f t="shared" si="120"/>
        <v>-43</v>
      </c>
      <c r="BW142">
        <f t="shared" si="121"/>
        <v>-1</v>
      </c>
      <c r="BX142">
        <f t="shared" si="122"/>
        <v>3</v>
      </c>
      <c r="BY142">
        <f t="shared" si="123"/>
        <v>-46</v>
      </c>
      <c r="BZ142">
        <f t="shared" si="124"/>
        <v>-38</v>
      </c>
      <c r="CA142">
        <f t="shared" si="125"/>
        <v>19</v>
      </c>
      <c r="CB142">
        <f t="shared" si="98"/>
        <v>-15.833333333333334</v>
      </c>
      <c r="CC142">
        <f t="shared" si="99"/>
        <v>-17.666666666666668</v>
      </c>
      <c r="CD142">
        <f t="shared" si="115"/>
        <v>3.7</v>
      </c>
      <c r="CE142" t="s">
        <v>121</v>
      </c>
      <c r="CF142" t="str">
        <f t="shared" si="116"/>
        <v>春</v>
      </c>
      <c r="CG142" s="2">
        <v>13946346</v>
      </c>
      <c r="CH142" s="2">
        <v>4648</v>
      </c>
      <c r="CI142" s="2">
        <v>4672025910</v>
      </c>
      <c r="CJ142">
        <f t="shared" si="117"/>
        <v>6052763640</v>
      </c>
      <c r="CK142">
        <f t="shared" si="118"/>
        <v>6052763640</v>
      </c>
      <c r="CL142" s="2">
        <v>0</v>
      </c>
      <c r="CM142" s="2">
        <v>0</v>
      </c>
      <c r="CN142">
        <f t="shared" si="100"/>
        <v>0</v>
      </c>
      <c r="CO142">
        <f t="shared" si="104"/>
        <v>0</v>
      </c>
      <c r="CP142">
        <f t="shared" si="105"/>
        <v>0</v>
      </c>
      <c r="CQ142">
        <f t="shared" si="106"/>
        <v>0</v>
      </c>
      <c r="CR142">
        <f t="shared" si="101"/>
        <v>12</v>
      </c>
      <c r="CS142">
        <v>183</v>
      </c>
      <c r="CT142">
        <v>521101.6</v>
      </c>
      <c r="CU142">
        <f t="shared" si="119"/>
        <v>486232.2</v>
      </c>
    </row>
    <row r="143" spans="1:99" x14ac:dyDescent="0.55000000000000004">
      <c r="A143" s="1">
        <v>43987</v>
      </c>
      <c r="B143">
        <v>20</v>
      </c>
      <c r="C143">
        <v>5338</v>
      </c>
      <c r="D143">
        <v>2</v>
      </c>
      <c r="E143">
        <v>309</v>
      </c>
      <c r="F143">
        <v>24.8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 t="str">
        <f t="shared" si="85"/>
        <v>金曜</v>
      </c>
      <c r="O143" t="s">
        <v>17</v>
      </c>
      <c r="P143" t="str">
        <f t="shared" si="86"/>
        <v>_平日</v>
      </c>
      <c r="Q143" t="str">
        <f t="shared" si="87"/>
        <v>_祝日でない</v>
      </c>
      <c r="R143" t="str">
        <f t="shared" si="88"/>
        <v>_平日</v>
      </c>
      <c r="S143" t="str">
        <f t="shared" si="89"/>
        <v>休日前日</v>
      </c>
      <c r="T143">
        <f t="shared" si="102"/>
        <v>28</v>
      </c>
      <c r="U143" t="str">
        <f t="shared" si="90"/>
        <v>金</v>
      </c>
      <c r="V143" t="str">
        <f t="shared" si="91"/>
        <v>週の後半</v>
      </c>
      <c r="W143" t="s">
        <v>33</v>
      </c>
      <c r="X143" t="str">
        <f t="shared" si="92"/>
        <v>週の後半</v>
      </c>
      <c r="Y143" s="3">
        <v>0</v>
      </c>
      <c r="Z143" s="3">
        <v>74</v>
      </c>
      <c r="AA143" s="2" t="s">
        <v>79</v>
      </c>
      <c r="AB143" s="3">
        <v>0</v>
      </c>
      <c r="AC143" s="3">
        <v>4687</v>
      </c>
      <c r="AD143">
        <f t="shared" si="103"/>
        <v>39</v>
      </c>
      <c r="AE143" s="3">
        <v>272</v>
      </c>
      <c r="AF143" s="3">
        <v>246</v>
      </c>
      <c r="AG143" s="3">
        <v>26</v>
      </c>
      <c r="AH143" s="3">
        <v>32</v>
      </c>
      <c r="AI143" s="3">
        <v>14</v>
      </c>
      <c r="AJ143" s="3">
        <v>29</v>
      </c>
      <c r="AK143" s="3">
        <v>16</v>
      </c>
      <c r="AL143" s="3">
        <v>2</v>
      </c>
      <c r="AM143" s="3">
        <v>1891</v>
      </c>
      <c r="AN143" s="3">
        <v>87</v>
      </c>
      <c r="AO143" s="3">
        <v>1359.3</v>
      </c>
      <c r="AP143" s="3">
        <v>1.7000000000000001E-2</v>
      </c>
      <c r="AQ143" s="3">
        <v>30</v>
      </c>
      <c r="AR143" s="3">
        <v>32</v>
      </c>
      <c r="AS143" s="3">
        <v>8.1</v>
      </c>
      <c r="AT143" s="3">
        <v>3.3</v>
      </c>
      <c r="AU143" s="2">
        <v>1002.5</v>
      </c>
      <c r="AV143" s="2">
        <v>9.3000000000000007</v>
      </c>
      <c r="AW143" s="2">
        <v>0.91666666666666685</v>
      </c>
      <c r="AX143">
        <f t="shared" si="93"/>
        <v>-8</v>
      </c>
      <c r="AY143" t="s">
        <v>82</v>
      </c>
      <c r="AZ143" s="3">
        <v>13946318</v>
      </c>
      <c r="BA143" s="3">
        <v>322</v>
      </c>
      <c r="BB143">
        <v>4490714396</v>
      </c>
      <c r="BC143" t="s">
        <v>79</v>
      </c>
      <c r="BD143">
        <f t="shared" si="107"/>
        <v>20.7</v>
      </c>
      <c r="BE143">
        <f t="shared" si="108"/>
        <v>65</v>
      </c>
      <c r="BF143" t="str">
        <f t="shared" si="109"/>
        <v>_なし</v>
      </c>
      <c r="BG143" t="str">
        <f t="shared" si="110"/>
        <v>_冬でない</v>
      </c>
      <c r="BH143">
        <f t="shared" si="111"/>
        <v>0</v>
      </c>
      <c r="BI143" t="str">
        <f t="shared" si="112"/>
        <v>_なし</v>
      </c>
      <c r="BJ143" t="str">
        <f t="shared" si="94"/>
        <v>_なし</v>
      </c>
      <c r="BK143" t="str">
        <f t="shared" si="113"/>
        <v>_なし</v>
      </c>
      <c r="BL143">
        <f t="shared" si="114"/>
        <v>7.3416666666666659</v>
      </c>
      <c r="BM143">
        <f t="shared" si="95"/>
        <v>1907</v>
      </c>
      <c r="BN143">
        <f t="shared" si="96"/>
        <v>89</v>
      </c>
      <c r="BO143">
        <f t="shared" si="97"/>
        <v>1996</v>
      </c>
      <c r="BP143">
        <v>-37</v>
      </c>
      <c r="BQ143">
        <v>0</v>
      </c>
      <c r="BR143">
        <v>-10</v>
      </c>
      <c r="BS143">
        <v>-37</v>
      </c>
      <c r="BT143">
        <v>-28</v>
      </c>
      <c r="BU143">
        <v>17</v>
      </c>
      <c r="BV143">
        <f t="shared" si="120"/>
        <v>-44</v>
      </c>
      <c r="BW143">
        <f t="shared" si="121"/>
        <v>-7</v>
      </c>
      <c r="BX143">
        <f t="shared" si="122"/>
        <v>-11</v>
      </c>
      <c r="BY143">
        <f t="shared" si="123"/>
        <v>-46</v>
      </c>
      <c r="BZ143">
        <f t="shared" si="124"/>
        <v>-37</v>
      </c>
      <c r="CA143">
        <f t="shared" si="125"/>
        <v>20</v>
      </c>
      <c r="CB143">
        <f t="shared" si="98"/>
        <v>-15.833333333333334</v>
      </c>
      <c r="CC143">
        <f t="shared" si="99"/>
        <v>-20.833333333333332</v>
      </c>
      <c r="CD143">
        <f t="shared" si="115"/>
        <v>12.9</v>
      </c>
      <c r="CE143" t="s">
        <v>121</v>
      </c>
      <c r="CF143" t="str">
        <f t="shared" si="116"/>
        <v>春</v>
      </c>
      <c r="CG143" s="2">
        <v>13946318</v>
      </c>
      <c r="CH143" s="2">
        <v>4687</v>
      </c>
      <c r="CI143" s="2">
        <v>4490714396</v>
      </c>
      <c r="CJ143">
        <f t="shared" si="117"/>
        <v>5411220660</v>
      </c>
      <c r="CK143">
        <f t="shared" si="118"/>
        <v>5411220660</v>
      </c>
      <c r="CL143" s="2">
        <v>0</v>
      </c>
      <c r="CM143" s="2">
        <v>0</v>
      </c>
      <c r="CN143">
        <f t="shared" si="100"/>
        <v>0</v>
      </c>
      <c r="CO143">
        <f t="shared" si="104"/>
        <v>0</v>
      </c>
      <c r="CP143">
        <f t="shared" si="105"/>
        <v>0</v>
      </c>
      <c r="CQ143">
        <f t="shared" si="106"/>
        <v>0</v>
      </c>
      <c r="CR143">
        <f t="shared" si="101"/>
        <v>28</v>
      </c>
      <c r="CS143">
        <v>183</v>
      </c>
      <c r="CT143">
        <v>521101.6</v>
      </c>
      <c r="CU143">
        <f t="shared" si="119"/>
        <v>486232.2</v>
      </c>
    </row>
    <row r="144" spans="1:99" x14ac:dyDescent="0.55000000000000004">
      <c r="A144" s="1">
        <v>43988</v>
      </c>
      <c r="B144">
        <v>26</v>
      </c>
      <c r="C144">
        <v>5364</v>
      </c>
      <c r="D144">
        <v>2</v>
      </c>
      <c r="E144">
        <v>311</v>
      </c>
      <c r="F144">
        <v>24.2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 t="str">
        <f t="shared" si="85"/>
        <v>休日</v>
      </c>
      <c r="O144" t="s">
        <v>17</v>
      </c>
      <c r="P144" t="str">
        <f t="shared" si="86"/>
        <v>休日</v>
      </c>
      <c r="Q144" t="str">
        <f t="shared" si="87"/>
        <v>_祝日でない</v>
      </c>
      <c r="R144" t="str">
        <f t="shared" si="88"/>
        <v>休日</v>
      </c>
      <c r="S144" t="str">
        <f t="shared" si="89"/>
        <v>休日</v>
      </c>
      <c r="T144">
        <f t="shared" si="102"/>
        <v>20</v>
      </c>
      <c r="U144" t="str">
        <f t="shared" si="90"/>
        <v>土</v>
      </c>
      <c r="V144" t="str">
        <f t="shared" si="91"/>
        <v>週の後半</v>
      </c>
      <c r="W144" t="s">
        <v>33</v>
      </c>
      <c r="X144" t="str">
        <f t="shared" si="92"/>
        <v>週の後半</v>
      </c>
      <c r="Y144" s="3">
        <v>6.5</v>
      </c>
      <c r="Z144" s="3">
        <v>77</v>
      </c>
      <c r="AA144" s="2" t="s">
        <v>79</v>
      </c>
      <c r="AB144" s="3">
        <v>0</v>
      </c>
      <c r="AC144" s="3">
        <v>4695</v>
      </c>
      <c r="AD144">
        <f t="shared" si="103"/>
        <v>8</v>
      </c>
      <c r="AE144" s="3">
        <v>269</v>
      </c>
      <c r="AF144" s="3">
        <v>243</v>
      </c>
      <c r="AG144" s="3">
        <v>26</v>
      </c>
      <c r="AH144" s="3">
        <v>38</v>
      </c>
      <c r="AI144" s="3">
        <v>15</v>
      </c>
      <c r="AJ144" s="3">
        <v>41</v>
      </c>
      <c r="AK144" s="3">
        <v>30</v>
      </c>
      <c r="AL144" s="3">
        <v>2</v>
      </c>
      <c r="AM144" s="3">
        <v>1106</v>
      </c>
      <c r="AN144" s="3">
        <v>54</v>
      </c>
      <c r="AO144" s="3">
        <v>1442</v>
      </c>
      <c r="AP144" s="3">
        <v>1.7999999999999999E-2</v>
      </c>
      <c r="AQ144" s="3">
        <v>39</v>
      </c>
      <c r="AR144" s="3">
        <v>32.9</v>
      </c>
      <c r="AS144" s="3">
        <v>1.9</v>
      </c>
      <c r="AT144" s="3">
        <v>2.6</v>
      </c>
      <c r="AU144" s="2">
        <v>1003.8</v>
      </c>
      <c r="AV144" s="2">
        <v>10</v>
      </c>
      <c r="AW144" s="2">
        <v>-37.491666666666667</v>
      </c>
      <c r="AX144">
        <f t="shared" si="93"/>
        <v>6</v>
      </c>
      <c r="AY144" t="s">
        <v>82</v>
      </c>
      <c r="AZ144" s="3">
        <v>13946298</v>
      </c>
      <c r="BA144" s="3">
        <v>332</v>
      </c>
      <c r="BB144">
        <v>4630170936</v>
      </c>
      <c r="BC144" t="s">
        <v>79</v>
      </c>
      <c r="BD144">
        <f t="shared" si="107"/>
        <v>22</v>
      </c>
      <c r="BE144">
        <f t="shared" si="108"/>
        <v>71</v>
      </c>
      <c r="BF144" t="str">
        <f t="shared" si="109"/>
        <v>_なし</v>
      </c>
      <c r="BG144" t="str">
        <f t="shared" si="110"/>
        <v>_冬でない</v>
      </c>
      <c r="BH144">
        <f t="shared" si="111"/>
        <v>0</v>
      </c>
      <c r="BI144" t="str">
        <f t="shared" si="112"/>
        <v>_なし</v>
      </c>
      <c r="BJ144" t="str">
        <f t="shared" si="94"/>
        <v>_なし</v>
      </c>
      <c r="BK144" t="str">
        <f t="shared" si="113"/>
        <v>_なし</v>
      </c>
      <c r="BL144">
        <f t="shared" si="114"/>
        <v>-37.516666666666659</v>
      </c>
      <c r="BM144">
        <f t="shared" si="95"/>
        <v>1136</v>
      </c>
      <c r="BN144">
        <f t="shared" si="96"/>
        <v>56</v>
      </c>
      <c r="BO144">
        <f t="shared" si="97"/>
        <v>1192</v>
      </c>
      <c r="BP144">
        <v>-35</v>
      </c>
      <c r="BQ144">
        <v>-5</v>
      </c>
      <c r="BR144">
        <v>-18</v>
      </c>
      <c r="BS144">
        <v>-39</v>
      </c>
      <c r="BT144">
        <v>-22</v>
      </c>
      <c r="BU144">
        <v>11</v>
      </c>
      <c r="BV144">
        <f t="shared" si="120"/>
        <v>-42</v>
      </c>
      <c r="BW144">
        <f t="shared" si="121"/>
        <v>1</v>
      </c>
      <c r="BX144">
        <f t="shared" si="122"/>
        <v>-1</v>
      </c>
      <c r="BY144">
        <f t="shared" si="123"/>
        <v>-44</v>
      </c>
      <c r="BZ144">
        <f t="shared" si="124"/>
        <v>-35</v>
      </c>
      <c r="CA144">
        <f t="shared" si="125"/>
        <v>20</v>
      </c>
      <c r="CB144">
        <f t="shared" si="98"/>
        <v>-18</v>
      </c>
      <c r="CC144">
        <f t="shared" si="99"/>
        <v>-16.833333333333332</v>
      </c>
      <c r="CD144">
        <f t="shared" si="115"/>
        <v>8.9</v>
      </c>
      <c r="CE144" t="s">
        <v>121</v>
      </c>
      <c r="CF144" t="str">
        <f t="shared" si="116"/>
        <v>春</v>
      </c>
      <c r="CG144" s="2">
        <v>13946298</v>
      </c>
      <c r="CH144" s="2">
        <v>4695</v>
      </c>
      <c r="CI144" s="2">
        <v>4630170936</v>
      </c>
      <c r="CJ144">
        <f t="shared" si="117"/>
        <v>5578569600</v>
      </c>
      <c r="CK144">
        <f t="shared" si="118"/>
        <v>5578569600</v>
      </c>
      <c r="CL144" s="2">
        <v>0</v>
      </c>
      <c r="CM144" s="2">
        <v>0</v>
      </c>
      <c r="CN144">
        <f t="shared" si="100"/>
        <v>0</v>
      </c>
      <c r="CO144">
        <f t="shared" si="104"/>
        <v>0</v>
      </c>
      <c r="CP144">
        <f t="shared" si="105"/>
        <v>0</v>
      </c>
      <c r="CQ144">
        <f t="shared" si="106"/>
        <v>0</v>
      </c>
      <c r="CR144">
        <f t="shared" si="101"/>
        <v>20</v>
      </c>
      <c r="CS144">
        <v>183</v>
      </c>
      <c r="CT144">
        <v>521101.6</v>
      </c>
      <c r="CU144">
        <f t="shared" si="119"/>
        <v>486232.2</v>
      </c>
    </row>
    <row r="145" spans="1:99" x14ac:dyDescent="0.55000000000000004">
      <c r="A145" s="1">
        <v>43989</v>
      </c>
      <c r="B145">
        <v>14</v>
      </c>
      <c r="C145">
        <v>5378</v>
      </c>
      <c r="D145">
        <v>0</v>
      </c>
      <c r="E145">
        <v>311</v>
      </c>
      <c r="F145">
        <v>22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 t="str">
        <f t="shared" si="85"/>
        <v>休日</v>
      </c>
      <c r="O145" t="s">
        <v>17</v>
      </c>
      <c r="P145" t="str">
        <f t="shared" si="86"/>
        <v>休日</v>
      </c>
      <c r="Q145" t="str">
        <f t="shared" si="87"/>
        <v>_祝日でない</v>
      </c>
      <c r="R145" t="str">
        <f t="shared" si="88"/>
        <v>休日</v>
      </c>
      <c r="S145" t="str">
        <f t="shared" si="89"/>
        <v>休日</v>
      </c>
      <c r="T145">
        <f t="shared" si="102"/>
        <v>26</v>
      </c>
      <c r="U145" t="str">
        <f t="shared" si="90"/>
        <v>日</v>
      </c>
      <c r="V145" t="str">
        <f t="shared" si="91"/>
        <v>_週の前半</v>
      </c>
      <c r="W145" t="s">
        <v>33</v>
      </c>
      <c r="X145" t="str">
        <f t="shared" si="92"/>
        <v>週の後半</v>
      </c>
      <c r="Y145" s="3">
        <v>0.5</v>
      </c>
      <c r="Z145" s="3">
        <v>67</v>
      </c>
      <c r="AA145" s="2" t="s">
        <v>79</v>
      </c>
      <c r="AB145" s="3">
        <v>0</v>
      </c>
      <c r="AC145" s="3">
        <v>4696</v>
      </c>
      <c r="AD145">
        <f t="shared" si="103"/>
        <v>1</v>
      </c>
      <c r="AE145" s="3">
        <v>276</v>
      </c>
      <c r="AF145" s="3">
        <v>250</v>
      </c>
      <c r="AG145" s="3">
        <v>26</v>
      </c>
      <c r="AH145" s="3">
        <v>51</v>
      </c>
      <c r="AI145" s="3">
        <v>16</v>
      </c>
      <c r="AJ145" s="3">
        <v>33</v>
      </c>
      <c r="AK145" s="3">
        <v>3</v>
      </c>
      <c r="AL145" s="3">
        <v>1</v>
      </c>
      <c r="AM145" s="3">
        <v>410</v>
      </c>
      <c r="AN145" s="3">
        <v>27</v>
      </c>
      <c r="AO145" s="3">
        <v>1449.4</v>
      </c>
      <c r="AP145" s="3">
        <v>1.7000000000000001E-2</v>
      </c>
      <c r="AQ145" s="3">
        <v>41</v>
      </c>
      <c r="AR145" s="3">
        <v>33.6</v>
      </c>
      <c r="AS145" s="3">
        <v>8.6</v>
      </c>
      <c r="AT145" s="3">
        <v>2.9</v>
      </c>
      <c r="AU145" s="2">
        <v>1007</v>
      </c>
      <c r="AV145" s="2">
        <v>7.5</v>
      </c>
      <c r="AW145" s="2">
        <v>-9.3250000000000011</v>
      </c>
      <c r="AX145">
        <f t="shared" si="93"/>
        <v>-12</v>
      </c>
      <c r="AY145" t="s">
        <v>82</v>
      </c>
      <c r="AZ145" s="3">
        <v>13946272</v>
      </c>
      <c r="BA145" s="3">
        <v>357</v>
      </c>
      <c r="BB145">
        <v>4978819104</v>
      </c>
      <c r="BC145" t="s">
        <v>79</v>
      </c>
      <c r="BD145">
        <f t="shared" si="107"/>
        <v>21.3</v>
      </c>
      <c r="BE145">
        <f t="shared" si="108"/>
        <v>73</v>
      </c>
      <c r="BF145" t="str">
        <f t="shared" si="109"/>
        <v>_なし</v>
      </c>
      <c r="BG145" t="str">
        <f t="shared" si="110"/>
        <v>_冬でない</v>
      </c>
      <c r="BH145">
        <f t="shared" si="111"/>
        <v>0</v>
      </c>
      <c r="BI145" t="str">
        <f t="shared" si="112"/>
        <v>_なし</v>
      </c>
      <c r="BJ145" t="str">
        <f t="shared" si="94"/>
        <v>_なし</v>
      </c>
      <c r="BK145" t="str">
        <f t="shared" si="113"/>
        <v>_なし</v>
      </c>
      <c r="BL145">
        <f t="shared" si="114"/>
        <v>-14.991666666666667</v>
      </c>
      <c r="BM145">
        <f t="shared" si="95"/>
        <v>413</v>
      </c>
      <c r="BN145">
        <f t="shared" si="96"/>
        <v>28</v>
      </c>
      <c r="BO145">
        <f t="shared" si="97"/>
        <v>441</v>
      </c>
      <c r="BP145">
        <v>-30</v>
      </c>
      <c r="BQ145">
        <v>2</v>
      </c>
      <c r="BR145">
        <v>4</v>
      </c>
      <c r="BS145">
        <v>-41</v>
      </c>
      <c r="BT145">
        <v>-19</v>
      </c>
      <c r="BU145">
        <v>8</v>
      </c>
      <c r="BV145">
        <f t="shared" si="120"/>
        <v>-38</v>
      </c>
      <c r="BW145">
        <f t="shared" si="121"/>
        <v>1</v>
      </c>
      <c r="BX145">
        <f t="shared" si="122"/>
        <v>-6</v>
      </c>
      <c r="BY145">
        <f t="shared" si="123"/>
        <v>-43</v>
      </c>
      <c r="BZ145">
        <f t="shared" si="124"/>
        <v>-24</v>
      </c>
      <c r="CA145">
        <f t="shared" si="125"/>
        <v>12</v>
      </c>
      <c r="CB145">
        <f t="shared" si="98"/>
        <v>-12.666666666666666</v>
      </c>
      <c r="CC145">
        <f t="shared" si="99"/>
        <v>-16.333333333333332</v>
      </c>
      <c r="CD145">
        <f t="shared" si="115"/>
        <v>0.2</v>
      </c>
      <c r="CE145" t="s">
        <v>121</v>
      </c>
      <c r="CF145" t="str">
        <f t="shared" si="116"/>
        <v>春</v>
      </c>
      <c r="CG145" s="2">
        <v>13946272</v>
      </c>
      <c r="CH145" s="2">
        <v>4696</v>
      </c>
      <c r="CI145" s="2">
        <v>4978819104</v>
      </c>
      <c r="CJ145">
        <f t="shared" si="117"/>
        <v>5731974510</v>
      </c>
      <c r="CK145">
        <f t="shared" si="118"/>
        <v>5731974510</v>
      </c>
      <c r="CL145" s="2">
        <v>0</v>
      </c>
      <c r="CM145" s="2">
        <v>0</v>
      </c>
      <c r="CN145">
        <f t="shared" si="100"/>
        <v>0</v>
      </c>
      <c r="CO145">
        <f t="shared" si="104"/>
        <v>0</v>
      </c>
      <c r="CP145">
        <f t="shared" si="105"/>
        <v>0</v>
      </c>
      <c r="CQ145">
        <f t="shared" si="106"/>
        <v>0</v>
      </c>
      <c r="CR145">
        <f t="shared" si="101"/>
        <v>26</v>
      </c>
      <c r="CS145">
        <v>183</v>
      </c>
      <c r="CT145">
        <v>521101.6</v>
      </c>
      <c r="CU145">
        <f t="shared" si="119"/>
        <v>486232.2</v>
      </c>
    </row>
    <row r="146" spans="1:99" x14ac:dyDescent="0.55000000000000004">
      <c r="A146" s="1">
        <v>43990</v>
      </c>
      <c r="B146">
        <v>13</v>
      </c>
      <c r="C146">
        <v>5391</v>
      </c>
      <c r="D146">
        <v>0</v>
      </c>
      <c r="E146">
        <v>311</v>
      </c>
      <c r="F146">
        <v>23.2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str">
        <f t="shared" si="85"/>
        <v>_平日(金曜除く)</v>
      </c>
      <c r="O146" t="s">
        <v>17</v>
      </c>
      <c r="P146" t="str">
        <f t="shared" si="86"/>
        <v>_平日</v>
      </c>
      <c r="Q146" t="str">
        <f t="shared" si="87"/>
        <v>_祝日でない</v>
      </c>
      <c r="R146" t="str">
        <f t="shared" si="88"/>
        <v>_平日</v>
      </c>
      <c r="S146" t="str">
        <f t="shared" si="89"/>
        <v>_平日</v>
      </c>
      <c r="T146">
        <f t="shared" si="102"/>
        <v>14</v>
      </c>
      <c r="U146" t="str">
        <f t="shared" si="90"/>
        <v>月</v>
      </c>
      <c r="V146" t="str">
        <f t="shared" si="91"/>
        <v>_週の前半</v>
      </c>
      <c r="W146" t="s">
        <v>33</v>
      </c>
      <c r="X146" t="str">
        <f t="shared" si="92"/>
        <v>_週の前半</v>
      </c>
      <c r="Y146" s="3">
        <v>0</v>
      </c>
      <c r="Z146" s="3">
        <v>73</v>
      </c>
      <c r="AA146" s="2" t="s">
        <v>79</v>
      </c>
      <c r="AB146" s="3">
        <v>0</v>
      </c>
      <c r="AC146" s="3">
        <v>4716</v>
      </c>
      <c r="AD146">
        <f t="shared" si="103"/>
        <v>20</v>
      </c>
      <c r="AE146" s="3">
        <v>281</v>
      </c>
      <c r="AF146" s="3">
        <v>257</v>
      </c>
      <c r="AG146" s="3">
        <v>24</v>
      </c>
      <c r="AH146" s="3">
        <v>50</v>
      </c>
      <c r="AI146" s="3">
        <v>13</v>
      </c>
      <c r="AJ146" s="3">
        <v>25</v>
      </c>
      <c r="AK146" s="3">
        <v>23</v>
      </c>
      <c r="AL146" s="3">
        <v>0</v>
      </c>
      <c r="AM146" s="3">
        <v>1720</v>
      </c>
      <c r="AN146" s="3">
        <v>102</v>
      </c>
      <c r="AO146" s="3">
        <v>1499.1</v>
      </c>
      <c r="AP146" s="3">
        <v>1.6E-2</v>
      </c>
      <c r="AQ146" s="3">
        <v>28</v>
      </c>
      <c r="AR146" s="3">
        <v>33</v>
      </c>
      <c r="AS146" s="3">
        <v>8.9</v>
      </c>
      <c r="AT146" s="3">
        <v>2.9</v>
      </c>
      <c r="AU146" s="2">
        <v>1013.6</v>
      </c>
      <c r="AV146" s="2">
        <v>5.8</v>
      </c>
      <c r="AW146" s="2">
        <v>172.18333333333337</v>
      </c>
      <c r="AX146">
        <f t="shared" si="93"/>
        <v>-1</v>
      </c>
      <c r="AY146" t="s">
        <v>82</v>
      </c>
      <c r="AZ146" s="3">
        <v>13946258</v>
      </c>
      <c r="BA146" s="3">
        <v>351</v>
      </c>
      <c r="BB146">
        <v>4895136558</v>
      </c>
      <c r="BC146" t="s">
        <v>79</v>
      </c>
      <c r="BD146">
        <f t="shared" si="107"/>
        <v>19.600000000000001</v>
      </c>
      <c r="BE146">
        <f t="shared" si="108"/>
        <v>93</v>
      </c>
      <c r="BF146" t="str">
        <f t="shared" si="109"/>
        <v>_なし</v>
      </c>
      <c r="BG146" t="str">
        <f t="shared" si="110"/>
        <v>_冬でない</v>
      </c>
      <c r="BH146">
        <f t="shared" si="111"/>
        <v>0</v>
      </c>
      <c r="BI146" t="str">
        <f t="shared" si="112"/>
        <v>_なし</v>
      </c>
      <c r="BJ146" t="str">
        <f t="shared" si="94"/>
        <v>_なし</v>
      </c>
      <c r="BK146" t="str">
        <f t="shared" si="113"/>
        <v>_なし</v>
      </c>
      <c r="BL146">
        <f t="shared" si="114"/>
        <v>251.25</v>
      </c>
      <c r="BM146">
        <f t="shared" si="95"/>
        <v>1743</v>
      </c>
      <c r="BN146">
        <f t="shared" si="96"/>
        <v>102</v>
      </c>
      <c r="BO146">
        <f t="shared" si="97"/>
        <v>1845</v>
      </c>
      <c r="BP146">
        <v>-34</v>
      </c>
      <c r="BQ146">
        <v>-3</v>
      </c>
      <c r="BR146">
        <v>-7</v>
      </c>
      <c r="BS146">
        <v>-34</v>
      </c>
      <c r="BT146">
        <v>-25</v>
      </c>
      <c r="BU146">
        <v>14</v>
      </c>
      <c r="BV146">
        <f t="shared" si="120"/>
        <v>-39</v>
      </c>
      <c r="BW146">
        <f t="shared" si="121"/>
        <v>-1</v>
      </c>
      <c r="BX146">
        <f t="shared" si="122"/>
        <v>-7</v>
      </c>
      <c r="BY146">
        <f t="shared" si="123"/>
        <v>-47</v>
      </c>
      <c r="BZ146">
        <f t="shared" si="124"/>
        <v>-22</v>
      </c>
      <c r="CA146">
        <f t="shared" si="125"/>
        <v>10</v>
      </c>
      <c r="CB146">
        <f t="shared" si="98"/>
        <v>-14.833333333333334</v>
      </c>
      <c r="CC146">
        <f t="shared" si="99"/>
        <v>-17.666666666666668</v>
      </c>
      <c r="CD146">
        <f t="shared" si="115"/>
        <v>0</v>
      </c>
      <c r="CE146" t="s">
        <v>121</v>
      </c>
      <c r="CF146" t="str">
        <f t="shared" si="116"/>
        <v>夏</v>
      </c>
      <c r="CG146" s="2">
        <v>13946258</v>
      </c>
      <c r="CH146" s="2">
        <v>4716</v>
      </c>
      <c r="CI146" s="2">
        <v>4895136558</v>
      </c>
      <c r="CJ146">
        <f t="shared" si="117"/>
        <v>5397258735</v>
      </c>
      <c r="CK146">
        <f t="shared" si="118"/>
        <v>5397258735</v>
      </c>
      <c r="CL146" s="2">
        <v>0</v>
      </c>
      <c r="CM146" s="2">
        <v>0</v>
      </c>
      <c r="CN146">
        <f t="shared" si="100"/>
        <v>0</v>
      </c>
      <c r="CO146">
        <f t="shared" si="104"/>
        <v>0</v>
      </c>
      <c r="CP146">
        <f t="shared" si="105"/>
        <v>0</v>
      </c>
      <c r="CQ146">
        <f t="shared" si="106"/>
        <v>0</v>
      </c>
      <c r="CR146">
        <f t="shared" si="101"/>
        <v>14</v>
      </c>
      <c r="CS146">
        <v>183</v>
      </c>
      <c r="CT146">
        <v>521101.6</v>
      </c>
      <c r="CU146">
        <f t="shared" si="119"/>
        <v>521101.6</v>
      </c>
    </row>
    <row r="147" spans="1:99" x14ac:dyDescent="0.55000000000000004">
      <c r="A147" s="1">
        <v>43991</v>
      </c>
      <c r="B147">
        <v>12</v>
      </c>
      <c r="C147">
        <v>5403</v>
      </c>
      <c r="D147">
        <v>0</v>
      </c>
      <c r="E147">
        <v>311</v>
      </c>
      <c r="F147">
        <v>25.5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 t="str">
        <f t="shared" si="85"/>
        <v>_平日(金曜除く)</v>
      </c>
      <c r="O147" t="s">
        <v>17</v>
      </c>
      <c r="P147" t="str">
        <f t="shared" si="86"/>
        <v>_平日</v>
      </c>
      <c r="Q147" t="str">
        <f t="shared" si="87"/>
        <v>_祝日でない</v>
      </c>
      <c r="R147" t="str">
        <f t="shared" si="88"/>
        <v>_平日</v>
      </c>
      <c r="S147" t="str">
        <f t="shared" si="89"/>
        <v>_平日</v>
      </c>
      <c r="T147">
        <f t="shared" si="102"/>
        <v>13</v>
      </c>
      <c r="U147" t="str">
        <f t="shared" si="90"/>
        <v>火</v>
      </c>
      <c r="V147" t="str">
        <f t="shared" si="91"/>
        <v>_週の前半</v>
      </c>
      <c r="W147" t="s">
        <v>33</v>
      </c>
      <c r="X147" t="str">
        <f t="shared" si="92"/>
        <v>_週の前半</v>
      </c>
      <c r="Y147" s="3">
        <v>0</v>
      </c>
      <c r="Z147" s="3">
        <v>68</v>
      </c>
      <c r="AA147" s="2" t="s">
        <v>79</v>
      </c>
      <c r="AB147" s="3">
        <v>0</v>
      </c>
      <c r="AC147" s="3">
        <v>4758</v>
      </c>
      <c r="AD147">
        <f t="shared" si="103"/>
        <v>42</v>
      </c>
      <c r="AE147" s="3">
        <v>264</v>
      </c>
      <c r="AF147" s="3">
        <v>241</v>
      </c>
      <c r="AG147" s="3">
        <v>23</v>
      </c>
      <c r="AH147" s="3">
        <v>48</v>
      </c>
      <c r="AI147" s="3">
        <v>13</v>
      </c>
      <c r="AJ147" s="3">
        <v>14</v>
      </c>
      <c r="AK147" s="3">
        <v>23</v>
      </c>
      <c r="AL147" s="3">
        <v>2</v>
      </c>
      <c r="AM147" s="3">
        <v>1787</v>
      </c>
      <c r="AN147" s="3">
        <v>101</v>
      </c>
      <c r="AO147" s="3">
        <v>1553.9</v>
      </c>
      <c r="AP147" s="3">
        <v>1.6E-2</v>
      </c>
      <c r="AQ147" s="3">
        <v>28</v>
      </c>
      <c r="AR147" s="3">
        <v>33</v>
      </c>
      <c r="AS147" s="3">
        <v>13</v>
      </c>
      <c r="AT147" s="3">
        <v>3.1</v>
      </c>
      <c r="AU147" s="2">
        <v>1015.1</v>
      </c>
      <c r="AV147" s="2">
        <v>7.3</v>
      </c>
      <c r="AW147" s="2">
        <v>0.96666666666666667</v>
      </c>
      <c r="AX147">
        <f t="shared" si="93"/>
        <v>-1</v>
      </c>
      <c r="AY147" t="s">
        <v>82</v>
      </c>
      <c r="AZ147" s="3">
        <v>13946245</v>
      </c>
      <c r="BA147" s="3">
        <v>322</v>
      </c>
      <c r="BB147">
        <v>4490690890</v>
      </c>
      <c r="BC147" t="s">
        <v>79</v>
      </c>
      <c r="BD147">
        <f t="shared" si="107"/>
        <v>22.3</v>
      </c>
      <c r="BE147">
        <f t="shared" si="108"/>
        <v>87</v>
      </c>
      <c r="BF147" t="str">
        <f t="shared" si="109"/>
        <v>_なし</v>
      </c>
      <c r="BG147" t="str">
        <f t="shared" si="110"/>
        <v>_冬でない</v>
      </c>
      <c r="BH147">
        <f t="shared" si="111"/>
        <v>0</v>
      </c>
      <c r="BI147" t="str">
        <f t="shared" si="112"/>
        <v>_なし</v>
      </c>
      <c r="BJ147" t="str">
        <f t="shared" si="94"/>
        <v>_なし</v>
      </c>
      <c r="BK147" t="str">
        <f t="shared" si="113"/>
        <v>_なし</v>
      </c>
      <c r="BL147">
        <f t="shared" si="114"/>
        <v>-2.9</v>
      </c>
      <c r="BM147">
        <f t="shared" si="95"/>
        <v>1810</v>
      </c>
      <c r="BN147">
        <f t="shared" si="96"/>
        <v>103</v>
      </c>
      <c r="BO147">
        <f t="shared" si="97"/>
        <v>1913</v>
      </c>
      <c r="BP147">
        <v>-33</v>
      </c>
      <c r="BQ147">
        <v>-2</v>
      </c>
      <c r="BR147">
        <v>-5</v>
      </c>
      <c r="BS147">
        <v>-35</v>
      </c>
      <c r="BT147">
        <v>-27</v>
      </c>
      <c r="BU147">
        <v>15</v>
      </c>
      <c r="BV147">
        <f t="shared" si="120"/>
        <v>-41</v>
      </c>
      <c r="BW147">
        <f t="shared" si="121"/>
        <v>-11</v>
      </c>
      <c r="BX147">
        <f t="shared" si="122"/>
        <v>-38</v>
      </c>
      <c r="BY147">
        <f t="shared" si="123"/>
        <v>-34</v>
      </c>
      <c r="BZ147">
        <f t="shared" si="124"/>
        <v>-26</v>
      </c>
      <c r="CA147">
        <f t="shared" si="125"/>
        <v>15</v>
      </c>
      <c r="CB147">
        <f t="shared" si="98"/>
        <v>-14.5</v>
      </c>
      <c r="CC147">
        <f t="shared" si="99"/>
        <v>-22.5</v>
      </c>
      <c r="CD147">
        <f t="shared" si="115"/>
        <v>4.0999999999999996</v>
      </c>
      <c r="CE147" t="s">
        <v>121</v>
      </c>
      <c r="CF147" t="str">
        <f t="shared" si="116"/>
        <v>夏</v>
      </c>
      <c r="CG147" s="2">
        <v>13946245</v>
      </c>
      <c r="CH147" s="2">
        <v>4758</v>
      </c>
      <c r="CI147" s="2">
        <v>4490690890</v>
      </c>
      <c r="CJ147">
        <f t="shared" si="117"/>
        <v>4909129984</v>
      </c>
      <c r="CK147">
        <f t="shared" si="118"/>
        <v>4909129984</v>
      </c>
      <c r="CL147" s="2">
        <v>0</v>
      </c>
      <c r="CM147" s="2">
        <v>0</v>
      </c>
      <c r="CN147">
        <f t="shared" si="100"/>
        <v>0</v>
      </c>
      <c r="CO147">
        <f t="shared" si="104"/>
        <v>0</v>
      </c>
      <c r="CP147">
        <f t="shared" si="105"/>
        <v>0</v>
      </c>
      <c r="CQ147">
        <f t="shared" si="106"/>
        <v>0</v>
      </c>
      <c r="CR147">
        <f t="shared" si="101"/>
        <v>13</v>
      </c>
      <c r="CS147">
        <v>183</v>
      </c>
      <c r="CT147">
        <v>521101.6</v>
      </c>
      <c r="CU147">
        <f t="shared" si="119"/>
        <v>521101.6</v>
      </c>
    </row>
    <row r="148" spans="1:99" x14ac:dyDescent="0.55000000000000004">
      <c r="A148" s="1">
        <v>43992</v>
      </c>
      <c r="B148">
        <v>18</v>
      </c>
      <c r="C148">
        <v>5421</v>
      </c>
      <c r="D148">
        <v>0</v>
      </c>
      <c r="E148">
        <v>311</v>
      </c>
      <c r="F148">
        <v>26.2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 t="str">
        <f t="shared" si="85"/>
        <v>_平日(金曜除く)</v>
      </c>
      <c r="O148" t="s">
        <v>17</v>
      </c>
      <c r="P148" t="str">
        <f t="shared" si="86"/>
        <v>_平日</v>
      </c>
      <c r="Q148" t="str">
        <f t="shared" si="87"/>
        <v>_祝日でない</v>
      </c>
      <c r="R148" t="str">
        <f t="shared" si="88"/>
        <v>_平日</v>
      </c>
      <c r="S148" t="str">
        <f t="shared" si="89"/>
        <v>_平日</v>
      </c>
      <c r="T148">
        <f t="shared" si="102"/>
        <v>12</v>
      </c>
      <c r="U148" t="str">
        <f t="shared" si="90"/>
        <v>水</v>
      </c>
      <c r="V148" t="str">
        <f t="shared" si="91"/>
        <v>_週の前半</v>
      </c>
      <c r="W148" t="s">
        <v>33</v>
      </c>
      <c r="X148" t="str">
        <f t="shared" si="92"/>
        <v>_週の前半</v>
      </c>
      <c r="Y148" s="3">
        <v>0</v>
      </c>
      <c r="Z148" s="3">
        <v>65</v>
      </c>
      <c r="AA148" s="2" t="s">
        <v>79</v>
      </c>
      <c r="AB148" s="3">
        <v>0</v>
      </c>
      <c r="AC148" s="3">
        <v>4785</v>
      </c>
      <c r="AD148">
        <f t="shared" si="103"/>
        <v>27</v>
      </c>
      <c r="AE148" s="3">
        <v>256</v>
      </c>
      <c r="AF148" s="3">
        <v>234</v>
      </c>
      <c r="AG148" s="3">
        <v>22</v>
      </c>
      <c r="AH148" s="3">
        <v>43</v>
      </c>
      <c r="AI148" s="3">
        <v>12</v>
      </c>
      <c r="AJ148" s="3">
        <v>19</v>
      </c>
      <c r="AK148" s="3">
        <v>41</v>
      </c>
      <c r="AL148" s="3">
        <v>0</v>
      </c>
      <c r="AM148" s="3">
        <v>1860</v>
      </c>
      <c r="AN148" s="3">
        <v>101</v>
      </c>
      <c r="AO148" s="3">
        <v>1597.9</v>
      </c>
      <c r="AP148" s="3">
        <v>1.6E-2</v>
      </c>
      <c r="AQ148" s="3">
        <v>30</v>
      </c>
      <c r="AR148" s="3">
        <v>31.9</v>
      </c>
      <c r="AS148" s="3">
        <v>11.1</v>
      </c>
      <c r="AT148" s="3">
        <v>5.4</v>
      </c>
      <c r="AU148" s="2">
        <v>1012</v>
      </c>
      <c r="AV148" s="2">
        <v>4.8</v>
      </c>
      <c r="AW148" s="2">
        <v>2.9833333333333329</v>
      </c>
      <c r="AX148">
        <f t="shared" si="93"/>
        <v>6</v>
      </c>
      <c r="AY148" t="s">
        <v>82</v>
      </c>
      <c r="AZ148" s="3">
        <v>13946233</v>
      </c>
      <c r="BA148" s="3">
        <v>307</v>
      </c>
      <c r="BB148">
        <v>4281493531</v>
      </c>
      <c r="BC148" t="s">
        <v>79</v>
      </c>
      <c r="BD148">
        <f t="shared" si="107"/>
        <v>24</v>
      </c>
      <c r="BE148">
        <f t="shared" si="108"/>
        <v>76</v>
      </c>
      <c r="BF148" t="str">
        <f t="shared" si="109"/>
        <v>_なし</v>
      </c>
      <c r="BG148" t="str">
        <f t="shared" si="110"/>
        <v>_冬でない</v>
      </c>
      <c r="BH148">
        <f t="shared" si="111"/>
        <v>0</v>
      </c>
      <c r="BI148" t="str">
        <f t="shared" si="112"/>
        <v>_なし</v>
      </c>
      <c r="BJ148" t="str">
        <f t="shared" si="94"/>
        <v>_なし</v>
      </c>
      <c r="BK148" t="str">
        <f t="shared" si="113"/>
        <v>_なし</v>
      </c>
      <c r="BL148">
        <f t="shared" si="114"/>
        <v>3.5083333333333333</v>
      </c>
      <c r="BM148">
        <f t="shared" si="95"/>
        <v>1901</v>
      </c>
      <c r="BN148">
        <f t="shared" si="96"/>
        <v>101</v>
      </c>
      <c r="BO148">
        <f t="shared" si="97"/>
        <v>2002</v>
      </c>
      <c r="BP148">
        <v>-33</v>
      </c>
      <c r="BQ148">
        <v>-1</v>
      </c>
      <c r="BR148">
        <v>-3</v>
      </c>
      <c r="BS148">
        <v>-35</v>
      </c>
      <c r="BT148">
        <v>-27</v>
      </c>
      <c r="BU148">
        <v>14</v>
      </c>
      <c r="BV148">
        <f t="shared" si="120"/>
        <v>-35</v>
      </c>
      <c r="BW148">
        <f t="shared" si="121"/>
        <v>1</v>
      </c>
      <c r="BX148">
        <f t="shared" si="122"/>
        <v>-5</v>
      </c>
      <c r="BY148">
        <f t="shared" si="123"/>
        <v>-36</v>
      </c>
      <c r="BZ148">
        <f t="shared" si="124"/>
        <v>-28</v>
      </c>
      <c r="CA148">
        <f t="shared" si="125"/>
        <v>15</v>
      </c>
      <c r="CB148">
        <f t="shared" si="98"/>
        <v>-14.166666666666666</v>
      </c>
      <c r="CC148">
        <f t="shared" si="99"/>
        <v>-14.666666666666666</v>
      </c>
      <c r="CD148">
        <f t="shared" si="115"/>
        <v>6.2</v>
      </c>
      <c r="CE148" t="s">
        <v>121</v>
      </c>
      <c r="CF148" t="str">
        <f t="shared" si="116"/>
        <v>夏</v>
      </c>
      <c r="CG148" s="2">
        <v>13946233</v>
      </c>
      <c r="CH148" s="2">
        <v>4785</v>
      </c>
      <c r="CI148" s="2">
        <v>4281493531</v>
      </c>
      <c r="CJ148">
        <f t="shared" si="117"/>
        <v>4867278942</v>
      </c>
      <c r="CK148">
        <f t="shared" si="118"/>
        <v>4867278942</v>
      </c>
      <c r="CL148" s="2">
        <v>0</v>
      </c>
      <c r="CM148" s="2">
        <v>0</v>
      </c>
      <c r="CN148">
        <f t="shared" si="100"/>
        <v>0</v>
      </c>
      <c r="CO148">
        <f t="shared" si="104"/>
        <v>0</v>
      </c>
      <c r="CP148">
        <f t="shared" si="105"/>
        <v>0</v>
      </c>
      <c r="CQ148">
        <f t="shared" si="106"/>
        <v>0</v>
      </c>
      <c r="CR148">
        <f t="shared" si="101"/>
        <v>12</v>
      </c>
      <c r="CS148">
        <v>183</v>
      </c>
      <c r="CT148">
        <v>521101.6</v>
      </c>
      <c r="CU148">
        <f t="shared" si="119"/>
        <v>521101.6</v>
      </c>
    </row>
    <row r="149" spans="1:99" x14ac:dyDescent="0.55000000000000004">
      <c r="A149" s="1">
        <v>43993</v>
      </c>
      <c r="B149">
        <v>22</v>
      </c>
      <c r="C149">
        <v>5443</v>
      </c>
      <c r="D149">
        <v>0</v>
      </c>
      <c r="E149">
        <v>311</v>
      </c>
      <c r="F149">
        <v>25.1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 t="str">
        <f t="shared" si="85"/>
        <v>_平日(金曜除く)</v>
      </c>
      <c r="O149" t="s">
        <v>17</v>
      </c>
      <c r="P149" t="str">
        <f t="shared" si="86"/>
        <v>_平日</v>
      </c>
      <c r="Q149" t="str">
        <f t="shared" si="87"/>
        <v>_祝日でない</v>
      </c>
      <c r="R149" t="str">
        <f t="shared" si="88"/>
        <v>_平日</v>
      </c>
      <c r="S149" t="str">
        <f t="shared" si="89"/>
        <v>_平日</v>
      </c>
      <c r="T149">
        <f t="shared" si="102"/>
        <v>18</v>
      </c>
      <c r="U149" t="str">
        <f t="shared" si="90"/>
        <v>木</v>
      </c>
      <c r="V149" t="str">
        <f t="shared" si="91"/>
        <v>週の後半</v>
      </c>
      <c r="W149" t="s">
        <v>33</v>
      </c>
      <c r="X149" t="str">
        <f t="shared" si="92"/>
        <v>週の後半</v>
      </c>
      <c r="Y149" s="3">
        <v>10</v>
      </c>
      <c r="Z149" s="3">
        <v>85</v>
      </c>
      <c r="AA149" s="2" t="s">
        <v>79</v>
      </c>
      <c r="AB149" s="3">
        <v>0</v>
      </c>
      <c r="AC149" s="3">
        <v>4824</v>
      </c>
      <c r="AD149">
        <f t="shared" si="103"/>
        <v>39</v>
      </c>
      <c r="AE149" s="3">
        <v>237</v>
      </c>
      <c r="AF149" s="3">
        <v>216</v>
      </c>
      <c r="AG149" s="3">
        <v>21</v>
      </c>
      <c r="AH149" s="3">
        <v>36</v>
      </c>
      <c r="AI149" s="3">
        <v>11</v>
      </c>
      <c r="AJ149" s="3">
        <v>29</v>
      </c>
      <c r="AK149" s="3">
        <v>31</v>
      </c>
      <c r="AL149" s="3">
        <v>0</v>
      </c>
      <c r="AM149" s="3">
        <v>1795</v>
      </c>
      <c r="AN149" s="3">
        <v>76</v>
      </c>
      <c r="AO149" s="3">
        <v>1613</v>
      </c>
      <c r="AP149" s="3">
        <v>1.4999999999999999E-2</v>
      </c>
      <c r="AQ149" s="3">
        <v>30</v>
      </c>
      <c r="AR149" s="3">
        <v>32.299999999999997</v>
      </c>
      <c r="AS149" s="3">
        <v>3.5</v>
      </c>
      <c r="AT149" s="3">
        <v>5.9</v>
      </c>
      <c r="AU149" s="2">
        <v>1004.1</v>
      </c>
      <c r="AV149" s="2">
        <v>9.5</v>
      </c>
      <c r="AW149" s="2">
        <v>-0.47500000000000003</v>
      </c>
      <c r="AX149">
        <f t="shared" si="93"/>
        <v>4</v>
      </c>
      <c r="AY149" t="s">
        <v>82</v>
      </c>
      <c r="AZ149" s="3">
        <v>13946215</v>
      </c>
      <c r="BA149" s="3">
        <v>286</v>
      </c>
      <c r="BB149">
        <v>3988617490</v>
      </c>
      <c r="BC149" t="s">
        <v>79</v>
      </c>
      <c r="BD149">
        <f t="shared" si="107"/>
        <v>23.5</v>
      </c>
      <c r="BE149">
        <f t="shared" si="108"/>
        <v>79</v>
      </c>
      <c r="BF149" t="str">
        <f t="shared" si="109"/>
        <v>_なし</v>
      </c>
      <c r="BG149" t="str">
        <f t="shared" si="110"/>
        <v>_冬でない</v>
      </c>
      <c r="BH149">
        <f t="shared" si="111"/>
        <v>0</v>
      </c>
      <c r="BI149" t="str">
        <f t="shared" si="112"/>
        <v>_なし</v>
      </c>
      <c r="BJ149" t="str">
        <f t="shared" si="94"/>
        <v>_なし</v>
      </c>
      <c r="BK149" t="str">
        <f t="shared" si="113"/>
        <v>_なし</v>
      </c>
      <c r="BL149">
        <f t="shared" si="114"/>
        <v>0.30833333333333329</v>
      </c>
      <c r="BM149">
        <f t="shared" si="95"/>
        <v>1826</v>
      </c>
      <c r="BN149">
        <f t="shared" si="96"/>
        <v>76</v>
      </c>
      <c r="BO149">
        <f t="shared" si="97"/>
        <v>1902</v>
      </c>
      <c r="BP149">
        <v>-38</v>
      </c>
      <c r="BQ149">
        <v>-13</v>
      </c>
      <c r="BR149">
        <v>-30</v>
      </c>
      <c r="BS149">
        <v>-37</v>
      </c>
      <c r="BT149">
        <v>-28</v>
      </c>
      <c r="BU149">
        <v>16</v>
      </c>
      <c r="BV149">
        <f t="shared" si="120"/>
        <v>-37</v>
      </c>
      <c r="BW149">
        <f t="shared" si="121"/>
        <v>-1</v>
      </c>
      <c r="BX149">
        <f t="shared" si="122"/>
        <v>-2</v>
      </c>
      <c r="BY149">
        <f t="shared" si="123"/>
        <v>-37</v>
      </c>
      <c r="BZ149">
        <f t="shared" si="124"/>
        <v>-29</v>
      </c>
      <c r="CA149">
        <f t="shared" si="125"/>
        <v>15</v>
      </c>
      <c r="CB149">
        <f t="shared" si="98"/>
        <v>-21.666666666666668</v>
      </c>
      <c r="CC149">
        <f t="shared" si="99"/>
        <v>-15.166666666666666</v>
      </c>
      <c r="CD149">
        <f t="shared" si="115"/>
        <v>5.4</v>
      </c>
      <c r="CE149" t="s">
        <v>121</v>
      </c>
      <c r="CF149" t="str">
        <f t="shared" si="116"/>
        <v>夏</v>
      </c>
      <c r="CG149" s="2">
        <v>13946215</v>
      </c>
      <c r="CH149" s="2">
        <v>4824</v>
      </c>
      <c r="CI149" s="2">
        <v>3988617490</v>
      </c>
      <c r="CJ149">
        <f t="shared" si="117"/>
        <v>4672025910</v>
      </c>
      <c r="CK149">
        <f t="shared" si="118"/>
        <v>4672025910</v>
      </c>
      <c r="CL149" s="2">
        <v>0</v>
      </c>
      <c r="CM149" s="2">
        <v>0</v>
      </c>
      <c r="CN149">
        <f t="shared" si="100"/>
        <v>0</v>
      </c>
      <c r="CO149">
        <f t="shared" si="104"/>
        <v>0</v>
      </c>
      <c r="CP149">
        <f t="shared" si="105"/>
        <v>0</v>
      </c>
      <c r="CQ149">
        <f t="shared" si="106"/>
        <v>0</v>
      </c>
      <c r="CR149">
        <f t="shared" si="101"/>
        <v>18</v>
      </c>
      <c r="CS149">
        <v>183</v>
      </c>
      <c r="CT149">
        <v>521101.6</v>
      </c>
      <c r="CU149">
        <f t="shared" si="119"/>
        <v>521101.6</v>
      </c>
    </row>
    <row r="150" spans="1:99" x14ac:dyDescent="0.55000000000000004">
      <c r="A150" s="1">
        <v>43994</v>
      </c>
      <c r="B150">
        <v>25</v>
      </c>
      <c r="C150">
        <v>5468</v>
      </c>
      <c r="D150">
        <v>2</v>
      </c>
      <c r="E150">
        <v>313</v>
      </c>
      <c r="F150">
        <v>26.2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 t="str">
        <f t="shared" si="85"/>
        <v>金曜</v>
      </c>
      <c r="O150" t="s">
        <v>17</v>
      </c>
      <c r="P150" t="str">
        <f t="shared" si="86"/>
        <v>_平日</v>
      </c>
      <c r="Q150" t="str">
        <f t="shared" si="87"/>
        <v>_祝日でない</v>
      </c>
      <c r="R150" t="str">
        <f t="shared" si="88"/>
        <v>_平日</v>
      </c>
      <c r="S150" t="str">
        <f t="shared" si="89"/>
        <v>休日前日</v>
      </c>
      <c r="T150">
        <f t="shared" si="102"/>
        <v>22</v>
      </c>
      <c r="U150" t="str">
        <f t="shared" si="90"/>
        <v>金</v>
      </c>
      <c r="V150" t="str">
        <f t="shared" si="91"/>
        <v>週の後半</v>
      </c>
      <c r="W150" t="s">
        <v>33</v>
      </c>
      <c r="X150" t="str">
        <f t="shared" si="92"/>
        <v>週の後半</v>
      </c>
      <c r="Y150" s="3">
        <v>5.5</v>
      </c>
      <c r="Z150" s="3">
        <v>84</v>
      </c>
      <c r="AA150" s="2" t="s">
        <v>79</v>
      </c>
      <c r="AB150" s="3">
        <v>0</v>
      </c>
      <c r="AC150" s="3">
        <v>4856</v>
      </c>
      <c r="AD150">
        <f t="shared" si="103"/>
        <v>32</v>
      </c>
      <c r="AE150" s="3">
        <v>228</v>
      </c>
      <c r="AF150" s="3">
        <v>205</v>
      </c>
      <c r="AG150" s="3">
        <v>23</v>
      </c>
      <c r="AH150" s="3">
        <v>38</v>
      </c>
      <c r="AI150" s="3">
        <v>8</v>
      </c>
      <c r="AJ150" s="3">
        <v>30</v>
      </c>
      <c r="AK150" s="3">
        <v>56</v>
      </c>
      <c r="AL150" s="3">
        <v>1</v>
      </c>
      <c r="AM150" s="3">
        <v>2061</v>
      </c>
      <c r="AN150" s="3">
        <v>108</v>
      </c>
      <c r="AO150" s="3">
        <v>1645.9</v>
      </c>
      <c r="AP150" s="3">
        <v>1.7999999999999999E-2</v>
      </c>
      <c r="AQ150" s="3">
        <v>27</v>
      </c>
      <c r="AR150" s="3">
        <v>31.9</v>
      </c>
      <c r="AS150" s="3">
        <v>4</v>
      </c>
      <c r="AT150" s="3">
        <v>2.5</v>
      </c>
      <c r="AU150" s="2">
        <v>1001.5</v>
      </c>
      <c r="AV150" s="2">
        <v>9</v>
      </c>
      <c r="AW150" s="2">
        <v>0.26666666666666644</v>
      </c>
      <c r="AX150">
        <f t="shared" si="93"/>
        <v>3</v>
      </c>
      <c r="AY150" t="s">
        <v>82</v>
      </c>
      <c r="AZ150" s="3">
        <v>13946193</v>
      </c>
      <c r="BA150" s="3">
        <v>274</v>
      </c>
      <c r="BB150">
        <v>3821256882</v>
      </c>
      <c r="BC150" t="s">
        <v>79</v>
      </c>
      <c r="BD150">
        <f t="shared" si="107"/>
        <v>24.8</v>
      </c>
      <c r="BE150">
        <f t="shared" si="108"/>
        <v>74</v>
      </c>
      <c r="BF150" t="str">
        <f t="shared" si="109"/>
        <v>_なし</v>
      </c>
      <c r="BG150" t="str">
        <f t="shared" si="110"/>
        <v>_冬でない</v>
      </c>
      <c r="BH150">
        <f t="shared" si="111"/>
        <v>0</v>
      </c>
      <c r="BI150" t="str">
        <f t="shared" si="112"/>
        <v>_なし</v>
      </c>
      <c r="BJ150" t="str">
        <f t="shared" si="94"/>
        <v>_なし</v>
      </c>
      <c r="BK150" t="str">
        <f t="shared" si="113"/>
        <v>_なし</v>
      </c>
      <c r="BL150">
        <f t="shared" si="114"/>
        <v>0.91666666666666685</v>
      </c>
      <c r="BM150">
        <f t="shared" si="95"/>
        <v>2117</v>
      </c>
      <c r="BN150">
        <f t="shared" si="96"/>
        <v>109</v>
      </c>
      <c r="BO150">
        <f t="shared" si="97"/>
        <v>2226</v>
      </c>
      <c r="BP150">
        <v>-33</v>
      </c>
      <c r="BQ150">
        <v>-3</v>
      </c>
      <c r="BR150">
        <v>-18</v>
      </c>
      <c r="BS150">
        <v>-36</v>
      </c>
      <c r="BT150">
        <v>-27</v>
      </c>
      <c r="BU150">
        <v>16</v>
      </c>
      <c r="BV150">
        <f t="shared" si="120"/>
        <v>-37</v>
      </c>
      <c r="BW150">
        <f t="shared" si="121"/>
        <v>-1</v>
      </c>
      <c r="BX150">
        <f t="shared" si="122"/>
        <v>-7</v>
      </c>
      <c r="BY150">
        <f t="shared" si="123"/>
        <v>-37</v>
      </c>
      <c r="BZ150">
        <f t="shared" si="124"/>
        <v>-29</v>
      </c>
      <c r="CA150">
        <f t="shared" si="125"/>
        <v>16</v>
      </c>
      <c r="CB150">
        <f t="shared" si="98"/>
        <v>-16.833333333333332</v>
      </c>
      <c r="CC150">
        <f t="shared" si="99"/>
        <v>-15.833333333333334</v>
      </c>
      <c r="CD150">
        <f t="shared" si="115"/>
        <v>8.1</v>
      </c>
      <c r="CE150" t="s">
        <v>121</v>
      </c>
      <c r="CF150" t="str">
        <f t="shared" si="116"/>
        <v>夏</v>
      </c>
      <c r="CG150" s="2">
        <v>13946193</v>
      </c>
      <c r="CH150" s="2">
        <v>4856</v>
      </c>
      <c r="CI150" s="2">
        <v>3821256882</v>
      </c>
      <c r="CJ150">
        <f t="shared" si="117"/>
        <v>4490714396</v>
      </c>
      <c r="CK150">
        <f t="shared" si="118"/>
        <v>4490714396</v>
      </c>
      <c r="CL150" s="2">
        <v>0</v>
      </c>
      <c r="CM150" s="2">
        <v>0</v>
      </c>
      <c r="CN150">
        <f t="shared" si="100"/>
        <v>0</v>
      </c>
      <c r="CO150">
        <f t="shared" si="104"/>
        <v>0</v>
      </c>
      <c r="CP150">
        <f t="shared" si="105"/>
        <v>0</v>
      </c>
      <c r="CQ150">
        <f t="shared" si="106"/>
        <v>0</v>
      </c>
      <c r="CR150">
        <f t="shared" si="101"/>
        <v>22</v>
      </c>
      <c r="CS150">
        <v>183</v>
      </c>
      <c r="CT150">
        <v>521101.6</v>
      </c>
      <c r="CU150">
        <f t="shared" si="119"/>
        <v>521101.6</v>
      </c>
    </row>
    <row r="151" spans="1:99" x14ac:dyDescent="0.55000000000000004">
      <c r="A151" s="1">
        <v>43995</v>
      </c>
      <c r="B151">
        <v>24</v>
      </c>
      <c r="C151">
        <v>5492</v>
      </c>
      <c r="D151">
        <v>1</v>
      </c>
      <c r="E151">
        <v>314</v>
      </c>
      <c r="F151">
        <v>21.3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 t="str">
        <f t="shared" si="85"/>
        <v>休日</v>
      </c>
      <c r="O151" t="s">
        <v>17</v>
      </c>
      <c r="P151" t="str">
        <f t="shared" si="86"/>
        <v>休日</v>
      </c>
      <c r="Q151" t="str">
        <f t="shared" si="87"/>
        <v>_祝日でない</v>
      </c>
      <c r="R151" t="str">
        <f t="shared" si="88"/>
        <v>休日</v>
      </c>
      <c r="S151" t="str">
        <f t="shared" si="89"/>
        <v>休日</v>
      </c>
      <c r="T151">
        <f t="shared" si="102"/>
        <v>25</v>
      </c>
      <c r="U151" t="str">
        <f t="shared" si="90"/>
        <v>土</v>
      </c>
      <c r="V151" t="str">
        <f t="shared" si="91"/>
        <v>週の後半</v>
      </c>
      <c r="W151" t="s">
        <v>33</v>
      </c>
      <c r="X151" t="str">
        <f t="shared" si="92"/>
        <v>週の後半</v>
      </c>
      <c r="Y151" s="3">
        <v>35.5</v>
      </c>
      <c r="Z151" s="3">
        <v>99</v>
      </c>
      <c r="AA151" s="2" t="s">
        <v>79</v>
      </c>
      <c r="AB151" s="3">
        <v>0</v>
      </c>
      <c r="AC151" s="3">
        <v>4862</v>
      </c>
      <c r="AD151">
        <f t="shared" si="103"/>
        <v>6</v>
      </c>
      <c r="AE151" s="3">
        <v>234</v>
      </c>
      <c r="AF151" s="3">
        <v>212</v>
      </c>
      <c r="AG151" s="3">
        <v>22</v>
      </c>
      <c r="AH151" s="3">
        <v>46</v>
      </c>
      <c r="AI151" s="3">
        <v>5</v>
      </c>
      <c r="AJ151" s="3">
        <v>36</v>
      </c>
      <c r="AK151" s="3">
        <v>27</v>
      </c>
      <c r="AL151" s="3">
        <v>0</v>
      </c>
      <c r="AM151" s="3">
        <v>1078</v>
      </c>
      <c r="AN151" s="3">
        <v>73</v>
      </c>
      <c r="AO151" s="3">
        <v>1643.9</v>
      </c>
      <c r="AP151" s="3">
        <v>1.7999999999999999E-2</v>
      </c>
      <c r="AQ151" s="3">
        <v>31</v>
      </c>
      <c r="AR151" s="3">
        <v>30.7</v>
      </c>
      <c r="AS151" s="3">
        <v>0</v>
      </c>
      <c r="AT151" s="3">
        <v>2.2000000000000002</v>
      </c>
      <c r="AU151" s="2">
        <v>1004.9</v>
      </c>
      <c r="AV151" s="2">
        <v>10</v>
      </c>
      <c r="AW151" s="2">
        <v>-37</v>
      </c>
      <c r="AX151">
        <f t="shared" si="93"/>
        <v>-1</v>
      </c>
      <c r="AY151" t="s">
        <v>82</v>
      </c>
      <c r="AZ151" s="3">
        <v>13946168</v>
      </c>
      <c r="BA151" s="3">
        <v>292</v>
      </c>
      <c r="BB151">
        <v>4072281056</v>
      </c>
      <c r="BC151" t="s">
        <v>79</v>
      </c>
      <c r="BD151">
        <f t="shared" si="107"/>
        <v>24.2</v>
      </c>
      <c r="BE151">
        <f t="shared" si="108"/>
        <v>77</v>
      </c>
      <c r="BF151" t="str">
        <f t="shared" si="109"/>
        <v>_なし</v>
      </c>
      <c r="BG151" t="str">
        <f t="shared" si="110"/>
        <v>_冬でない</v>
      </c>
      <c r="BH151">
        <f t="shared" si="111"/>
        <v>0</v>
      </c>
      <c r="BI151" t="str">
        <f t="shared" si="112"/>
        <v>_なし</v>
      </c>
      <c r="BJ151" t="str">
        <f t="shared" si="94"/>
        <v>_なし</v>
      </c>
      <c r="BK151" t="str">
        <f t="shared" si="113"/>
        <v>_なし</v>
      </c>
      <c r="BL151">
        <f t="shared" si="114"/>
        <v>-37.491666666666667</v>
      </c>
      <c r="BM151">
        <f t="shared" si="95"/>
        <v>1105</v>
      </c>
      <c r="BN151">
        <f t="shared" si="96"/>
        <v>73</v>
      </c>
      <c r="BO151">
        <f t="shared" si="97"/>
        <v>1178</v>
      </c>
      <c r="BP151">
        <v>-40</v>
      </c>
      <c r="BQ151">
        <v>-18</v>
      </c>
      <c r="BR151">
        <v>-61</v>
      </c>
      <c r="BS151">
        <v>-42</v>
      </c>
      <c r="BT151">
        <v>-24</v>
      </c>
      <c r="BU151">
        <v>13</v>
      </c>
      <c r="BV151">
        <f t="shared" si="120"/>
        <v>-37</v>
      </c>
      <c r="BW151">
        <f t="shared" si="121"/>
        <v>0</v>
      </c>
      <c r="BX151">
        <f t="shared" si="122"/>
        <v>-10</v>
      </c>
      <c r="BY151">
        <f t="shared" si="123"/>
        <v>-37</v>
      </c>
      <c r="BZ151">
        <f t="shared" si="124"/>
        <v>-28</v>
      </c>
      <c r="CA151">
        <f t="shared" si="125"/>
        <v>17</v>
      </c>
      <c r="CB151">
        <f t="shared" si="98"/>
        <v>-28.666666666666668</v>
      </c>
      <c r="CC151">
        <f t="shared" si="99"/>
        <v>-15.833333333333334</v>
      </c>
      <c r="CD151">
        <f t="shared" si="115"/>
        <v>1.9</v>
      </c>
      <c r="CE151" t="s">
        <v>121</v>
      </c>
      <c r="CF151" t="str">
        <f t="shared" si="116"/>
        <v>夏</v>
      </c>
      <c r="CG151" s="2">
        <v>13946168</v>
      </c>
      <c r="CH151" s="2">
        <v>4862</v>
      </c>
      <c r="CI151" s="2">
        <v>4072281056</v>
      </c>
      <c r="CJ151">
        <f t="shared" si="117"/>
        <v>4630170936</v>
      </c>
      <c r="CK151">
        <f t="shared" si="118"/>
        <v>4630170936</v>
      </c>
      <c r="CL151" s="2">
        <v>0</v>
      </c>
      <c r="CM151" s="2">
        <v>0</v>
      </c>
      <c r="CN151">
        <f t="shared" si="100"/>
        <v>0</v>
      </c>
      <c r="CO151">
        <f t="shared" si="104"/>
        <v>0</v>
      </c>
      <c r="CP151">
        <f t="shared" si="105"/>
        <v>0</v>
      </c>
      <c r="CQ151">
        <f t="shared" si="106"/>
        <v>0</v>
      </c>
      <c r="CR151">
        <f t="shared" si="101"/>
        <v>25</v>
      </c>
      <c r="CS151">
        <v>183</v>
      </c>
      <c r="CT151">
        <v>521101.6</v>
      </c>
      <c r="CU151">
        <f t="shared" si="119"/>
        <v>521101.6</v>
      </c>
    </row>
    <row r="152" spans="1:99" x14ac:dyDescent="0.55000000000000004">
      <c r="A152" s="1">
        <v>43996</v>
      </c>
      <c r="B152">
        <v>47</v>
      </c>
      <c r="C152">
        <v>5539</v>
      </c>
      <c r="D152">
        <v>0</v>
      </c>
      <c r="E152">
        <v>314</v>
      </c>
      <c r="F152">
        <v>21.7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 t="str">
        <f t="shared" si="85"/>
        <v>休日</v>
      </c>
      <c r="O152" t="s">
        <v>17</v>
      </c>
      <c r="P152" t="str">
        <f t="shared" si="86"/>
        <v>休日</v>
      </c>
      <c r="Q152" t="str">
        <f t="shared" si="87"/>
        <v>_祝日でない</v>
      </c>
      <c r="R152" t="str">
        <f t="shared" si="88"/>
        <v>休日</v>
      </c>
      <c r="S152" t="str">
        <f t="shared" si="89"/>
        <v>休日</v>
      </c>
      <c r="T152">
        <f t="shared" si="102"/>
        <v>24</v>
      </c>
      <c r="U152" t="str">
        <f t="shared" si="90"/>
        <v>日</v>
      </c>
      <c r="V152" t="str">
        <f t="shared" si="91"/>
        <v>_週の前半</v>
      </c>
      <c r="W152" t="s">
        <v>33</v>
      </c>
      <c r="X152" t="str">
        <f t="shared" si="92"/>
        <v>週の後半</v>
      </c>
      <c r="Y152" s="3">
        <v>5.5</v>
      </c>
      <c r="Z152" s="3">
        <v>99</v>
      </c>
      <c r="AA152" s="2" t="s">
        <v>79</v>
      </c>
      <c r="AB152" s="3">
        <v>0</v>
      </c>
      <c r="AC152" s="3">
        <v>4866</v>
      </c>
      <c r="AD152">
        <f t="shared" si="103"/>
        <v>4</v>
      </c>
      <c r="AE152" s="3">
        <v>241</v>
      </c>
      <c r="AF152" s="3">
        <v>222</v>
      </c>
      <c r="AG152" s="3">
        <v>19</v>
      </c>
      <c r="AH152" s="3">
        <v>47</v>
      </c>
      <c r="AI152" s="3">
        <v>5</v>
      </c>
      <c r="AJ152" s="3">
        <v>71</v>
      </c>
      <c r="AK152" s="3">
        <v>13</v>
      </c>
      <c r="AL152" s="3">
        <v>1</v>
      </c>
      <c r="AM152" s="3">
        <v>463</v>
      </c>
      <c r="AN152" s="3">
        <v>27</v>
      </c>
      <c r="AO152" s="3">
        <v>1652.9</v>
      </c>
      <c r="AP152" s="3">
        <v>1.9E-2</v>
      </c>
      <c r="AQ152" s="3">
        <v>41</v>
      </c>
      <c r="AR152" s="3">
        <v>30.7</v>
      </c>
      <c r="AS152" s="3">
        <v>0</v>
      </c>
      <c r="AT152" s="3">
        <v>1.6</v>
      </c>
      <c r="AU152" s="2">
        <v>1002.4</v>
      </c>
      <c r="AV152" s="2">
        <v>10</v>
      </c>
      <c r="AW152" s="2">
        <v>-6.8916666666666684</v>
      </c>
      <c r="AX152">
        <f t="shared" si="93"/>
        <v>23</v>
      </c>
      <c r="AY152" t="s">
        <v>82</v>
      </c>
      <c r="AZ152" s="3">
        <v>13946144</v>
      </c>
      <c r="BA152" s="3">
        <v>312</v>
      </c>
      <c r="BB152">
        <v>4351196928</v>
      </c>
      <c r="BC152" t="s">
        <v>79</v>
      </c>
      <c r="BD152">
        <f t="shared" si="107"/>
        <v>22</v>
      </c>
      <c r="BE152">
        <f t="shared" si="108"/>
        <v>67</v>
      </c>
      <c r="BF152" t="str">
        <f t="shared" si="109"/>
        <v>_なし</v>
      </c>
      <c r="BG152" t="str">
        <f t="shared" si="110"/>
        <v>_冬でない</v>
      </c>
      <c r="BH152">
        <f t="shared" si="111"/>
        <v>0</v>
      </c>
      <c r="BI152" t="str">
        <f t="shared" si="112"/>
        <v>_なし</v>
      </c>
      <c r="BJ152" t="str">
        <f t="shared" si="94"/>
        <v>_なし</v>
      </c>
      <c r="BK152" t="str">
        <f t="shared" si="113"/>
        <v>_なし</v>
      </c>
      <c r="BL152">
        <f t="shared" si="114"/>
        <v>-9.3250000000000011</v>
      </c>
      <c r="BM152">
        <f t="shared" si="95"/>
        <v>476</v>
      </c>
      <c r="BN152">
        <f t="shared" si="96"/>
        <v>28</v>
      </c>
      <c r="BO152">
        <f t="shared" si="97"/>
        <v>504</v>
      </c>
      <c r="BP152">
        <v>-31</v>
      </c>
      <c r="BQ152">
        <v>-4</v>
      </c>
      <c r="BR152">
        <v>-41</v>
      </c>
      <c r="BS152">
        <v>-42</v>
      </c>
      <c r="BT152">
        <v>-18</v>
      </c>
      <c r="BU152">
        <v>9</v>
      </c>
      <c r="BV152">
        <f t="shared" si="120"/>
        <v>-35</v>
      </c>
      <c r="BW152">
        <f t="shared" si="121"/>
        <v>-5</v>
      </c>
      <c r="BX152">
        <f t="shared" si="122"/>
        <v>-18</v>
      </c>
      <c r="BY152">
        <f t="shared" si="123"/>
        <v>-39</v>
      </c>
      <c r="BZ152">
        <f t="shared" si="124"/>
        <v>-22</v>
      </c>
      <c r="CA152">
        <f t="shared" si="125"/>
        <v>11</v>
      </c>
      <c r="CB152">
        <f t="shared" si="98"/>
        <v>-21.166666666666668</v>
      </c>
      <c r="CC152">
        <f t="shared" si="99"/>
        <v>-18</v>
      </c>
      <c r="CD152">
        <f t="shared" si="115"/>
        <v>8.6</v>
      </c>
      <c r="CE152" t="s">
        <v>121</v>
      </c>
      <c r="CF152" t="str">
        <f t="shared" si="116"/>
        <v>夏</v>
      </c>
      <c r="CG152" s="2">
        <v>13946144</v>
      </c>
      <c r="CH152" s="2">
        <v>4866</v>
      </c>
      <c r="CI152" s="2">
        <v>4351196928</v>
      </c>
      <c r="CJ152">
        <f t="shared" si="117"/>
        <v>4978819104</v>
      </c>
      <c r="CK152">
        <f t="shared" si="118"/>
        <v>4978819104</v>
      </c>
      <c r="CL152" s="2">
        <v>0</v>
      </c>
      <c r="CM152" s="2">
        <v>0</v>
      </c>
      <c r="CN152">
        <f t="shared" si="100"/>
        <v>0</v>
      </c>
      <c r="CO152">
        <f t="shared" si="104"/>
        <v>0</v>
      </c>
      <c r="CP152">
        <f t="shared" si="105"/>
        <v>0</v>
      </c>
      <c r="CQ152">
        <f t="shared" si="106"/>
        <v>0</v>
      </c>
      <c r="CR152">
        <f t="shared" si="101"/>
        <v>24</v>
      </c>
      <c r="CS152">
        <v>183</v>
      </c>
      <c r="CT152">
        <v>521101.6</v>
      </c>
      <c r="CU152">
        <f t="shared" si="119"/>
        <v>521101.6</v>
      </c>
    </row>
    <row r="153" spans="1:99" x14ac:dyDescent="0.55000000000000004">
      <c r="A153" s="1">
        <v>43997</v>
      </c>
      <c r="B153">
        <v>48</v>
      </c>
      <c r="C153">
        <v>5587</v>
      </c>
      <c r="D153">
        <v>0</v>
      </c>
      <c r="E153">
        <v>314</v>
      </c>
      <c r="F153">
        <v>25.9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t="str">
        <f t="shared" si="85"/>
        <v>_平日(金曜除く)</v>
      </c>
      <c r="O153" t="s">
        <v>17</v>
      </c>
      <c r="P153" t="str">
        <f t="shared" si="86"/>
        <v>_平日</v>
      </c>
      <c r="Q153" t="str">
        <f t="shared" si="87"/>
        <v>_祝日でない</v>
      </c>
      <c r="R153" t="str">
        <f t="shared" si="88"/>
        <v>_平日</v>
      </c>
      <c r="S153" t="str">
        <f t="shared" si="89"/>
        <v>_平日</v>
      </c>
      <c r="T153">
        <f t="shared" si="102"/>
        <v>47</v>
      </c>
      <c r="U153" t="str">
        <f t="shared" si="90"/>
        <v>月</v>
      </c>
      <c r="V153" t="str">
        <f t="shared" si="91"/>
        <v>_週の前半</v>
      </c>
      <c r="W153" t="s">
        <v>33</v>
      </c>
      <c r="X153" t="str">
        <f t="shared" si="92"/>
        <v>_週の前半</v>
      </c>
      <c r="Y153" s="3">
        <v>0</v>
      </c>
      <c r="Z153" s="3">
        <v>81</v>
      </c>
      <c r="AA153" s="2" t="s">
        <v>79</v>
      </c>
      <c r="AB153" s="3">
        <v>0</v>
      </c>
      <c r="AC153" s="3">
        <v>4887</v>
      </c>
      <c r="AD153">
        <f t="shared" si="103"/>
        <v>21</v>
      </c>
      <c r="AE153" s="3">
        <v>248</v>
      </c>
      <c r="AF153" s="3">
        <v>227</v>
      </c>
      <c r="AG153" s="3">
        <v>21</v>
      </c>
      <c r="AH153" s="3">
        <v>58</v>
      </c>
      <c r="AI153" s="3">
        <v>8</v>
      </c>
      <c r="AJ153" s="3">
        <v>77</v>
      </c>
      <c r="AK153" s="3">
        <v>21</v>
      </c>
      <c r="AL153" s="3">
        <v>3</v>
      </c>
      <c r="AM153" s="3">
        <v>1869</v>
      </c>
      <c r="AN153" s="3">
        <v>108</v>
      </c>
      <c r="AO153" s="3">
        <v>1675.1</v>
      </c>
      <c r="AP153" s="3">
        <v>1.9E-2</v>
      </c>
      <c r="AQ153" s="3">
        <v>41</v>
      </c>
      <c r="AR153" s="3">
        <v>32.6</v>
      </c>
      <c r="AS153" s="3">
        <v>7.3</v>
      </c>
      <c r="AT153" s="3">
        <v>2.4</v>
      </c>
      <c r="AU153" s="2">
        <v>997.5</v>
      </c>
      <c r="AV153" s="2">
        <v>9.5</v>
      </c>
      <c r="AW153" s="2">
        <v>172.73333333333335</v>
      </c>
      <c r="AX153">
        <f t="shared" si="93"/>
        <v>1</v>
      </c>
      <c r="AY153" t="s">
        <v>82</v>
      </c>
      <c r="AZ153" s="3">
        <v>13946097</v>
      </c>
      <c r="BA153" s="3">
        <v>338</v>
      </c>
      <c r="BB153">
        <v>4713780786</v>
      </c>
      <c r="BC153" t="s">
        <v>79</v>
      </c>
      <c r="BD153">
        <f t="shared" si="107"/>
        <v>23.2</v>
      </c>
      <c r="BE153">
        <f t="shared" si="108"/>
        <v>73</v>
      </c>
      <c r="BF153" t="str">
        <f t="shared" si="109"/>
        <v>_なし</v>
      </c>
      <c r="BG153" t="str">
        <f t="shared" si="110"/>
        <v>_冬でない</v>
      </c>
      <c r="BH153">
        <f t="shared" si="111"/>
        <v>0</v>
      </c>
      <c r="BI153" t="str">
        <f t="shared" si="112"/>
        <v>_なし</v>
      </c>
      <c r="BJ153" t="str">
        <f t="shared" si="94"/>
        <v>_なし</v>
      </c>
      <c r="BK153" t="str">
        <f t="shared" si="113"/>
        <v>_なし</v>
      </c>
      <c r="BL153">
        <f t="shared" si="114"/>
        <v>172.18333333333337</v>
      </c>
      <c r="BM153">
        <f t="shared" si="95"/>
        <v>1890</v>
      </c>
      <c r="BN153">
        <f t="shared" si="96"/>
        <v>111</v>
      </c>
      <c r="BO153">
        <f t="shared" si="97"/>
        <v>2001</v>
      </c>
      <c r="BP153">
        <v>-29</v>
      </c>
      <c r="BQ153">
        <v>1</v>
      </c>
      <c r="BR153">
        <v>-11</v>
      </c>
      <c r="BS153">
        <v>-32</v>
      </c>
      <c r="BT153">
        <v>-23</v>
      </c>
      <c r="BU153">
        <v>12</v>
      </c>
      <c r="BV153">
        <f t="shared" si="120"/>
        <v>-30</v>
      </c>
      <c r="BW153">
        <f t="shared" si="121"/>
        <v>2</v>
      </c>
      <c r="BX153">
        <f t="shared" si="122"/>
        <v>4</v>
      </c>
      <c r="BY153">
        <f t="shared" si="123"/>
        <v>-41</v>
      </c>
      <c r="BZ153">
        <f t="shared" si="124"/>
        <v>-19</v>
      </c>
      <c r="CA153">
        <f t="shared" si="125"/>
        <v>8</v>
      </c>
      <c r="CB153">
        <f t="shared" si="98"/>
        <v>-13.666666666666666</v>
      </c>
      <c r="CC153">
        <f t="shared" si="99"/>
        <v>-12.666666666666666</v>
      </c>
      <c r="CD153">
        <f t="shared" si="115"/>
        <v>8.9</v>
      </c>
      <c r="CE153" t="s">
        <v>121</v>
      </c>
      <c r="CF153" t="str">
        <f t="shared" si="116"/>
        <v>夏</v>
      </c>
      <c r="CG153" s="2">
        <v>13946097</v>
      </c>
      <c r="CH153" s="2">
        <v>4887</v>
      </c>
      <c r="CI153" s="2">
        <v>4713780786</v>
      </c>
      <c r="CJ153">
        <f t="shared" si="117"/>
        <v>4895136558</v>
      </c>
      <c r="CK153">
        <f t="shared" si="118"/>
        <v>4895136558</v>
      </c>
      <c r="CL153" s="2">
        <v>0</v>
      </c>
      <c r="CM153" s="2">
        <v>0</v>
      </c>
      <c r="CN153">
        <f t="shared" si="100"/>
        <v>0</v>
      </c>
      <c r="CO153">
        <f t="shared" si="104"/>
        <v>0</v>
      </c>
      <c r="CP153">
        <f t="shared" si="105"/>
        <v>0</v>
      </c>
      <c r="CQ153">
        <f t="shared" si="106"/>
        <v>0</v>
      </c>
      <c r="CR153">
        <f t="shared" si="101"/>
        <v>47</v>
      </c>
      <c r="CS153">
        <v>183</v>
      </c>
      <c r="CT153">
        <v>521101.6</v>
      </c>
      <c r="CU153">
        <f t="shared" si="119"/>
        <v>521101.6</v>
      </c>
    </row>
    <row r="154" spans="1:99" x14ac:dyDescent="0.55000000000000004">
      <c r="A154" s="1">
        <v>43998</v>
      </c>
      <c r="B154">
        <v>27</v>
      </c>
      <c r="C154">
        <v>5614</v>
      </c>
      <c r="D154">
        <v>2</v>
      </c>
      <c r="E154">
        <v>316</v>
      </c>
      <c r="F154">
        <v>25.5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 t="str">
        <f t="shared" si="85"/>
        <v>_平日(金曜除く)</v>
      </c>
      <c r="O154" t="s">
        <v>17</v>
      </c>
      <c r="P154" t="str">
        <f t="shared" si="86"/>
        <v>_平日</v>
      </c>
      <c r="Q154" t="str">
        <f t="shared" si="87"/>
        <v>_祝日でない</v>
      </c>
      <c r="R154" t="str">
        <f t="shared" si="88"/>
        <v>_平日</v>
      </c>
      <c r="S154" t="str">
        <f t="shared" si="89"/>
        <v>_平日</v>
      </c>
      <c r="T154">
        <f t="shared" si="102"/>
        <v>48</v>
      </c>
      <c r="U154" t="str">
        <f t="shared" si="90"/>
        <v>火</v>
      </c>
      <c r="V154" t="str">
        <f t="shared" si="91"/>
        <v>_週の前半</v>
      </c>
      <c r="W154" t="s">
        <v>33</v>
      </c>
      <c r="X154" t="str">
        <f t="shared" si="92"/>
        <v>_週の前半</v>
      </c>
      <c r="Y154" s="3">
        <v>0</v>
      </c>
      <c r="Z154" s="3">
        <v>68</v>
      </c>
      <c r="AA154" s="2" t="s">
        <v>79</v>
      </c>
      <c r="AB154" s="3">
        <v>0</v>
      </c>
      <c r="AC154" s="3">
        <v>4936</v>
      </c>
      <c r="AD154">
        <f t="shared" si="103"/>
        <v>49</v>
      </c>
      <c r="AE154" s="3">
        <v>229</v>
      </c>
      <c r="AF154" s="3">
        <v>207</v>
      </c>
      <c r="AG154" s="3">
        <v>22</v>
      </c>
      <c r="AH154" s="3">
        <v>64</v>
      </c>
      <c r="AI154" s="3">
        <v>32</v>
      </c>
      <c r="AJ154" s="3">
        <v>42</v>
      </c>
      <c r="AK154" s="3">
        <v>30</v>
      </c>
      <c r="AL154" s="3">
        <v>1</v>
      </c>
      <c r="AM154" s="3">
        <v>1785</v>
      </c>
      <c r="AN154" s="3">
        <v>96</v>
      </c>
      <c r="AO154" s="3">
        <v>1675</v>
      </c>
      <c r="AP154" s="3">
        <v>1.9E-2</v>
      </c>
      <c r="AQ154" s="3">
        <v>25</v>
      </c>
      <c r="AR154" s="3">
        <v>32.1</v>
      </c>
      <c r="AS154" s="3">
        <v>8</v>
      </c>
      <c r="AT154" s="3">
        <v>3.4</v>
      </c>
      <c r="AU154" s="2">
        <v>997.9</v>
      </c>
      <c r="AV154" s="2">
        <v>7.3</v>
      </c>
      <c r="AW154" s="2">
        <v>0.41666666666666669</v>
      </c>
      <c r="AX154">
        <f t="shared" si="93"/>
        <v>-21</v>
      </c>
      <c r="AY154" t="s">
        <v>82</v>
      </c>
      <c r="AZ154" s="3">
        <v>13946049</v>
      </c>
      <c r="BA154" s="3">
        <v>335</v>
      </c>
      <c r="BB154">
        <v>4671926415</v>
      </c>
      <c r="BC154" t="s">
        <v>79</v>
      </c>
      <c r="BD154">
        <f t="shared" si="107"/>
        <v>25.5</v>
      </c>
      <c r="BE154">
        <f t="shared" si="108"/>
        <v>68</v>
      </c>
      <c r="BF154" t="str">
        <f t="shared" si="109"/>
        <v>_なし</v>
      </c>
      <c r="BG154" t="str">
        <f t="shared" si="110"/>
        <v>_冬でない</v>
      </c>
      <c r="BH154">
        <f t="shared" si="111"/>
        <v>0</v>
      </c>
      <c r="BI154" t="str">
        <f t="shared" si="112"/>
        <v>_なし</v>
      </c>
      <c r="BJ154" t="str">
        <f t="shared" si="94"/>
        <v>_なし</v>
      </c>
      <c r="BK154" t="str">
        <f t="shared" si="113"/>
        <v>_なし</v>
      </c>
      <c r="BL154">
        <f t="shared" si="114"/>
        <v>0.96666666666666667</v>
      </c>
      <c r="BM154">
        <f t="shared" si="95"/>
        <v>1815</v>
      </c>
      <c r="BN154">
        <f t="shared" si="96"/>
        <v>97</v>
      </c>
      <c r="BO154">
        <f t="shared" si="97"/>
        <v>1912</v>
      </c>
      <c r="BP154">
        <v>-27</v>
      </c>
      <c r="BQ154">
        <v>0</v>
      </c>
      <c r="BR154">
        <v>-4</v>
      </c>
      <c r="BS154">
        <v>-32</v>
      </c>
      <c r="BT154">
        <v>-25</v>
      </c>
      <c r="BU154">
        <v>13</v>
      </c>
      <c r="BV154">
        <f t="shared" si="120"/>
        <v>-34</v>
      </c>
      <c r="BW154">
        <f t="shared" si="121"/>
        <v>-3</v>
      </c>
      <c r="BX154">
        <f t="shared" si="122"/>
        <v>-7</v>
      </c>
      <c r="BY154">
        <f t="shared" si="123"/>
        <v>-34</v>
      </c>
      <c r="BZ154">
        <f t="shared" si="124"/>
        <v>-25</v>
      </c>
      <c r="CA154">
        <f t="shared" si="125"/>
        <v>14</v>
      </c>
      <c r="CB154">
        <f t="shared" si="98"/>
        <v>-12.5</v>
      </c>
      <c r="CC154">
        <f t="shared" si="99"/>
        <v>-14.833333333333334</v>
      </c>
      <c r="CD154">
        <f t="shared" si="115"/>
        <v>13</v>
      </c>
      <c r="CE154" t="s">
        <v>121</v>
      </c>
      <c r="CF154" t="str">
        <f t="shared" si="116"/>
        <v>夏</v>
      </c>
      <c r="CG154" s="2">
        <v>13946049</v>
      </c>
      <c r="CH154" s="2">
        <v>4936</v>
      </c>
      <c r="CI154" s="2">
        <v>4671926415</v>
      </c>
      <c r="CJ154">
        <f t="shared" si="117"/>
        <v>4490690890</v>
      </c>
      <c r="CK154">
        <f t="shared" si="118"/>
        <v>4490690890</v>
      </c>
      <c r="CL154" s="2">
        <v>0</v>
      </c>
      <c r="CM154" s="2">
        <v>0</v>
      </c>
      <c r="CN154">
        <f t="shared" si="100"/>
        <v>0</v>
      </c>
      <c r="CO154">
        <f t="shared" si="104"/>
        <v>0</v>
      </c>
      <c r="CP154">
        <f t="shared" si="105"/>
        <v>0</v>
      </c>
      <c r="CQ154">
        <f t="shared" si="106"/>
        <v>0</v>
      </c>
      <c r="CR154">
        <f t="shared" si="101"/>
        <v>48</v>
      </c>
      <c r="CS154">
        <v>183</v>
      </c>
      <c r="CT154">
        <v>521101.6</v>
      </c>
      <c r="CU154">
        <f t="shared" si="119"/>
        <v>521101.6</v>
      </c>
    </row>
    <row r="155" spans="1:99" x14ac:dyDescent="0.55000000000000004">
      <c r="A155" s="1">
        <v>43999</v>
      </c>
      <c r="B155">
        <v>16</v>
      </c>
      <c r="C155">
        <v>5630</v>
      </c>
      <c r="D155">
        <v>1</v>
      </c>
      <c r="E155">
        <v>317</v>
      </c>
      <c r="F155">
        <v>23.6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 t="str">
        <f t="shared" si="85"/>
        <v>_平日(金曜除く)</v>
      </c>
      <c r="O155" t="s">
        <v>17</v>
      </c>
      <c r="P155" t="str">
        <f t="shared" si="86"/>
        <v>_平日</v>
      </c>
      <c r="Q155" t="str">
        <f t="shared" si="87"/>
        <v>_祝日でない</v>
      </c>
      <c r="R155" t="str">
        <f t="shared" si="88"/>
        <v>_平日</v>
      </c>
      <c r="S155" t="str">
        <f t="shared" si="89"/>
        <v>_平日</v>
      </c>
      <c r="T155">
        <f t="shared" si="102"/>
        <v>27</v>
      </c>
      <c r="U155" t="str">
        <f t="shared" si="90"/>
        <v>水</v>
      </c>
      <c r="V155" t="str">
        <f t="shared" si="91"/>
        <v>_週の前半</v>
      </c>
      <c r="W155" t="s">
        <v>33</v>
      </c>
      <c r="X155" t="str">
        <f t="shared" si="92"/>
        <v>_週の前半</v>
      </c>
      <c r="Y155" s="3">
        <v>0</v>
      </c>
      <c r="Z155" s="3">
        <v>63</v>
      </c>
      <c r="AA155" s="2" t="s">
        <v>79</v>
      </c>
      <c r="AB155" s="3">
        <v>0</v>
      </c>
      <c r="AC155" s="3">
        <v>4978</v>
      </c>
      <c r="AD155">
        <f t="shared" si="103"/>
        <v>42</v>
      </c>
      <c r="AE155" s="3">
        <v>230</v>
      </c>
      <c r="AF155" s="3">
        <v>210</v>
      </c>
      <c r="AG155" s="3">
        <v>20</v>
      </c>
      <c r="AH155" s="3">
        <v>45</v>
      </c>
      <c r="AI155" s="3">
        <v>32</v>
      </c>
      <c r="AJ155" s="3">
        <v>31</v>
      </c>
      <c r="AK155" s="3">
        <v>29</v>
      </c>
      <c r="AL155" s="3">
        <v>0</v>
      </c>
      <c r="AM155" s="3">
        <v>1819</v>
      </c>
      <c r="AN155" s="3">
        <v>98</v>
      </c>
      <c r="AO155" s="3">
        <v>1667</v>
      </c>
      <c r="AP155" s="3">
        <v>1.7999999999999999E-2</v>
      </c>
      <c r="AQ155" s="3">
        <v>21</v>
      </c>
      <c r="AR155" s="3">
        <v>30.9</v>
      </c>
      <c r="AS155" s="3">
        <v>13.1</v>
      </c>
      <c r="AT155" s="3">
        <v>3.5</v>
      </c>
      <c r="AU155" s="2">
        <v>1003.7</v>
      </c>
      <c r="AV155" s="2">
        <v>4</v>
      </c>
      <c r="AW155" s="2">
        <v>2.7749999999999999</v>
      </c>
      <c r="AX155">
        <f t="shared" si="93"/>
        <v>-11</v>
      </c>
      <c r="AY155" t="s">
        <v>82</v>
      </c>
      <c r="AZ155" s="3">
        <v>13946022</v>
      </c>
      <c r="BA155" s="3">
        <v>319</v>
      </c>
      <c r="BB155">
        <v>4448781018</v>
      </c>
      <c r="BC155" t="s">
        <v>79</v>
      </c>
      <c r="BD155">
        <f t="shared" si="107"/>
        <v>26.2</v>
      </c>
      <c r="BE155">
        <f t="shared" si="108"/>
        <v>65</v>
      </c>
      <c r="BF155" t="str">
        <f t="shared" si="109"/>
        <v>_なし</v>
      </c>
      <c r="BG155" t="str">
        <f t="shared" si="110"/>
        <v>_冬でない</v>
      </c>
      <c r="BH155">
        <f t="shared" si="111"/>
        <v>0</v>
      </c>
      <c r="BI155" t="str">
        <f t="shared" si="112"/>
        <v>_なし</v>
      </c>
      <c r="BJ155" t="str">
        <f t="shared" si="94"/>
        <v>_なし</v>
      </c>
      <c r="BK155" t="str">
        <f t="shared" si="113"/>
        <v>_なし</v>
      </c>
      <c r="BL155">
        <f t="shared" si="114"/>
        <v>2.9833333333333329</v>
      </c>
      <c r="BM155">
        <f t="shared" si="95"/>
        <v>1848</v>
      </c>
      <c r="BN155">
        <f t="shared" si="96"/>
        <v>98</v>
      </c>
      <c r="BO155">
        <f t="shared" si="97"/>
        <v>1946</v>
      </c>
      <c r="BP155">
        <v>-27</v>
      </c>
      <c r="BQ155">
        <v>0</v>
      </c>
      <c r="BR155">
        <v>2</v>
      </c>
      <c r="BS155">
        <v>-32</v>
      </c>
      <c r="BT155">
        <v>-26</v>
      </c>
      <c r="BU155">
        <v>13</v>
      </c>
      <c r="BV155">
        <f t="shared" si="120"/>
        <v>-33</v>
      </c>
      <c r="BW155">
        <f t="shared" si="121"/>
        <v>-2</v>
      </c>
      <c r="BX155">
        <f t="shared" si="122"/>
        <v>-5</v>
      </c>
      <c r="BY155">
        <f t="shared" si="123"/>
        <v>-35</v>
      </c>
      <c r="BZ155">
        <f t="shared" si="124"/>
        <v>-27</v>
      </c>
      <c r="CA155">
        <f t="shared" si="125"/>
        <v>15</v>
      </c>
      <c r="CB155">
        <f t="shared" si="98"/>
        <v>-11.666666666666666</v>
      </c>
      <c r="CC155">
        <f t="shared" si="99"/>
        <v>-14.5</v>
      </c>
      <c r="CD155">
        <f t="shared" si="115"/>
        <v>11.1</v>
      </c>
      <c r="CE155" t="s">
        <v>121</v>
      </c>
      <c r="CF155" t="str">
        <f t="shared" si="116"/>
        <v>夏</v>
      </c>
      <c r="CG155" s="2">
        <v>13946022</v>
      </c>
      <c r="CH155" s="2">
        <v>4978</v>
      </c>
      <c r="CI155" s="2">
        <v>4448781018</v>
      </c>
      <c r="CJ155">
        <f t="shared" si="117"/>
        <v>4281493531</v>
      </c>
      <c r="CK155">
        <f t="shared" si="118"/>
        <v>4281493531</v>
      </c>
      <c r="CL155" s="2">
        <v>0</v>
      </c>
      <c r="CM155" s="2">
        <v>0</v>
      </c>
      <c r="CN155">
        <f t="shared" si="100"/>
        <v>0</v>
      </c>
      <c r="CO155">
        <f t="shared" si="104"/>
        <v>0</v>
      </c>
      <c r="CP155">
        <f t="shared" si="105"/>
        <v>0</v>
      </c>
      <c r="CQ155">
        <f t="shared" si="106"/>
        <v>0</v>
      </c>
      <c r="CR155">
        <f t="shared" si="101"/>
        <v>27</v>
      </c>
      <c r="CS155">
        <v>183</v>
      </c>
      <c r="CT155">
        <v>521101.6</v>
      </c>
      <c r="CU155">
        <f t="shared" si="119"/>
        <v>521101.6</v>
      </c>
    </row>
    <row r="156" spans="1:99" x14ac:dyDescent="0.55000000000000004">
      <c r="A156" s="1">
        <v>44000</v>
      </c>
      <c r="B156">
        <v>41</v>
      </c>
      <c r="C156">
        <v>5671</v>
      </c>
      <c r="D156">
        <v>0</v>
      </c>
      <c r="E156">
        <v>317</v>
      </c>
      <c r="F156">
        <v>22.1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 t="str">
        <f t="shared" si="85"/>
        <v>_平日(金曜除く)</v>
      </c>
      <c r="O156" t="s">
        <v>17</v>
      </c>
      <c r="P156" t="str">
        <f t="shared" si="86"/>
        <v>_平日</v>
      </c>
      <c r="Q156" t="str">
        <f t="shared" si="87"/>
        <v>_祝日でない</v>
      </c>
      <c r="R156" t="str">
        <f t="shared" si="88"/>
        <v>_平日</v>
      </c>
      <c r="S156" t="str">
        <f t="shared" si="89"/>
        <v>_平日</v>
      </c>
      <c r="T156">
        <f t="shared" si="102"/>
        <v>16</v>
      </c>
      <c r="U156" t="str">
        <f t="shared" si="90"/>
        <v>木</v>
      </c>
      <c r="V156" t="str">
        <f t="shared" si="91"/>
        <v>週の後半</v>
      </c>
      <c r="W156" t="s">
        <v>33</v>
      </c>
      <c r="X156" t="str">
        <f t="shared" si="92"/>
        <v>週の後半</v>
      </c>
      <c r="Y156" s="3">
        <v>2</v>
      </c>
      <c r="Z156" s="3">
        <v>82</v>
      </c>
      <c r="AA156" s="2" t="s">
        <v>79</v>
      </c>
      <c r="AB156" s="3">
        <v>0</v>
      </c>
      <c r="AC156" s="3">
        <v>5017</v>
      </c>
      <c r="AD156">
        <f t="shared" si="103"/>
        <v>39</v>
      </c>
      <c r="AE156" s="3">
        <v>220</v>
      </c>
      <c r="AF156" s="3">
        <v>201</v>
      </c>
      <c r="AG156" s="3">
        <v>19</v>
      </c>
      <c r="AH156" s="3">
        <v>40</v>
      </c>
      <c r="AI156" s="3">
        <v>30</v>
      </c>
      <c r="AJ156" s="3">
        <v>50</v>
      </c>
      <c r="AK156" s="3">
        <v>37</v>
      </c>
      <c r="AL156" s="3">
        <v>4</v>
      </c>
      <c r="AM156" s="3">
        <v>1817</v>
      </c>
      <c r="AN156" s="3">
        <v>95</v>
      </c>
      <c r="AO156" s="3">
        <v>1674.3</v>
      </c>
      <c r="AP156" s="3">
        <v>1.9E-2</v>
      </c>
      <c r="AQ156" s="3">
        <v>20</v>
      </c>
      <c r="AR156" s="3">
        <v>29.4</v>
      </c>
      <c r="AS156" s="3">
        <v>0</v>
      </c>
      <c r="AT156" s="3">
        <v>2</v>
      </c>
      <c r="AU156" s="2">
        <v>1004.3</v>
      </c>
      <c r="AV156" s="2">
        <v>10</v>
      </c>
      <c r="AW156" s="2">
        <v>-0.14166666666666658</v>
      </c>
      <c r="AX156">
        <f t="shared" si="93"/>
        <v>25</v>
      </c>
      <c r="AY156" t="s">
        <v>82</v>
      </c>
      <c r="AZ156" s="3">
        <v>13946006</v>
      </c>
      <c r="BA156" s="3">
        <v>296</v>
      </c>
      <c r="BB156">
        <v>4128017776</v>
      </c>
      <c r="BC156" t="s">
        <v>79</v>
      </c>
      <c r="BD156">
        <f t="shared" si="107"/>
        <v>25.1</v>
      </c>
      <c r="BE156">
        <f t="shared" si="108"/>
        <v>85</v>
      </c>
      <c r="BF156" t="str">
        <f t="shared" si="109"/>
        <v>_なし</v>
      </c>
      <c r="BG156" t="str">
        <f t="shared" si="110"/>
        <v>_冬でない</v>
      </c>
      <c r="BH156">
        <f t="shared" si="111"/>
        <v>0</v>
      </c>
      <c r="BI156" t="str">
        <f t="shared" si="112"/>
        <v>_なし</v>
      </c>
      <c r="BJ156" t="str">
        <f t="shared" si="94"/>
        <v>_なし</v>
      </c>
      <c r="BK156" t="str">
        <f t="shared" si="113"/>
        <v>_なし</v>
      </c>
      <c r="BL156">
        <f t="shared" si="114"/>
        <v>-0.47500000000000003</v>
      </c>
      <c r="BM156">
        <f t="shared" si="95"/>
        <v>1854</v>
      </c>
      <c r="BN156">
        <f t="shared" si="96"/>
        <v>99</v>
      </c>
      <c r="BO156">
        <f t="shared" si="97"/>
        <v>1953</v>
      </c>
      <c r="BP156">
        <v>-29</v>
      </c>
      <c r="BQ156">
        <v>-5</v>
      </c>
      <c r="BR156">
        <v>-13</v>
      </c>
      <c r="BS156">
        <v>-33</v>
      </c>
      <c r="BT156">
        <v>-26</v>
      </c>
      <c r="BU156">
        <v>13</v>
      </c>
      <c r="BV156">
        <f t="shared" si="120"/>
        <v>-33</v>
      </c>
      <c r="BW156">
        <f t="shared" si="121"/>
        <v>-1</v>
      </c>
      <c r="BX156">
        <f t="shared" si="122"/>
        <v>-3</v>
      </c>
      <c r="BY156">
        <f t="shared" si="123"/>
        <v>-35</v>
      </c>
      <c r="BZ156">
        <f t="shared" si="124"/>
        <v>-27</v>
      </c>
      <c r="CA156">
        <f t="shared" si="125"/>
        <v>14</v>
      </c>
      <c r="CB156">
        <f t="shared" si="98"/>
        <v>-15.5</v>
      </c>
      <c r="CC156">
        <f t="shared" si="99"/>
        <v>-14.166666666666666</v>
      </c>
      <c r="CD156">
        <f t="shared" si="115"/>
        <v>3.5</v>
      </c>
      <c r="CE156" t="s">
        <v>121</v>
      </c>
      <c r="CF156" t="str">
        <f t="shared" si="116"/>
        <v>夏</v>
      </c>
      <c r="CG156" s="2">
        <v>13946006</v>
      </c>
      <c r="CH156" s="2">
        <v>5017</v>
      </c>
      <c r="CI156" s="2">
        <v>4128017776</v>
      </c>
      <c r="CJ156">
        <f t="shared" si="117"/>
        <v>3988617490</v>
      </c>
      <c r="CK156">
        <f t="shared" si="118"/>
        <v>3988617490</v>
      </c>
      <c r="CL156" s="2">
        <v>0</v>
      </c>
      <c r="CM156" s="2">
        <v>0</v>
      </c>
      <c r="CN156">
        <f t="shared" si="100"/>
        <v>0</v>
      </c>
      <c r="CO156">
        <f t="shared" si="104"/>
        <v>0</v>
      </c>
      <c r="CP156">
        <f t="shared" si="105"/>
        <v>0</v>
      </c>
      <c r="CQ156">
        <f t="shared" si="106"/>
        <v>0</v>
      </c>
      <c r="CR156">
        <f t="shared" si="101"/>
        <v>16</v>
      </c>
      <c r="CS156">
        <v>183</v>
      </c>
      <c r="CT156">
        <v>521101.6</v>
      </c>
      <c r="CU156">
        <f t="shared" si="119"/>
        <v>521101.6</v>
      </c>
    </row>
    <row r="157" spans="1:99" x14ac:dyDescent="0.55000000000000004">
      <c r="A157" s="1">
        <v>44001</v>
      </c>
      <c r="B157">
        <v>35</v>
      </c>
      <c r="C157">
        <v>5706</v>
      </c>
      <c r="D157">
        <v>3</v>
      </c>
      <c r="E157">
        <v>320</v>
      </c>
      <c r="F157">
        <v>18.7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 t="str">
        <f t="shared" si="85"/>
        <v>金曜</v>
      </c>
      <c r="O157" t="s">
        <v>17</v>
      </c>
      <c r="P157" t="str">
        <f t="shared" si="86"/>
        <v>_平日</v>
      </c>
      <c r="Q157" t="str">
        <f t="shared" si="87"/>
        <v>_祝日でない</v>
      </c>
      <c r="R157" t="str">
        <f t="shared" si="88"/>
        <v>_平日</v>
      </c>
      <c r="S157" t="str">
        <f t="shared" si="89"/>
        <v>休日前日</v>
      </c>
      <c r="T157">
        <f t="shared" si="102"/>
        <v>41</v>
      </c>
      <c r="U157" t="str">
        <f t="shared" si="90"/>
        <v>金</v>
      </c>
      <c r="V157" t="str">
        <f t="shared" si="91"/>
        <v>週の後半</v>
      </c>
      <c r="W157" t="s">
        <v>33</v>
      </c>
      <c r="X157" t="str">
        <f t="shared" si="92"/>
        <v>週の後半</v>
      </c>
      <c r="Y157" s="3">
        <v>50</v>
      </c>
      <c r="Z157" s="3">
        <v>99</v>
      </c>
      <c r="AA157" s="2" t="s">
        <v>79</v>
      </c>
      <c r="AB157" s="3">
        <v>0</v>
      </c>
      <c r="AC157" s="3">
        <v>5071</v>
      </c>
      <c r="AD157">
        <f t="shared" si="103"/>
        <v>54</v>
      </c>
      <c r="AE157" s="3">
        <v>209</v>
      </c>
      <c r="AF157" s="3">
        <v>191</v>
      </c>
      <c r="AG157" s="3">
        <v>18</v>
      </c>
      <c r="AH157" s="3">
        <v>37</v>
      </c>
      <c r="AI157" s="3">
        <v>26</v>
      </c>
      <c r="AJ157" s="3">
        <v>46</v>
      </c>
      <c r="AK157" s="3">
        <v>75</v>
      </c>
      <c r="AL157" s="3">
        <v>3</v>
      </c>
      <c r="AM157" s="3">
        <v>2036</v>
      </c>
      <c r="AN157" s="3">
        <v>74</v>
      </c>
      <c r="AO157" s="3">
        <v>1668.9</v>
      </c>
      <c r="AP157" s="3">
        <v>2.1000000000000001E-2</v>
      </c>
      <c r="AQ157" s="3">
        <v>22</v>
      </c>
      <c r="AR157" s="3">
        <v>28.7</v>
      </c>
      <c r="AS157" s="3">
        <v>0</v>
      </c>
      <c r="AT157" s="3">
        <v>2.2000000000000002</v>
      </c>
      <c r="AU157" s="2">
        <v>999.1</v>
      </c>
      <c r="AV157" s="2">
        <v>10</v>
      </c>
      <c r="AW157" s="2">
        <v>0.9916666666666667</v>
      </c>
      <c r="AX157">
        <f t="shared" si="93"/>
        <v>-6</v>
      </c>
      <c r="AY157" t="s">
        <v>82</v>
      </c>
      <c r="AZ157" s="3">
        <v>13945965</v>
      </c>
      <c r="BA157" s="3">
        <v>280</v>
      </c>
      <c r="BB157">
        <v>3904870200</v>
      </c>
      <c r="BC157" t="s">
        <v>79</v>
      </c>
      <c r="BD157">
        <f t="shared" si="107"/>
        <v>26.2</v>
      </c>
      <c r="BE157">
        <f t="shared" si="108"/>
        <v>84</v>
      </c>
      <c r="BF157" t="str">
        <f t="shared" si="109"/>
        <v>_なし</v>
      </c>
      <c r="BG157" t="str">
        <f t="shared" si="110"/>
        <v>_冬でない</v>
      </c>
      <c r="BH157">
        <f t="shared" si="111"/>
        <v>0</v>
      </c>
      <c r="BI157" t="str">
        <f t="shared" si="112"/>
        <v>_なし</v>
      </c>
      <c r="BJ157" t="str">
        <f t="shared" si="94"/>
        <v>_なし</v>
      </c>
      <c r="BK157" t="str">
        <f t="shared" si="113"/>
        <v>_なし</v>
      </c>
      <c r="BL157">
        <f t="shared" si="114"/>
        <v>0.26666666666666644</v>
      </c>
      <c r="BM157">
        <f t="shared" si="95"/>
        <v>2111</v>
      </c>
      <c r="BN157">
        <f t="shared" si="96"/>
        <v>77</v>
      </c>
      <c r="BO157">
        <f t="shared" si="97"/>
        <v>2188</v>
      </c>
      <c r="BP157">
        <v>-36</v>
      </c>
      <c r="BQ157">
        <v>-17</v>
      </c>
      <c r="BR157">
        <v>-47</v>
      </c>
      <c r="BS157">
        <v>-35</v>
      </c>
      <c r="BT157">
        <v>-27</v>
      </c>
      <c r="BU157">
        <v>16</v>
      </c>
      <c r="BV157">
        <f t="shared" si="120"/>
        <v>-38</v>
      </c>
      <c r="BW157">
        <f t="shared" si="121"/>
        <v>-13</v>
      </c>
      <c r="BX157">
        <f t="shared" si="122"/>
        <v>-30</v>
      </c>
      <c r="BY157">
        <f t="shared" si="123"/>
        <v>-37</v>
      </c>
      <c r="BZ157">
        <f t="shared" si="124"/>
        <v>-28</v>
      </c>
      <c r="CA157">
        <f t="shared" si="125"/>
        <v>16</v>
      </c>
      <c r="CB157">
        <f t="shared" si="98"/>
        <v>-24.333333333333332</v>
      </c>
      <c r="CC157">
        <f t="shared" si="99"/>
        <v>-21.666666666666668</v>
      </c>
      <c r="CD157">
        <f t="shared" si="115"/>
        <v>4</v>
      </c>
      <c r="CE157" t="s">
        <v>121</v>
      </c>
      <c r="CF157" t="str">
        <f t="shared" si="116"/>
        <v>夏</v>
      </c>
      <c r="CG157" s="2">
        <v>13945965</v>
      </c>
      <c r="CH157" s="2">
        <v>5071</v>
      </c>
      <c r="CI157" s="2">
        <v>3904870200</v>
      </c>
      <c r="CJ157">
        <f t="shared" si="117"/>
        <v>3821256882</v>
      </c>
      <c r="CK157">
        <f t="shared" si="118"/>
        <v>3821256882</v>
      </c>
      <c r="CL157" s="2">
        <v>0</v>
      </c>
      <c r="CM157" s="2">
        <v>0</v>
      </c>
      <c r="CN157">
        <f t="shared" si="100"/>
        <v>0</v>
      </c>
      <c r="CO157">
        <f t="shared" si="104"/>
        <v>0</v>
      </c>
      <c r="CP157">
        <f t="shared" si="105"/>
        <v>0</v>
      </c>
      <c r="CQ157">
        <f t="shared" si="106"/>
        <v>0</v>
      </c>
      <c r="CR157">
        <f t="shared" si="101"/>
        <v>41</v>
      </c>
      <c r="CS157">
        <v>183</v>
      </c>
      <c r="CT157">
        <v>521101.6</v>
      </c>
      <c r="CU157">
        <f t="shared" si="119"/>
        <v>521101.6</v>
      </c>
    </row>
    <row r="158" spans="1:99" x14ac:dyDescent="0.55000000000000004">
      <c r="A158" s="1">
        <v>44002</v>
      </c>
      <c r="B158">
        <v>39</v>
      </c>
      <c r="C158">
        <v>5745</v>
      </c>
      <c r="D158">
        <v>0</v>
      </c>
      <c r="E158">
        <v>320</v>
      </c>
      <c r="F158">
        <v>22.9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 t="str">
        <f t="shared" si="85"/>
        <v>休日</v>
      </c>
      <c r="O158" t="s">
        <v>17</v>
      </c>
      <c r="P158" t="str">
        <f t="shared" si="86"/>
        <v>休日</v>
      </c>
      <c r="Q158" t="str">
        <f t="shared" si="87"/>
        <v>_祝日でない</v>
      </c>
      <c r="R158" t="str">
        <f t="shared" si="88"/>
        <v>休日</v>
      </c>
      <c r="S158" t="str">
        <f t="shared" si="89"/>
        <v>休日</v>
      </c>
      <c r="T158">
        <f t="shared" si="102"/>
        <v>35</v>
      </c>
      <c r="U158" t="str">
        <f t="shared" si="90"/>
        <v>土</v>
      </c>
      <c r="V158" t="str">
        <f t="shared" si="91"/>
        <v>週の後半</v>
      </c>
      <c r="W158" t="s">
        <v>33</v>
      </c>
      <c r="X158" t="str">
        <f t="shared" si="92"/>
        <v>週の後半</v>
      </c>
      <c r="Y158" s="3">
        <v>0</v>
      </c>
      <c r="Z158" s="3">
        <v>76</v>
      </c>
      <c r="AA158" s="2" t="s">
        <v>79</v>
      </c>
      <c r="AB158" s="3">
        <v>0</v>
      </c>
      <c r="AC158" s="3">
        <v>5084</v>
      </c>
      <c r="AD158">
        <f t="shared" si="103"/>
        <v>13</v>
      </c>
      <c r="AE158" s="3">
        <v>204</v>
      </c>
      <c r="AF158" s="3">
        <v>186</v>
      </c>
      <c r="AG158" s="3">
        <v>18</v>
      </c>
      <c r="AH158" s="3">
        <v>50</v>
      </c>
      <c r="AI158" s="3">
        <v>25</v>
      </c>
      <c r="AJ158" s="3">
        <v>65</v>
      </c>
      <c r="AK158" s="3">
        <v>24</v>
      </c>
      <c r="AL158" s="3">
        <v>3</v>
      </c>
      <c r="AM158" s="3">
        <v>1047</v>
      </c>
      <c r="AN158" s="3">
        <v>87</v>
      </c>
      <c r="AO158" s="3">
        <v>1666.4</v>
      </c>
      <c r="AP158" s="3">
        <v>2.1000000000000001E-2</v>
      </c>
      <c r="AQ158" s="3">
        <v>22</v>
      </c>
      <c r="AR158" s="3">
        <v>27.4</v>
      </c>
      <c r="AS158" s="3">
        <v>9.3000000000000007</v>
      </c>
      <c r="AT158" s="3">
        <v>2.8</v>
      </c>
      <c r="AU158" s="2">
        <v>1004.3</v>
      </c>
      <c r="AV158" s="2">
        <v>6.5</v>
      </c>
      <c r="AW158" s="2">
        <v>-30.083333333333329</v>
      </c>
      <c r="AX158">
        <f t="shared" si="93"/>
        <v>4</v>
      </c>
      <c r="AY158" t="s">
        <v>82</v>
      </c>
      <c r="AZ158" s="3">
        <v>13945930</v>
      </c>
      <c r="BA158" s="3">
        <v>302</v>
      </c>
      <c r="BB158">
        <v>4211670860</v>
      </c>
      <c r="BC158" t="s">
        <v>79</v>
      </c>
      <c r="BD158">
        <f t="shared" si="107"/>
        <v>21.3</v>
      </c>
      <c r="BE158">
        <f t="shared" si="108"/>
        <v>99</v>
      </c>
      <c r="BF158" t="str">
        <f t="shared" si="109"/>
        <v>_なし</v>
      </c>
      <c r="BG158" t="str">
        <f t="shared" si="110"/>
        <v>_冬でない</v>
      </c>
      <c r="BH158">
        <f t="shared" si="111"/>
        <v>0</v>
      </c>
      <c r="BI158" t="str">
        <f t="shared" si="112"/>
        <v>_なし</v>
      </c>
      <c r="BJ158" t="str">
        <f t="shared" si="94"/>
        <v>_なし</v>
      </c>
      <c r="BK158" t="str">
        <f t="shared" si="113"/>
        <v>_なし</v>
      </c>
      <c r="BL158">
        <f t="shared" si="114"/>
        <v>-37</v>
      </c>
      <c r="BM158">
        <f t="shared" si="95"/>
        <v>1071</v>
      </c>
      <c r="BN158">
        <f t="shared" si="96"/>
        <v>90</v>
      </c>
      <c r="BO158">
        <f t="shared" si="97"/>
        <v>1161</v>
      </c>
      <c r="BP158">
        <v>-20</v>
      </c>
      <c r="BQ158">
        <v>5</v>
      </c>
      <c r="BR158">
        <v>1</v>
      </c>
      <c r="BS158">
        <v>-29</v>
      </c>
      <c r="BT158">
        <v>-16</v>
      </c>
      <c r="BU158">
        <v>6</v>
      </c>
      <c r="BV158">
        <f t="shared" si="120"/>
        <v>-33</v>
      </c>
      <c r="BW158">
        <f t="shared" si="121"/>
        <v>-3</v>
      </c>
      <c r="BX158">
        <f t="shared" si="122"/>
        <v>-18</v>
      </c>
      <c r="BY158">
        <f t="shared" si="123"/>
        <v>-36</v>
      </c>
      <c r="BZ158">
        <f t="shared" si="124"/>
        <v>-27</v>
      </c>
      <c r="CA158">
        <f t="shared" si="125"/>
        <v>16</v>
      </c>
      <c r="CB158">
        <f t="shared" si="98"/>
        <v>-8.8333333333333339</v>
      </c>
      <c r="CC158">
        <f t="shared" si="99"/>
        <v>-16.833333333333332</v>
      </c>
      <c r="CD158">
        <f t="shared" si="115"/>
        <v>0</v>
      </c>
      <c r="CE158" t="s">
        <v>121</v>
      </c>
      <c r="CF158" t="str">
        <f t="shared" si="116"/>
        <v>夏</v>
      </c>
      <c r="CG158" s="2">
        <v>13945930</v>
      </c>
      <c r="CH158" s="2">
        <v>5084</v>
      </c>
      <c r="CI158" s="2">
        <v>4211670860</v>
      </c>
      <c r="CJ158">
        <f t="shared" si="117"/>
        <v>4072281056</v>
      </c>
      <c r="CK158">
        <f t="shared" si="118"/>
        <v>4072281056</v>
      </c>
      <c r="CL158" s="2">
        <v>0</v>
      </c>
      <c r="CM158" s="2">
        <v>0</v>
      </c>
      <c r="CN158">
        <f t="shared" si="100"/>
        <v>0</v>
      </c>
      <c r="CO158">
        <f t="shared" si="104"/>
        <v>0</v>
      </c>
      <c r="CP158">
        <f t="shared" si="105"/>
        <v>0</v>
      </c>
      <c r="CQ158">
        <f t="shared" si="106"/>
        <v>0</v>
      </c>
      <c r="CR158">
        <f t="shared" si="101"/>
        <v>35</v>
      </c>
      <c r="CS158">
        <v>183</v>
      </c>
      <c r="CT158">
        <v>521101.6</v>
      </c>
      <c r="CU158">
        <f t="shared" si="119"/>
        <v>521101.6</v>
      </c>
    </row>
    <row r="159" spans="1:99" x14ac:dyDescent="0.55000000000000004">
      <c r="A159" s="1">
        <v>44003</v>
      </c>
      <c r="B159">
        <v>34</v>
      </c>
      <c r="C159">
        <v>5779</v>
      </c>
      <c r="D159">
        <v>0</v>
      </c>
      <c r="E159">
        <v>320</v>
      </c>
      <c r="F159">
        <v>21.9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 t="str">
        <f t="shared" si="85"/>
        <v>休日</v>
      </c>
      <c r="O159" t="s">
        <v>17</v>
      </c>
      <c r="P159" t="str">
        <f t="shared" si="86"/>
        <v>休日</v>
      </c>
      <c r="Q159" t="str">
        <f t="shared" si="87"/>
        <v>_祝日でない</v>
      </c>
      <c r="R159" t="str">
        <f t="shared" si="88"/>
        <v>休日</v>
      </c>
      <c r="S159" t="str">
        <f t="shared" si="89"/>
        <v>休日</v>
      </c>
      <c r="T159">
        <f t="shared" si="102"/>
        <v>39</v>
      </c>
      <c r="U159" t="str">
        <f t="shared" si="90"/>
        <v>日</v>
      </c>
      <c r="V159" t="str">
        <f t="shared" si="91"/>
        <v>_週の前半</v>
      </c>
      <c r="W159" t="s">
        <v>33</v>
      </c>
      <c r="X159" t="str">
        <f t="shared" si="92"/>
        <v>週の後半</v>
      </c>
      <c r="Y159" s="3">
        <v>2.5</v>
      </c>
      <c r="Z159" s="3">
        <v>83</v>
      </c>
      <c r="AA159" s="2" t="s">
        <v>79</v>
      </c>
      <c r="AB159" s="3">
        <v>0</v>
      </c>
      <c r="AC159" s="3">
        <v>5100</v>
      </c>
      <c r="AD159">
        <f t="shared" si="103"/>
        <v>16</v>
      </c>
      <c r="AE159" s="3">
        <v>219</v>
      </c>
      <c r="AF159" s="3">
        <v>201</v>
      </c>
      <c r="AG159" s="3">
        <v>18</v>
      </c>
      <c r="AH159" s="3">
        <v>44</v>
      </c>
      <c r="AI159" s="3">
        <v>25</v>
      </c>
      <c r="AJ159" s="3">
        <v>75</v>
      </c>
      <c r="AK159" s="3">
        <v>17</v>
      </c>
      <c r="AL159" s="3">
        <v>0</v>
      </c>
      <c r="AM159" s="3">
        <v>381</v>
      </c>
      <c r="AN159" s="3">
        <v>30</v>
      </c>
      <c r="AO159" s="3">
        <v>1655.6</v>
      </c>
      <c r="AP159" s="3">
        <v>2.1000000000000001E-2</v>
      </c>
      <c r="AQ159" s="3">
        <v>64</v>
      </c>
      <c r="AR159" s="3">
        <v>30.7</v>
      </c>
      <c r="AS159" s="3">
        <v>1.4</v>
      </c>
      <c r="AT159" s="3">
        <v>2.5</v>
      </c>
      <c r="AU159" s="2">
        <v>1009</v>
      </c>
      <c r="AV159" s="2">
        <v>10</v>
      </c>
      <c r="AW159" s="2">
        <v>-14.866666666666662</v>
      </c>
      <c r="AX159">
        <f t="shared" si="93"/>
        <v>-5</v>
      </c>
      <c r="AY159" t="s">
        <v>82</v>
      </c>
      <c r="AZ159" s="3">
        <v>13945891</v>
      </c>
      <c r="BA159" s="3">
        <v>325</v>
      </c>
      <c r="BB159">
        <v>4532414575</v>
      </c>
      <c r="BC159" t="s">
        <v>79</v>
      </c>
      <c r="BD159">
        <f t="shared" si="107"/>
        <v>21.7</v>
      </c>
      <c r="BE159">
        <f t="shared" si="108"/>
        <v>99</v>
      </c>
      <c r="BF159" t="str">
        <f t="shared" si="109"/>
        <v>_なし</v>
      </c>
      <c r="BG159" t="str">
        <f t="shared" si="110"/>
        <v>_冬でない</v>
      </c>
      <c r="BH159">
        <f t="shared" si="111"/>
        <v>0</v>
      </c>
      <c r="BI159" t="str">
        <f t="shared" si="112"/>
        <v>_なし</v>
      </c>
      <c r="BJ159" t="str">
        <f t="shared" si="94"/>
        <v>_なし</v>
      </c>
      <c r="BK159" t="str">
        <f t="shared" si="113"/>
        <v>_なし</v>
      </c>
      <c r="BL159">
        <f t="shared" si="114"/>
        <v>-6.8916666666666684</v>
      </c>
      <c r="BM159">
        <f t="shared" si="95"/>
        <v>398</v>
      </c>
      <c r="BN159">
        <f t="shared" si="96"/>
        <v>30</v>
      </c>
      <c r="BO159">
        <f t="shared" si="97"/>
        <v>428</v>
      </c>
      <c r="BP159">
        <v>-23</v>
      </c>
      <c r="BQ159">
        <v>-1</v>
      </c>
      <c r="BR159">
        <v>-10</v>
      </c>
      <c r="BS159">
        <v>-36</v>
      </c>
      <c r="BT159">
        <v>-15</v>
      </c>
      <c r="BU159">
        <v>6</v>
      </c>
      <c r="BV159">
        <f t="shared" si="120"/>
        <v>-40</v>
      </c>
      <c r="BW159">
        <f t="shared" si="121"/>
        <v>-18</v>
      </c>
      <c r="BX159">
        <f t="shared" si="122"/>
        <v>-61</v>
      </c>
      <c r="BY159">
        <f t="shared" si="123"/>
        <v>-42</v>
      </c>
      <c r="BZ159">
        <f t="shared" si="124"/>
        <v>-24</v>
      </c>
      <c r="CA159">
        <f t="shared" si="125"/>
        <v>13</v>
      </c>
      <c r="CB159">
        <f t="shared" si="98"/>
        <v>-13.166666666666666</v>
      </c>
      <c r="CC159">
        <f t="shared" si="99"/>
        <v>-28.666666666666668</v>
      </c>
      <c r="CD159">
        <f t="shared" si="115"/>
        <v>0</v>
      </c>
      <c r="CE159" t="s">
        <v>121</v>
      </c>
      <c r="CF159" t="str">
        <f t="shared" si="116"/>
        <v>夏</v>
      </c>
      <c r="CG159" s="2">
        <v>13945891</v>
      </c>
      <c r="CH159" s="2">
        <v>5100</v>
      </c>
      <c r="CI159" s="2">
        <v>4532414575</v>
      </c>
      <c r="CJ159">
        <f t="shared" si="117"/>
        <v>4351196928</v>
      </c>
      <c r="CK159">
        <f t="shared" si="118"/>
        <v>4351196928</v>
      </c>
      <c r="CL159" s="2">
        <v>0</v>
      </c>
      <c r="CM159" s="2">
        <v>0</v>
      </c>
      <c r="CN159">
        <f t="shared" si="100"/>
        <v>0</v>
      </c>
      <c r="CO159">
        <f t="shared" si="104"/>
        <v>0</v>
      </c>
      <c r="CP159">
        <f t="shared" si="105"/>
        <v>0</v>
      </c>
      <c r="CQ159">
        <f t="shared" si="106"/>
        <v>0</v>
      </c>
      <c r="CR159">
        <f t="shared" si="101"/>
        <v>39</v>
      </c>
      <c r="CS159">
        <v>183</v>
      </c>
      <c r="CT159">
        <v>521101.6</v>
      </c>
      <c r="CU159">
        <f t="shared" si="119"/>
        <v>521101.6</v>
      </c>
    </row>
    <row r="160" spans="1:99" x14ac:dyDescent="0.55000000000000004">
      <c r="A160" s="1">
        <v>44004</v>
      </c>
      <c r="B160">
        <v>29</v>
      </c>
      <c r="C160">
        <v>5808</v>
      </c>
      <c r="D160">
        <v>1</v>
      </c>
      <c r="E160">
        <v>321</v>
      </c>
      <c r="F160">
        <v>19.2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str">
        <f t="shared" si="85"/>
        <v>_平日(金曜除く)</v>
      </c>
      <c r="O160" t="s">
        <v>17</v>
      </c>
      <c r="P160" t="str">
        <f t="shared" si="86"/>
        <v>_平日</v>
      </c>
      <c r="Q160" t="str">
        <f t="shared" si="87"/>
        <v>_祝日でない</v>
      </c>
      <c r="R160" t="str">
        <f t="shared" si="88"/>
        <v>_平日</v>
      </c>
      <c r="S160" t="str">
        <f t="shared" si="89"/>
        <v>_平日</v>
      </c>
      <c r="T160">
        <f t="shared" si="102"/>
        <v>34</v>
      </c>
      <c r="U160" t="str">
        <f t="shared" si="90"/>
        <v>月</v>
      </c>
      <c r="V160" t="str">
        <f t="shared" si="91"/>
        <v>_週の前半</v>
      </c>
      <c r="W160" t="s">
        <v>33</v>
      </c>
      <c r="X160" t="str">
        <f t="shared" si="92"/>
        <v>_週の前半</v>
      </c>
      <c r="Y160" s="3">
        <v>27.5</v>
      </c>
      <c r="Z160" s="3">
        <v>95</v>
      </c>
      <c r="AA160" s="2" t="s">
        <v>79</v>
      </c>
      <c r="AB160" s="3">
        <v>0</v>
      </c>
      <c r="AC160" s="3">
        <v>5148</v>
      </c>
      <c r="AD160">
        <f t="shared" si="103"/>
        <v>48</v>
      </c>
      <c r="AE160" s="3">
        <v>231</v>
      </c>
      <c r="AF160" s="3">
        <v>212</v>
      </c>
      <c r="AG160" s="3">
        <v>19</v>
      </c>
      <c r="AH160" s="3">
        <v>38</v>
      </c>
      <c r="AI160" s="3">
        <v>26</v>
      </c>
      <c r="AJ160" s="3">
        <v>48</v>
      </c>
      <c r="AK160" s="3">
        <v>47</v>
      </c>
      <c r="AL160" s="3">
        <v>2</v>
      </c>
      <c r="AM160" s="3">
        <v>1918</v>
      </c>
      <c r="AN160" s="3">
        <v>124</v>
      </c>
      <c r="AO160" s="3">
        <v>1668.4</v>
      </c>
      <c r="AP160" s="3">
        <v>2.3E-2</v>
      </c>
      <c r="AQ160" s="3">
        <v>28</v>
      </c>
      <c r="AR160" s="3">
        <v>28.9</v>
      </c>
      <c r="AS160" s="3">
        <v>0</v>
      </c>
      <c r="AT160" s="3">
        <v>3.5</v>
      </c>
      <c r="AU160" s="2">
        <v>1006.1</v>
      </c>
      <c r="AV160" s="2">
        <v>10</v>
      </c>
      <c r="AW160" s="2">
        <v>160.53333333333333</v>
      </c>
      <c r="AX160">
        <f t="shared" si="93"/>
        <v>-5</v>
      </c>
      <c r="AY160" t="s">
        <v>82</v>
      </c>
      <c r="AZ160" s="3">
        <v>13945857</v>
      </c>
      <c r="BA160" s="3">
        <v>310</v>
      </c>
      <c r="BB160">
        <v>4323215670</v>
      </c>
      <c r="BC160" t="s">
        <v>79</v>
      </c>
      <c r="BD160">
        <f t="shared" si="107"/>
        <v>25.9</v>
      </c>
      <c r="BE160">
        <f t="shared" si="108"/>
        <v>81</v>
      </c>
      <c r="BF160" t="str">
        <f t="shared" si="109"/>
        <v>_なし</v>
      </c>
      <c r="BG160" t="str">
        <f t="shared" si="110"/>
        <v>_冬でない</v>
      </c>
      <c r="BH160">
        <f t="shared" si="111"/>
        <v>0</v>
      </c>
      <c r="BI160" t="str">
        <f t="shared" si="112"/>
        <v>_なし</v>
      </c>
      <c r="BJ160" t="str">
        <f t="shared" si="94"/>
        <v>_なし</v>
      </c>
      <c r="BK160" t="str">
        <f t="shared" si="113"/>
        <v>_なし</v>
      </c>
      <c r="BL160">
        <f t="shared" si="114"/>
        <v>172.73333333333335</v>
      </c>
      <c r="BM160">
        <f t="shared" si="95"/>
        <v>1965</v>
      </c>
      <c r="BN160">
        <f t="shared" si="96"/>
        <v>126</v>
      </c>
      <c r="BO160">
        <f t="shared" si="97"/>
        <v>2091</v>
      </c>
      <c r="BP160">
        <v>-36</v>
      </c>
      <c r="BQ160">
        <v>-17</v>
      </c>
      <c r="BR160">
        <v>-43</v>
      </c>
      <c r="BS160">
        <v>-31</v>
      </c>
      <c r="BT160">
        <v>-24</v>
      </c>
      <c r="BU160">
        <v>13</v>
      </c>
      <c r="BV160">
        <f t="shared" si="120"/>
        <v>-31</v>
      </c>
      <c r="BW160">
        <f t="shared" si="121"/>
        <v>-4</v>
      </c>
      <c r="BX160">
        <f t="shared" si="122"/>
        <v>-41</v>
      </c>
      <c r="BY160">
        <f t="shared" si="123"/>
        <v>-42</v>
      </c>
      <c r="BZ160">
        <f t="shared" si="124"/>
        <v>-18</v>
      </c>
      <c r="CA160">
        <f t="shared" si="125"/>
        <v>9</v>
      </c>
      <c r="CB160">
        <f t="shared" si="98"/>
        <v>-23</v>
      </c>
      <c r="CC160">
        <f t="shared" si="99"/>
        <v>-21.166666666666668</v>
      </c>
      <c r="CD160">
        <f t="shared" si="115"/>
        <v>7.3</v>
      </c>
      <c r="CE160" t="s">
        <v>121</v>
      </c>
      <c r="CF160" t="str">
        <f t="shared" si="116"/>
        <v>夏</v>
      </c>
      <c r="CG160" s="2">
        <v>13945857</v>
      </c>
      <c r="CH160" s="2">
        <v>5148</v>
      </c>
      <c r="CI160" s="2">
        <v>4323215670</v>
      </c>
      <c r="CJ160">
        <f t="shared" si="117"/>
        <v>4713780786</v>
      </c>
      <c r="CK160">
        <f t="shared" si="118"/>
        <v>4713780786</v>
      </c>
      <c r="CL160" s="2">
        <v>0</v>
      </c>
      <c r="CM160" s="2">
        <v>0</v>
      </c>
      <c r="CN160">
        <f t="shared" si="100"/>
        <v>0</v>
      </c>
      <c r="CO160">
        <f t="shared" si="104"/>
        <v>0</v>
      </c>
      <c r="CP160">
        <f t="shared" si="105"/>
        <v>0</v>
      </c>
      <c r="CQ160">
        <f t="shared" si="106"/>
        <v>0</v>
      </c>
      <c r="CR160">
        <f t="shared" si="101"/>
        <v>34</v>
      </c>
      <c r="CS160">
        <v>183</v>
      </c>
      <c r="CT160">
        <v>521101.6</v>
      </c>
      <c r="CU160">
        <f t="shared" si="119"/>
        <v>521101.6</v>
      </c>
    </row>
    <row r="161" spans="1:99" x14ac:dyDescent="0.55000000000000004">
      <c r="A161" s="1">
        <v>44005</v>
      </c>
      <c r="B161">
        <v>31</v>
      </c>
      <c r="C161">
        <v>5839</v>
      </c>
      <c r="D161">
        <v>2</v>
      </c>
      <c r="E161">
        <v>323</v>
      </c>
      <c r="F161">
        <v>22.3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 t="str">
        <f t="shared" si="85"/>
        <v>_平日(金曜除く)</v>
      </c>
      <c r="O161" t="s">
        <v>17</v>
      </c>
      <c r="P161" t="str">
        <f t="shared" si="86"/>
        <v>_平日</v>
      </c>
      <c r="Q161" t="str">
        <f t="shared" si="87"/>
        <v>_祝日でない</v>
      </c>
      <c r="R161" t="str">
        <f t="shared" si="88"/>
        <v>_平日</v>
      </c>
      <c r="S161" t="str">
        <f t="shared" si="89"/>
        <v>_平日</v>
      </c>
      <c r="T161">
        <f t="shared" si="102"/>
        <v>29</v>
      </c>
      <c r="U161" t="str">
        <f t="shared" si="90"/>
        <v>火</v>
      </c>
      <c r="V161" t="str">
        <f t="shared" si="91"/>
        <v>_週の前半</v>
      </c>
      <c r="W161" t="s">
        <v>33</v>
      </c>
      <c r="X161" t="str">
        <f t="shared" si="92"/>
        <v>_週の前半</v>
      </c>
      <c r="Y161" s="3">
        <v>3</v>
      </c>
      <c r="Z161" s="3">
        <v>86</v>
      </c>
      <c r="AA161" s="2" t="s">
        <v>79</v>
      </c>
      <c r="AB161" s="3">
        <v>0</v>
      </c>
      <c r="AC161" s="3">
        <v>5183</v>
      </c>
      <c r="AD161">
        <f t="shared" si="103"/>
        <v>35</v>
      </c>
      <c r="AE161" s="3">
        <v>225</v>
      </c>
      <c r="AF161" s="3">
        <v>205</v>
      </c>
      <c r="AG161" s="3">
        <v>20</v>
      </c>
      <c r="AH161" s="3">
        <v>45</v>
      </c>
      <c r="AI161" s="3">
        <v>21</v>
      </c>
      <c r="AJ161" s="3">
        <v>43</v>
      </c>
      <c r="AK161" s="3">
        <v>66</v>
      </c>
      <c r="AL161" s="3">
        <v>3</v>
      </c>
      <c r="AM161" s="3">
        <v>1791</v>
      </c>
      <c r="AN161" s="3">
        <v>120</v>
      </c>
      <c r="AO161" s="3">
        <v>1678.1</v>
      </c>
      <c r="AP161" s="3">
        <v>2.5999999999999999E-2</v>
      </c>
      <c r="AQ161" s="3">
        <v>30</v>
      </c>
      <c r="AR161" s="3">
        <v>29.6</v>
      </c>
      <c r="AS161" s="3">
        <v>2.7</v>
      </c>
      <c r="AT161" s="3">
        <v>2.6</v>
      </c>
      <c r="AU161" s="2">
        <v>1007.4</v>
      </c>
      <c r="AV161" s="2">
        <v>9.3000000000000007</v>
      </c>
      <c r="AW161" s="2">
        <v>1.9583333333333337</v>
      </c>
      <c r="AX161">
        <f t="shared" si="93"/>
        <v>2</v>
      </c>
      <c r="AY161" t="s">
        <v>82</v>
      </c>
      <c r="AZ161" s="3">
        <v>13945828</v>
      </c>
      <c r="BA161" s="3">
        <v>302</v>
      </c>
      <c r="BB161">
        <v>4211640056</v>
      </c>
      <c r="BC161" t="s">
        <v>79</v>
      </c>
      <c r="BD161">
        <f t="shared" si="107"/>
        <v>25.5</v>
      </c>
      <c r="BE161">
        <f t="shared" si="108"/>
        <v>68</v>
      </c>
      <c r="BF161" t="str">
        <f t="shared" si="109"/>
        <v>_なし</v>
      </c>
      <c r="BG161" t="str">
        <f t="shared" si="110"/>
        <v>_冬でない</v>
      </c>
      <c r="BH161">
        <f t="shared" si="111"/>
        <v>0</v>
      </c>
      <c r="BI161" t="str">
        <f t="shared" si="112"/>
        <v>_なし</v>
      </c>
      <c r="BJ161" t="str">
        <f t="shared" si="94"/>
        <v>_なし</v>
      </c>
      <c r="BK161" t="str">
        <f t="shared" si="113"/>
        <v>_なし</v>
      </c>
      <c r="BL161">
        <f t="shared" si="114"/>
        <v>0.41666666666666669</v>
      </c>
      <c r="BM161">
        <f t="shared" si="95"/>
        <v>1857</v>
      </c>
      <c r="BN161">
        <f t="shared" si="96"/>
        <v>123</v>
      </c>
      <c r="BO161">
        <f t="shared" si="97"/>
        <v>1980</v>
      </c>
      <c r="BP161">
        <v>-23</v>
      </c>
      <c r="BQ161">
        <v>2</v>
      </c>
      <c r="BR161">
        <v>-7</v>
      </c>
      <c r="BS161">
        <v>-29</v>
      </c>
      <c r="BT161">
        <v>-25</v>
      </c>
      <c r="BU161">
        <v>12</v>
      </c>
      <c r="BV161">
        <f t="shared" si="120"/>
        <v>-29</v>
      </c>
      <c r="BW161">
        <f t="shared" si="121"/>
        <v>1</v>
      </c>
      <c r="BX161">
        <f t="shared" si="122"/>
        <v>-11</v>
      </c>
      <c r="BY161">
        <f t="shared" si="123"/>
        <v>-32</v>
      </c>
      <c r="BZ161">
        <f t="shared" si="124"/>
        <v>-23</v>
      </c>
      <c r="CA161">
        <f t="shared" si="125"/>
        <v>12</v>
      </c>
      <c r="CB161">
        <f t="shared" si="98"/>
        <v>-11.666666666666666</v>
      </c>
      <c r="CC161">
        <f t="shared" si="99"/>
        <v>-13.666666666666666</v>
      </c>
      <c r="CD161">
        <f t="shared" si="115"/>
        <v>8</v>
      </c>
      <c r="CE161" t="s">
        <v>121</v>
      </c>
      <c r="CF161" t="str">
        <f t="shared" si="116"/>
        <v>夏</v>
      </c>
      <c r="CG161" s="2">
        <v>13945828</v>
      </c>
      <c r="CH161" s="2">
        <v>5183</v>
      </c>
      <c r="CI161" s="2">
        <v>4211640056</v>
      </c>
      <c r="CJ161">
        <f t="shared" si="117"/>
        <v>4671926415</v>
      </c>
      <c r="CK161">
        <f t="shared" si="118"/>
        <v>4671926415</v>
      </c>
      <c r="CL161" s="2">
        <v>0</v>
      </c>
      <c r="CM161" s="2">
        <v>0</v>
      </c>
      <c r="CN161">
        <f t="shared" si="100"/>
        <v>0</v>
      </c>
      <c r="CO161">
        <f t="shared" si="104"/>
        <v>0</v>
      </c>
      <c r="CP161">
        <f t="shared" si="105"/>
        <v>0</v>
      </c>
      <c r="CQ161">
        <f t="shared" si="106"/>
        <v>0</v>
      </c>
      <c r="CR161">
        <f t="shared" si="101"/>
        <v>29</v>
      </c>
      <c r="CS161">
        <v>183</v>
      </c>
      <c r="CT161">
        <v>521101.6</v>
      </c>
      <c r="CU161">
        <f t="shared" si="119"/>
        <v>521101.6</v>
      </c>
    </row>
    <row r="162" spans="1:99" x14ac:dyDescent="0.55000000000000004">
      <c r="A162" s="1">
        <v>44006</v>
      </c>
      <c r="B162">
        <v>55</v>
      </c>
      <c r="C162">
        <v>5894</v>
      </c>
      <c r="D162">
        <v>2</v>
      </c>
      <c r="E162">
        <v>325</v>
      </c>
      <c r="F162">
        <v>22.5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 t="str">
        <f t="shared" si="85"/>
        <v>_平日(金曜除く)</v>
      </c>
      <c r="O162" t="s">
        <v>17</v>
      </c>
      <c r="P162" t="str">
        <f t="shared" si="86"/>
        <v>_平日</v>
      </c>
      <c r="Q162" t="str">
        <f t="shared" si="87"/>
        <v>_祝日でない</v>
      </c>
      <c r="R162" t="str">
        <f t="shared" si="88"/>
        <v>_平日</v>
      </c>
      <c r="S162" t="str">
        <f t="shared" si="89"/>
        <v>_平日</v>
      </c>
      <c r="T162">
        <f t="shared" si="102"/>
        <v>31</v>
      </c>
      <c r="U162" t="str">
        <f t="shared" si="90"/>
        <v>水</v>
      </c>
      <c r="V162" t="str">
        <f t="shared" si="91"/>
        <v>_週の前半</v>
      </c>
      <c r="W162" t="s">
        <v>33</v>
      </c>
      <c r="X162" t="str">
        <f t="shared" si="92"/>
        <v>_週の前半</v>
      </c>
      <c r="Y162" s="3">
        <v>0</v>
      </c>
      <c r="Z162" s="3">
        <v>84</v>
      </c>
      <c r="AA162" s="2" t="s">
        <v>79</v>
      </c>
      <c r="AB162" s="3">
        <v>0</v>
      </c>
      <c r="AC162" s="3">
        <v>5215</v>
      </c>
      <c r="AD162">
        <f t="shared" si="103"/>
        <v>32</v>
      </c>
      <c r="AE162" s="3">
        <v>215</v>
      </c>
      <c r="AF162" s="3">
        <v>195</v>
      </c>
      <c r="AG162" s="3">
        <v>20</v>
      </c>
      <c r="AH162" s="3">
        <v>49</v>
      </c>
      <c r="AI162" s="3">
        <v>24</v>
      </c>
      <c r="AJ162" s="3">
        <v>67</v>
      </c>
      <c r="AK162" s="3">
        <v>54</v>
      </c>
      <c r="AL162" s="3">
        <v>1</v>
      </c>
      <c r="AM162" s="3">
        <v>1902</v>
      </c>
      <c r="AN162" s="3">
        <v>138</v>
      </c>
      <c r="AO162" s="3">
        <v>1699.4</v>
      </c>
      <c r="AP162" s="3">
        <v>2.8000000000000001E-2</v>
      </c>
      <c r="AQ162" s="3">
        <v>33</v>
      </c>
      <c r="AR162" s="3">
        <v>31.3</v>
      </c>
      <c r="AS162" s="3">
        <v>1.9</v>
      </c>
      <c r="AT162" s="3">
        <v>2.6</v>
      </c>
      <c r="AU162" s="2">
        <v>1010.4</v>
      </c>
      <c r="AV162" s="2">
        <v>9.5</v>
      </c>
      <c r="AW162" s="2">
        <v>2.1833333333333331</v>
      </c>
      <c r="AX162">
        <f t="shared" si="93"/>
        <v>24</v>
      </c>
      <c r="AY162" t="s">
        <v>82</v>
      </c>
      <c r="AZ162" s="3">
        <v>13945797</v>
      </c>
      <c r="BA162" s="3">
        <v>299</v>
      </c>
      <c r="BB162">
        <v>4169793303</v>
      </c>
      <c r="BC162" t="s">
        <v>79</v>
      </c>
      <c r="BD162">
        <f t="shared" si="107"/>
        <v>23.6</v>
      </c>
      <c r="BE162">
        <f t="shared" si="108"/>
        <v>63</v>
      </c>
      <c r="BF162" t="str">
        <f t="shared" si="109"/>
        <v>_なし</v>
      </c>
      <c r="BG162" t="str">
        <f t="shared" si="110"/>
        <v>_冬でない</v>
      </c>
      <c r="BH162">
        <f t="shared" si="111"/>
        <v>0</v>
      </c>
      <c r="BI162" t="str">
        <f t="shared" si="112"/>
        <v>_なし</v>
      </c>
      <c r="BJ162" t="str">
        <f t="shared" si="94"/>
        <v>_なし</v>
      </c>
      <c r="BK162" t="str">
        <f t="shared" si="113"/>
        <v>_なし</v>
      </c>
      <c r="BL162">
        <f t="shared" si="114"/>
        <v>2.7749999999999999</v>
      </c>
      <c r="BM162">
        <f t="shared" si="95"/>
        <v>1956</v>
      </c>
      <c r="BN162">
        <f t="shared" si="96"/>
        <v>139</v>
      </c>
      <c r="BO162">
        <f t="shared" si="97"/>
        <v>2095</v>
      </c>
      <c r="BP162">
        <v>-26</v>
      </c>
      <c r="BQ162">
        <v>-2</v>
      </c>
      <c r="BR162">
        <v>-3</v>
      </c>
      <c r="BS162">
        <v>-30</v>
      </c>
      <c r="BT162">
        <v>-24</v>
      </c>
      <c r="BU162">
        <v>12</v>
      </c>
      <c r="BV162">
        <f t="shared" si="120"/>
        <v>-27</v>
      </c>
      <c r="BW162">
        <f t="shared" si="121"/>
        <v>0</v>
      </c>
      <c r="BX162">
        <f t="shared" si="122"/>
        <v>-4</v>
      </c>
      <c r="BY162">
        <f t="shared" si="123"/>
        <v>-32</v>
      </c>
      <c r="BZ162">
        <f t="shared" si="124"/>
        <v>-25</v>
      </c>
      <c r="CA162">
        <f t="shared" si="125"/>
        <v>13</v>
      </c>
      <c r="CB162">
        <f t="shared" si="98"/>
        <v>-12.166666666666666</v>
      </c>
      <c r="CC162">
        <f t="shared" si="99"/>
        <v>-12.5</v>
      </c>
      <c r="CD162">
        <f t="shared" si="115"/>
        <v>13.1</v>
      </c>
      <c r="CE162" t="s">
        <v>121</v>
      </c>
      <c r="CF162" t="str">
        <f t="shared" si="116"/>
        <v>夏</v>
      </c>
      <c r="CG162" s="2">
        <v>13945797</v>
      </c>
      <c r="CH162" s="2">
        <v>5215</v>
      </c>
      <c r="CI162" s="2">
        <v>4169793303</v>
      </c>
      <c r="CJ162">
        <f t="shared" si="117"/>
        <v>4448781018</v>
      </c>
      <c r="CK162">
        <f t="shared" si="118"/>
        <v>4448781018</v>
      </c>
      <c r="CL162" s="2">
        <v>0</v>
      </c>
      <c r="CM162" s="2">
        <v>0</v>
      </c>
      <c r="CN162">
        <f t="shared" si="100"/>
        <v>0</v>
      </c>
      <c r="CO162">
        <f t="shared" si="104"/>
        <v>0</v>
      </c>
      <c r="CP162">
        <f t="shared" si="105"/>
        <v>0</v>
      </c>
      <c r="CQ162">
        <f t="shared" si="106"/>
        <v>0</v>
      </c>
      <c r="CR162">
        <f t="shared" si="101"/>
        <v>31</v>
      </c>
      <c r="CS162">
        <v>183</v>
      </c>
      <c r="CT162">
        <v>521101.6</v>
      </c>
      <c r="CU162">
        <f t="shared" si="119"/>
        <v>521101.6</v>
      </c>
    </row>
    <row r="163" spans="1:99" x14ac:dyDescent="0.55000000000000004">
      <c r="A163" s="1">
        <v>44007</v>
      </c>
      <c r="B163">
        <v>48</v>
      </c>
      <c r="C163">
        <v>5942</v>
      </c>
      <c r="D163">
        <v>0</v>
      </c>
      <c r="E163">
        <v>325</v>
      </c>
      <c r="F163">
        <v>20.2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 t="str">
        <f t="shared" si="85"/>
        <v>_平日(金曜除く)</v>
      </c>
      <c r="O163" t="s">
        <v>17</v>
      </c>
      <c r="P163" t="str">
        <f t="shared" si="86"/>
        <v>_平日</v>
      </c>
      <c r="Q163" t="str">
        <f t="shared" si="87"/>
        <v>_祝日でない</v>
      </c>
      <c r="R163" t="str">
        <f t="shared" si="88"/>
        <v>_平日</v>
      </c>
      <c r="S163" t="str">
        <f t="shared" si="89"/>
        <v>_平日</v>
      </c>
      <c r="T163">
        <f t="shared" si="102"/>
        <v>55</v>
      </c>
      <c r="U163" t="str">
        <f t="shared" si="90"/>
        <v>木</v>
      </c>
      <c r="V163" t="str">
        <f t="shared" si="91"/>
        <v>週の後半</v>
      </c>
      <c r="W163" t="s">
        <v>33</v>
      </c>
      <c r="X163" t="str">
        <f t="shared" si="92"/>
        <v>週の後半</v>
      </c>
      <c r="Y163" s="3">
        <v>14.5</v>
      </c>
      <c r="Z163" s="3">
        <v>94</v>
      </c>
      <c r="AA163" s="2" t="s">
        <v>79</v>
      </c>
      <c r="AB163" s="3">
        <v>0</v>
      </c>
      <c r="AC163" s="3">
        <v>5258</v>
      </c>
      <c r="AD163">
        <f t="shared" si="103"/>
        <v>43</v>
      </c>
      <c r="AE163" s="3">
        <v>218</v>
      </c>
      <c r="AF163" s="3">
        <v>199</v>
      </c>
      <c r="AG163" s="3">
        <v>19</v>
      </c>
      <c r="AH163" s="3">
        <v>55</v>
      </c>
      <c r="AI163" s="3">
        <v>23</v>
      </c>
      <c r="AJ163" s="3">
        <v>64</v>
      </c>
      <c r="AK163" s="3">
        <v>63</v>
      </c>
      <c r="AL163" s="3">
        <v>1</v>
      </c>
      <c r="AM163" s="3">
        <v>1826</v>
      </c>
      <c r="AN163" s="3">
        <v>126</v>
      </c>
      <c r="AO163" s="3">
        <v>1708.4</v>
      </c>
      <c r="AP163" s="3">
        <v>0.03</v>
      </c>
      <c r="AQ163" s="3">
        <v>27</v>
      </c>
      <c r="AR163" s="3">
        <v>32.299999999999997</v>
      </c>
      <c r="AS163" s="3">
        <v>0</v>
      </c>
      <c r="AT163" s="3">
        <v>1.9</v>
      </c>
      <c r="AU163" s="2">
        <v>1006.7</v>
      </c>
      <c r="AV163" s="2">
        <v>10</v>
      </c>
      <c r="AW163" s="2">
        <v>0.62499999999999989</v>
      </c>
      <c r="AX163">
        <f t="shared" si="93"/>
        <v>-7</v>
      </c>
      <c r="AY163" t="s">
        <v>82</v>
      </c>
      <c r="AZ163" s="3">
        <v>13945742</v>
      </c>
      <c r="BA163" s="3">
        <v>311</v>
      </c>
      <c r="BB163">
        <v>4337125762</v>
      </c>
      <c r="BC163" t="s">
        <v>79</v>
      </c>
      <c r="BD163">
        <f t="shared" si="107"/>
        <v>22.1</v>
      </c>
      <c r="BE163">
        <f t="shared" si="108"/>
        <v>82</v>
      </c>
      <c r="BF163" t="str">
        <f t="shared" si="109"/>
        <v>_なし</v>
      </c>
      <c r="BG163" t="str">
        <f t="shared" si="110"/>
        <v>_冬でない</v>
      </c>
      <c r="BH163">
        <f t="shared" si="111"/>
        <v>0</v>
      </c>
      <c r="BI163" t="str">
        <f t="shared" si="112"/>
        <v>_なし</v>
      </c>
      <c r="BJ163" t="str">
        <f t="shared" si="94"/>
        <v>_なし</v>
      </c>
      <c r="BK163" t="str">
        <f t="shared" si="113"/>
        <v>_なし</v>
      </c>
      <c r="BL163">
        <f t="shared" si="114"/>
        <v>-0.14166666666666658</v>
      </c>
      <c r="BM163">
        <f t="shared" si="95"/>
        <v>1889</v>
      </c>
      <c r="BN163">
        <f t="shared" si="96"/>
        <v>127</v>
      </c>
      <c r="BO163">
        <f t="shared" si="97"/>
        <v>2016</v>
      </c>
      <c r="BP163">
        <v>-27</v>
      </c>
      <c r="BQ163">
        <v>-3</v>
      </c>
      <c r="BR163">
        <v>-21</v>
      </c>
      <c r="BS163">
        <v>-29</v>
      </c>
      <c r="BT163">
        <v>-24</v>
      </c>
      <c r="BU163">
        <v>13</v>
      </c>
      <c r="BV163">
        <f t="shared" si="120"/>
        <v>-27</v>
      </c>
      <c r="BW163">
        <f t="shared" si="121"/>
        <v>0</v>
      </c>
      <c r="BX163">
        <f t="shared" si="122"/>
        <v>2</v>
      </c>
      <c r="BY163">
        <f t="shared" si="123"/>
        <v>-32</v>
      </c>
      <c r="BZ163">
        <f t="shared" si="124"/>
        <v>-26</v>
      </c>
      <c r="CA163">
        <f t="shared" si="125"/>
        <v>13</v>
      </c>
      <c r="CB163">
        <f t="shared" si="98"/>
        <v>-15.166666666666666</v>
      </c>
      <c r="CC163">
        <f t="shared" si="99"/>
        <v>-11.666666666666666</v>
      </c>
      <c r="CD163">
        <f t="shared" si="115"/>
        <v>0</v>
      </c>
      <c r="CE163" t="s">
        <v>121</v>
      </c>
      <c r="CF163" t="str">
        <f t="shared" si="116"/>
        <v>夏</v>
      </c>
      <c r="CG163" s="2">
        <v>13945742</v>
      </c>
      <c r="CH163" s="2">
        <v>5258</v>
      </c>
      <c r="CI163" s="2">
        <v>4337125762</v>
      </c>
      <c r="CJ163">
        <f t="shared" si="117"/>
        <v>4128017776</v>
      </c>
      <c r="CK163">
        <f t="shared" si="118"/>
        <v>4128017776</v>
      </c>
      <c r="CL163" s="2">
        <v>0</v>
      </c>
      <c r="CM163" s="2">
        <v>0</v>
      </c>
      <c r="CN163">
        <f t="shared" si="100"/>
        <v>0</v>
      </c>
      <c r="CO163">
        <f t="shared" si="104"/>
        <v>0</v>
      </c>
      <c r="CP163">
        <f t="shared" si="105"/>
        <v>0</v>
      </c>
      <c r="CQ163">
        <f t="shared" si="106"/>
        <v>0</v>
      </c>
      <c r="CR163">
        <f t="shared" si="101"/>
        <v>55</v>
      </c>
      <c r="CS163">
        <v>183</v>
      </c>
      <c r="CT163">
        <v>521101.6</v>
      </c>
      <c r="CU163">
        <f t="shared" si="119"/>
        <v>521101.6</v>
      </c>
    </row>
    <row r="164" spans="1:99" x14ac:dyDescent="0.55000000000000004">
      <c r="A164" s="1">
        <v>44008</v>
      </c>
      <c r="B164">
        <v>54</v>
      </c>
      <c r="C164">
        <v>5996</v>
      </c>
      <c r="D164">
        <v>0</v>
      </c>
      <c r="E164">
        <v>325</v>
      </c>
      <c r="F164">
        <v>24.7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 t="str">
        <f t="shared" si="85"/>
        <v>金曜</v>
      </c>
      <c r="O164" t="s">
        <v>17</v>
      </c>
      <c r="P164" t="str">
        <f t="shared" si="86"/>
        <v>_平日</v>
      </c>
      <c r="Q164" t="str">
        <f t="shared" si="87"/>
        <v>_祝日でない</v>
      </c>
      <c r="R164" t="str">
        <f t="shared" si="88"/>
        <v>_平日</v>
      </c>
      <c r="S164" t="str">
        <f t="shared" si="89"/>
        <v>休日前日</v>
      </c>
      <c r="T164">
        <f t="shared" si="102"/>
        <v>48</v>
      </c>
      <c r="U164" t="str">
        <f t="shared" si="90"/>
        <v>金</v>
      </c>
      <c r="V164" t="str">
        <f t="shared" si="91"/>
        <v>週の後半</v>
      </c>
      <c r="W164" t="s">
        <v>33</v>
      </c>
      <c r="X164" t="str">
        <f t="shared" si="92"/>
        <v>週の後半</v>
      </c>
      <c r="Y164" s="3">
        <v>0</v>
      </c>
      <c r="Z164" s="3">
        <v>85</v>
      </c>
      <c r="AA164" s="2" t="s">
        <v>79</v>
      </c>
      <c r="AB164" s="3">
        <v>0</v>
      </c>
      <c r="AC164" s="3">
        <v>5295</v>
      </c>
      <c r="AD164">
        <f t="shared" si="103"/>
        <v>37</v>
      </c>
      <c r="AE164" s="3">
        <v>223</v>
      </c>
      <c r="AF164" s="3">
        <v>206</v>
      </c>
      <c r="AG164" s="3">
        <v>17</v>
      </c>
      <c r="AH164" s="3">
        <v>59</v>
      </c>
      <c r="AI164" s="3">
        <v>24</v>
      </c>
      <c r="AJ164" s="3">
        <v>71</v>
      </c>
      <c r="AK164" s="3">
        <v>71</v>
      </c>
      <c r="AL164" s="3">
        <v>4</v>
      </c>
      <c r="AM164" s="3">
        <v>2154</v>
      </c>
      <c r="AN164" s="3">
        <v>143</v>
      </c>
      <c r="AO164" s="3">
        <v>1734.7</v>
      </c>
      <c r="AP164" s="3">
        <v>2.9000000000000001E-2</v>
      </c>
      <c r="AQ164" s="3">
        <v>34</v>
      </c>
      <c r="AR164" s="3">
        <v>34</v>
      </c>
      <c r="AS164" s="3">
        <v>4.9000000000000004</v>
      </c>
      <c r="AT164" s="3">
        <v>1.7</v>
      </c>
      <c r="AU164" s="2">
        <v>1001.7</v>
      </c>
      <c r="AV164" s="2">
        <v>9</v>
      </c>
      <c r="AW164" s="2">
        <v>2.5</v>
      </c>
      <c r="AX164">
        <f t="shared" si="93"/>
        <v>6</v>
      </c>
      <c r="AY164" t="s">
        <v>82</v>
      </c>
      <c r="AZ164" s="3">
        <v>13945694</v>
      </c>
      <c r="BA164" s="3">
        <v>322</v>
      </c>
      <c r="BB164">
        <v>4490513468</v>
      </c>
      <c r="BC164" t="s">
        <v>79</v>
      </c>
      <c r="BD164">
        <f t="shared" si="107"/>
        <v>18.7</v>
      </c>
      <c r="BE164">
        <f t="shared" si="108"/>
        <v>99</v>
      </c>
      <c r="BF164" t="str">
        <f t="shared" si="109"/>
        <v>_なし</v>
      </c>
      <c r="BG164" t="str">
        <f t="shared" si="110"/>
        <v>_冬でない</v>
      </c>
      <c r="BH164">
        <f t="shared" si="111"/>
        <v>0</v>
      </c>
      <c r="BI164" t="str">
        <f t="shared" si="112"/>
        <v>_なし</v>
      </c>
      <c r="BJ164" t="str">
        <f t="shared" si="94"/>
        <v>_なし</v>
      </c>
      <c r="BK164" t="str">
        <f t="shared" si="113"/>
        <v>_なし</v>
      </c>
      <c r="BL164">
        <f t="shared" si="114"/>
        <v>0.9916666666666667</v>
      </c>
      <c r="BM164">
        <f t="shared" si="95"/>
        <v>2225</v>
      </c>
      <c r="BN164">
        <f t="shared" si="96"/>
        <v>147</v>
      </c>
      <c r="BO164">
        <f t="shared" si="97"/>
        <v>2372</v>
      </c>
      <c r="BP164">
        <v>-25</v>
      </c>
      <c r="BQ164">
        <v>-1</v>
      </c>
      <c r="BR164">
        <v>-10</v>
      </c>
      <c r="BS164">
        <v>-30</v>
      </c>
      <c r="BT164">
        <v>-24</v>
      </c>
      <c r="BU164">
        <v>13</v>
      </c>
      <c r="BV164">
        <f t="shared" si="120"/>
        <v>-29</v>
      </c>
      <c r="BW164">
        <f t="shared" si="121"/>
        <v>-5</v>
      </c>
      <c r="BX164">
        <f t="shared" si="122"/>
        <v>-13</v>
      </c>
      <c r="BY164">
        <f t="shared" si="123"/>
        <v>-33</v>
      </c>
      <c r="BZ164">
        <f t="shared" si="124"/>
        <v>-26</v>
      </c>
      <c r="CA164">
        <f t="shared" si="125"/>
        <v>13</v>
      </c>
      <c r="CB164">
        <f t="shared" si="98"/>
        <v>-12.833333333333334</v>
      </c>
      <c r="CC164">
        <f t="shared" si="99"/>
        <v>-15.5</v>
      </c>
      <c r="CD164">
        <f t="shared" si="115"/>
        <v>0</v>
      </c>
      <c r="CE164" t="s">
        <v>121</v>
      </c>
      <c r="CF164" t="str">
        <f t="shared" si="116"/>
        <v>夏</v>
      </c>
      <c r="CG164" s="2">
        <v>13945694</v>
      </c>
      <c r="CH164" s="2">
        <v>5295</v>
      </c>
      <c r="CI164" s="2">
        <v>4490513468</v>
      </c>
      <c r="CJ164">
        <f t="shared" si="117"/>
        <v>3904870200</v>
      </c>
      <c r="CK164">
        <f t="shared" si="118"/>
        <v>3904870200</v>
      </c>
      <c r="CL164" s="2">
        <v>0</v>
      </c>
      <c r="CM164" s="2">
        <v>0</v>
      </c>
      <c r="CN164">
        <f t="shared" si="100"/>
        <v>0</v>
      </c>
      <c r="CO164">
        <f t="shared" si="104"/>
        <v>0</v>
      </c>
      <c r="CP164">
        <f t="shared" si="105"/>
        <v>0</v>
      </c>
      <c r="CQ164">
        <f t="shared" si="106"/>
        <v>0</v>
      </c>
      <c r="CR164">
        <f t="shared" si="101"/>
        <v>48</v>
      </c>
      <c r="CS164">
        <v>183</v>
      </c>
      <c r="CT164">
        <v>521101.6</v>
      </c>
      <c r="CU164">
        <f t="shared" si="119"/>
        <v>521101.6</v>
      </c>
    </row>
    <row r="165" spans="1:99" x14ac:dyDescent="0.55000000000000004">
      <c r="A165" s="1">
        <v>44009</v>
      </c>
      <c r="B165">
        <v>57</v>
      </c>
      <c r="C165">
        <v>6053</v>
      </c>
      <c r="D165">
        <v>0</v>
      </c>
      <c r="E165">
        <v>325</v>
      </c>
      <c r="F165">
        <v>25.5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 t="str">
        <f t="shared" si="85"/>
        <v>休日</v>
      </c>
      <c r="O165" t="s">
        <v>17</v>
      </c>
      <c r="P165" t="str">
        <f t="shared" si="86"/>
        <v>休日</v>
      </c>
      <c r="Q165" t="str">
        <f t="shared" si="87"/>
        <v>_祝日でない</v>
      </c>
      <c r="R165" t="str">
        <f t="shared" si="88"/>
        <v>休日</v>
      </c>
      <c r="S165" t="str">
        <f t="shared" si="89"/>
        <v>休日</v>
      </c>
      <c r="T165">
        <f t="shared" si="102"/>
        <v>54</v>
      </c>
      <c r="U165" t="str">
        <f t="shared" si="90"/>
        <v>土</v>
      </c>
      <c r="V165" t="str">
        <f t="shared" si="91"/>
        <v>週の後半</v>
      </c>
      <c r="W165" t="s">
        <v>33</v>
      </c>
      <c r="X165" t="str">
        <f t="shared" si="92"/>
        <v>週の後半</v>
      </c>
      <c r="Y165" s="3">
        <v>0</v>
      </c>
      <c r="Z165" s="3">
        <v>83</v>
      </c>
      <c r="AA165" s="2" t="s">
        <v>79</v>
      </c>
      <c r="AB165" s="3">
        <v>0</v>
      </c>
      <c r="AC165" s="3">
        <v>5320</v>
      </c>
      <c r="AD165">
        <f t="shared" si="103"/>
        <v>25</v>
      </c>
      <c r="AE165" s="3">
        <v>233</v>
      </c>
      <c r="AF165" s="3">
        <v>219</v>
      </c>
      <c r="AG165" s="3">
        <v>14</v>
      </c>
      <c r="AH165" s="3">
        <v>54</v>
      </c>
      <c r="AI165" s="3">
        <v>24</v>
      </c>
      <c r="AJ165" s="3">
        <v>98</v>
      </c>
      <c r="AK165" s="3">
        <v>59</v>
      </c>
      <c r="AL165" s="3">
        <v>2</v>
      </c>
      <c r="AM165" s="3">
        <v>1280</v>
      </c>
      <c r="AN165" s="3">
        <v>115</v>
      </c>
      <c r="AO165" s="3">
        <v>1776.9</v>
      </c>
      <c r="AP165" s="3">
        <v>3.1E-2</v>
      </c>
      <c r="AQ165" s="3">
        <v>32</v>
      </c>
      <c r="AR165" s="3">
        <v>35.4</v>
      </c>
      <c r="AS165" s="3">
        <v>2.6</v>
      </c>
      <c r="AT165" s="3">
        <v>1.9</v>
      </c>
      <c r="AU165" s="2">
        <v>1001.5</v>
      </c>
      <c r="AV165" s="2">
        <v>10</v>
      </c>
      <c r="AW165" s="2">
        <v>-33.625</v>
      </c>
      <c r="AX165">
        <f t="shared" si="93"/>
        <v>3</v>
      </c>
      <c r="AY165" t="s">
        <v>82</v>
      </c>
      <c r="AZ165" s="3">
        <v>13945640</v>
      </c>
      <c r="BA165" s="3">
        <v>351</v>
      </c>
      <c r="BB165">
        <v>4894919640</v>
      </c>
      <c r="BC165" t="s">
        <v>79</v>
      </c>
      <c r="BD165">
        <f t="shared" si="107"/>
        <v>22.9</v>
      </c>
      <c r="BE165">
        <f t="shared" si="108"/>
        <v>76</v>
      </c>
      <c r="BF165" t="str">
        <f t="shared" si="109"/>
        <v>_なし</v>
      </c>
      <c r="BG165" t="str">
        <f t="shared" si="110"/>
        <v>_冬でない</v>
      </c>
      <c r="BH165">
        <f t="shared" si="111"/>
        <v>0</v>
      </c>
      <c r="BI165" t="str">
        <f t="shared" si="112"/>
        <v>_なし</v>
      </c>
      <c r="BJ165" t="str">
        <f t="shared" si="94"/>
        <v>_なし</v>
      </c>
      <c r="BK165" t="str">
        <f t="shared" si="113"/>
        <v>_なし</v>
      </c>
      <c r="BL165">
        <f t="shared" si="114"/>
        <v>-30.083333333333329</v>
      </c>
      <c r="BM165">
        <f t="shared" si="95"/>
        <v>1339</v>
      </c>
      <c r="BN165">
        <f t="shared" si="96"/>
        <v>117</v>
      </c>
      <c r="BO165">
        <f t="shared" si="97"/>
        <v>1456</v>
      </c>
      <c r="BP165">
        <v>-20</v>
      </c>
      <c r="BQ165">
        <v>2</v>
      </c>
      <c r="BR165">
        <v>-5</v>
      </c>
      <c r="BS165">
        <v>-27</v>
      </c>
      <c r="BT165">
        <v>-16</v>
      </c>
      <c r="BU165">
        <v>7</v>
      </c>
      <c r="BV165">
        <f t="shared" si="120"/>
        <v>-36</v>
      </c>
      <c r="BW165">
        <f t="shared" si="121"/>
        <v>-17</v>
      </c>
      <c r="BX165">
        <f t="shared" si="122"/>
        <v>-47</v>
      </c>
      <c r="BY165">
        <f t="shared" si="123"/>
        <v>-35</v>
      </c>
      <c r="BZ165">
        <f t="shared" si="124"/>
        <v>-27</v>
      </c>
      <c r="CA165">
        <f t="shared" si="125"/>
        <v>16</v>
      </c>
      <c r="CB165">
        <f t="shared" si="98"/>
        <v>-9.8333333333333339</v>
      </c>
      <c r="CC165">
        <f t="shared" si="99"/>
        <v>-24.333333333333332</v>
      </c>
      <c r="CD165">
        <f t="shared" si="115"/>
        <v>9.3000000000000007</v>
      </c>
      <c r="CE165" t="s">
        <v>121</v>
      </c>
      <c r="CF165" t="str">
        <f t="shared" si="116"/>
        <v>夏</v>
      </c>
      <c r="CG165" s="2">
        <v>13945640</v>
      </c>
      <c r="CH165" s="2">
        <v>5320</v>
      </c>
      <c r="CI165" s="2">
        <v>4894919640</v>
      </c>
      <c r="CJ165">
        <f t="shared" si="117"/>
        <v>4211670860</v>
      </c>
      <c r="CK165">
        <f t="shared" si="118"/>
        <v>4211670860</v>
      </c>
      <c r="CL165" s="2">
        <v>0</v>
      </c>
      <c r="CM165" s="2">
        <v>0</v>
      </c>
      <c r="CN165">
        <f t="shared" si="100"/>
        <v>0</v>
      </c>
      <c r="CO165">
        <f t="shared" si="104"/>
        <v>0</v>
      </c>
      <c r="CP165">
        <f t="shared" si="105"/>
        <v>0</v>
      </c>
      <c r="CQ165">
        <f t="shared" si="106"/>
        <v>0</v>
      </c>
      <c r="CR165">
        <f t="shared" si="101"/>
        <v>54</v>
      </c>
      <c r="CS165">
        <v>183</v>
      </c>
      <c r="CT165">
        <v>521101.6</v>
      </c>
      <c r="CU165">
        <f t="shared" si="119"/>
        <v>521101.6</v>
      </c>
    </row>
    <row r="166" spans="1:99" x14ac:dyDescent="0.55000000000000004">
      <c r="A166" s="1">
        <v>44010</v>
      </c>
      <c r="B166">
        <v>60</v>
      </c>
      <c r="C166">
        <v>6113</v>
      </c>
      <c r="D166">
        <v>0</v>
      </c>
      <c r="E166">
        <v>325</v>
      </c>
      <c r="F166">
        <v>22.2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 t="str">
        <f t="shared" si="85"/>
        <v>休日</v>
      </c>
      <c r="O166" t="s">
        <v>17</v>
      </c>
      <c r="P166" t="str">
        <f t="shared" si="86"/>
        <v>休日</v>
      </c>
      <c r="Q166" t="str">
        <f t="shared" si="87"/>
        <v>_祝日でない</v>
      </c>
      <c r="R166" t="str">
        <f t="shared" si="88"/>
        <v>休日</v>
      </c>
      <c r="S166" t="str">
        <f t="shared" si="89"/>
        <v>休日</v>
      </c>
      <c r="T166">
        <f t="shared" si="102"/>
        <v>57</v>
      </c>
      <c r="U166" t="str">
        <f t="shared" si="90"/>
        <v>日</v>
      </c>
      <c r="V166" t="str">
        <f t="shared" si="91"/>
        <v>_週の前半</v>
      </c>
      <c r="W166" t="s">
        <v>33</v>
      </c>
      <c r="X166" t="str">
        <f t="shared" si="92"/>
        <v>週の後半</v>
      </c>
      <c r="Y166" s="3">
        <v>30</v>
      </c>
      <c r="Z166" s="3">
        <v>96</v>
      </c>
      <c r="AA166" s="2" t="s">
        <v>79</v>
      </c>
      <c r="AB166" s="3">
        <v>0</v>
      </c>
      <c r="AC166" s="3">
        <v>5346</v>
      </c>
      <c r="AD166">
        <f t="shared" si="103"/>
        <v>26</v>
      </c>
      <c r="AE166" s="3">
        <v>242</v>
      </c>
      <c r="AF166" s="3">
        <v>229</v>
      </c>
      <c r="AG166" s="3">
        <v>13</v>
      </c>
      <c r="AH166" s="3">
        <v>61</v>
      </c>
      <c r="AI166" s="3">
        <v>24</v>
      </c>
      <c r="AJ166" s="3">
        <v>116</v>
      </c>
      <c r="AK166" s="3">
        <v>29</v>
      </c>
      <c r="AL166" s="3">
        <v>3</v>
      </c>
      <c r="AM166" s="3">
        <v>496</v>
      </c>
      <c r="AN166" s="3">
        <v>41</v>
      </c>
      <c r="AO166" s="3">
        <v>1797</v>
      </c>
      <c r="AP166" s="3">
        <v>3.2000000000000001E-2</v>
      </c>
      <c r="AQ166" s="3">
        <v>29</v>
      </c>
      <c r="AR166" s="3">
        <v>30.4</v>
      </c>
      <c r="AS166" s="3">
        <v>0</v>
      </c>
      <c r="AT166" s="3">
        <v>2</v>
      </c>
      <c r="AU166" s="2">
        <v>998.3</v>
      </c>
      <c r="AV166" s="2">
        <v>10</v>
      </c>
      <c r="AW166" s="2">
        <v>-14.050000000000002</v>
      </c>
      <c r="AX166">
        <f t="shared" si="93"/>
        <v>3</v>
      </c>
      <c r="AY166" t="s">
        <v>82</v>
      </c>
      <c r="AZ166" s="3">
        <v>13945583</v>
      </c>
      <c r="BA166" s="3">
        <v>382</v>
      </c>
      <c r="BB166">
        <v>5327212706</v>
      </c>
      <c r="BC166" t="s">
        <v>79</v>
      </c>
      <c r="BD166">
        <f t="shared" si="107"/>
        <v>21.9</v>
      </c>
      <c r="BE166">
        <f t="shared" si="108"/>
        <v>83</v>
      </c>
      <c r="BF166" t="str">
        <f t="shared" si="109"/>
        <v>_なし</v>
      </c>
      <c r="BG166" t="str">
        <f t="shared" si="110"/>
        <v>_冬でない</v>
      </c>
      <c r="BH166">
        <f t="shared" si="111"/>
        <v>0</v>
      </c>
      <c r="BI166" t="str">
        <f t="shared" si="112"/>
        <v>_なし</v>
      </c>
      <c r="BJ166" t="str">
        <f t="shared" si="94"/>
        <v>_なし</v>
      </c>
      <c r="BK166" t="str">
        <f t="shared" si="113"/>
        <v>_なし</v>
      </c>
      <c r="BL166">
        <f t="shared" si="114"/>
        <v>-14.866666666666662</v>
      </c>
      <c r="BM166">
        <f t="shared" si="95"/>
        <v>525</v>
      </c>
      <c r="BN166">
        <f t="shared" si="96"/>
        <v>44</v>
      </c>
      <c r="BO166">
        <f t="shared" si="97"/>
        <v>569</v>
      </c>
      <c r="BP166">
        <v>-28</v>
      </c>
      <c r="BQ166">
        <v>-8</v>
      </c>
      <c r="BR166">
        <v>-37</v>
      </c>
      <c r="BS166">
        <v>-37</v>
      </c>
      <c r="BT166">
        <v>-16</v>
      </c>
      <c r="BU166">
        <v>8</v>
      </c>
      <c r="BV166">
        <f t="shared" si="120"/>
        <v>-20</v>
      </c>
      <c r="BW166">
        <f t="shared" si="121"/>
        <v>5</v>
      </c>
      <c r="BX166">
        <f t="shared" si="122"/>
        <v>1</v>
      </c>
      <c r="BY166">
        <f t="shared" si="123"/>
        <v>-29</v>
      </c>
      <c r="BZ166">
        <f t="shared" si="124"/>
        <v>-16</v>
      </c>
      <c r="CA166">
        <f t="shared" si="125"/>
        <v>6</v>
      </c>
      <c r="CB166">
        <f t="shared" si="98"/>
        <v>-19.666666666666668</v>
      </c>
      <c r="CC166">
        <f t="shared" si="99"/>
        <v>-8.8333333333333339</v>
      </c>
      <c r="CD166">
        <f t="shared" si="115"/>
        <v>1.4</v>
      </c>
      <c r="CE166" t="s">
        <v>121</v>
      </c>
      <c r="CF166" t="str">
        <f t="shared" si="116"/>
        <v>夏</v>
      </c>
      <c r="CG166" s="2">
        <v>13945583</v>
      </c>
      <c r="CH166" s="2">
        <v>5346</v>
      </c>
      <c r="CI166" s="2">
        <v>5327212706</v>
      </c>
      <c r="CJ166">
        <f t="shared" si="117"/>
        <v>4532414575</v>
      </c>
      <c r="CK166">
        <f t="shared" si="118"/>
        <v>4532414575</v>
      </c>
      <c r="CL166" s="2">
        <v>0</v>
      </c>
      <c r="CM166" s="2">
        <v>0</v>
      </c>
      <c r="CN166">
        <f t="shared" si="100"/>
        <v>0</v>
      </c>
      <c r="CO166">
        <f t="shared" si="104"/>
        <v>0</v>
      </c>
      <c r="CP166">
        <f t="shared" si="105"/>
        <v>0</v>
      </c>
      <c r="CQ166">
        <f t="shared" si="106"/>
        <v>0</v>
      </c>
      <c r="CR166">
        <f t="shared" si="101"/>
        <v>57</v>
      </c>
      <c r="CS166">
        <v>183</v>
      </c>
      <c r="CT166">
        <v>521101.6</v>
      </c>
      <c r="CU166">
        <f t="shared" si="119"/>
        <v>521101.6</v>
      </c>
    </row>
    <row r="167" spans="1:99" x14ac:dyDescent="0.55000000000000004">
      <c r="A167" s="1">
        <v>44011</v>
      </c>
      <c r="B167">
        <v>58</v>
      </c>
      <c r="C167">
        <v>6171</v>
      </c>
      <c r="D167">
        <v>0</v>
      </c>
      <c r="E167">
        <v>325</v>
      </c>
      <c r="F167">
        <v>24.9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tr">
        <f t="shared" si="85"/>
        <v>_平日(金曜除く)</v>
      </c>
      <c r="O167" t="s">
        <v>17</v>
      </c>
      <c r="P167" t="str">
        <f t="shared" si="86"/>
        <v>_平日</v>
      </c>
      <c r="Q167" t="str">
        <f t="shared" si="87"/>
        <v>_祝日でない</v>
      </c>
      <c r="R167" t="str">
        <f t="shared" si="88"/>
        <v>_平日</v>
      </c>
      <c r="S167" t="str">
        <f t="shared" si="89"/>
        <v>_平日</v>
      </c>
      <c r="T167">
        <f t="shared" si="102"/>
        <v>60</v>
      </c>
      <c r="U167" t="str">
        <f t="shared" si="90"/>
        <v>月</v>
      </c>
      <c r="V167" t="str">
        <f t="shared" si="91"/>
        <v>_週の前半</v>
      </c>
      <c r="W167" t="s">
        <v>33</v>
      </c>
      <c r="X167" t="str">
        <f t="shared" si="92"/>
        <v>_週の前半</v>
      </c>
      <c r="Y167" s="3">
        <v>0</v>
      </c>
      <c r="Z167" s="3">
        <v>69</v>
      </c>
      <c r="AA167" s="2" t="s">
        <v>79</v>
      </c>
      <c r="AB167" s="3">
        <v>0</v>
      </c>
      <c r="AC167" s="3">
        <v>5395</v>
      </c>
      <c r="AD167">
        <f t="shared" si="103"/>
        <v>49</v>
      </c>
      <c r="AE167" s="3">
        <v>272</v>
      </c>
      <c r="AF167" s="3">
        <v>260</v>
      </c>
      <c r="AG167" s="3">
        <v>12</v>
      </c>
      <c r="AH167" s="3">
        <v>62</v>
      </c>
      <c r="AI167" s="3">
        <v>37</v>
      </c>
      <c r="AJ167" s="3">
        <v>80</v>
      </c>
      <c r="AK167" s="3">
        <v>86</v>
      </c>
      <c r="AL167" s="3">
        <v>11</v>
      </c>
      <c r="AM167" s="3">
        <v>2150</v>
      </c>
      <c r="AN167" s="3">
        <v>199</v>
      </c>
      <c r="AO167" s="3">
        <v>1847.7</v>
      </c>
      <c r="AP167" s="3">
        <v>3.5000000000000003E-2</v>
      </c>
      <c r="AQ167" s="3">
        <v>27</v>
      </c>
      <c r="AR167" s="3">
        <v>30.3</v>
      </c>
      <c r="AS167" s="3">
        <v>10.3</v>
      </c>
      <c r="AT167" s="3">
        <v>3</v>
      </c>
      <c r="AU167" s="2">
        <v>1003.6</v>
      </c>
      <c r="AV167" s="2">
        <v>3.5</v>
      </c>
      <c r="AW167" s="2">
        <v>160</v>
      </c>
      <c r="AX167">
        <f t="shared" si="93"/>
        <v>-2</v>
      </c>
      <c r="AY167" t="s">
        <v>82</v>
      </c>
      <c r="AZ167" s="3">
        <v>13945523</v>
      </c>
      <c r="BA167" s="3">
        <v>393</v>
      </c>
      <c r="BB167">
        <v>5480590539</v>
      </c>
      <c r="BC167" t="s">
        <v>79</v>
      </c>
      <c r="BD167">
        <f t="shared" si="107"/>
        <v>19.2</v>
      </c>
      <c r="BE167">
        <f t="shared" si="108"/>
        <v>95</v>
      </c>
      <c r="BF167" t="str">
        <f t="shared" si="109"/>
        <v>_なし</v>
      </c>
      <c r="BG167" t="str">
        <f t="shared" si="110"/>
        <v>_冬でない</v>
      </c>
      <c r="BH167">
        <f t="shared" si="111"/>
        <v>0</v>
      </c>
      <c r="BI167" t="str">
        <f t="shared" si="112"/>
        <v>_なし</v>
      </c>
      <c r="BJ167" t="str">
        <f t="shared" si="94"/>
        <v>_なし</v>
      </c>
      <c r="BK167" t="str">
        <f t="shared" si="113"/>
        <v>_なし</v>
      </c>
      <c r="BL167">
        <f t="shared" si="114"/>
        <v>160.53333333333333</v>
      </c>
      <c r="BM167">
        <f t="shared" si="95"/>
        <v>2236</v>
      </c>
      <c r="BN167">
        <f t="shared" si="96"/>
        <v>210</v>
      </c>
      <c r="BO167">
        <f t="shared" si="97"/>
        <v>2446</v>
      </c>
      <c r="BP167">
        <v>-22</v>
      </c>
      <c r="BQ167">
        <v>0</v>
      </c>
      <c r="BR167">
        <v>-4</v>
      </c>
      <c r="BS167">
        <v>-27</v>
      </c>
      <c r="BT167">
        <v>-21</v>
      </c>
      <c r="BU167">
        <v>10</v>
      </c>
      <c r="BV167">
        <f t="shared" si="120"/>
        <v>-23</v>
      </c>
      <c r="BW167">
        <f t="shared" si="121"/>
        <v>-1</v>
      </c>
      <c r="BX167">
        <f t="shared" si="122"/>
        <v>-10</v>
      </c>
      <c r="BY167">
        <f t="shared" si="123"/>
        <v>-36</v>
      </c>
      <c r="BZ167">
        <f t="shared" si="124"/>
        <v>-15</v>
      </c>
      <c r="CA167">
        <f t="shared" si="125"/>
        <v>6</v>
      </c>
      <c r="CB167">
        <f t="shared" si="98"/>
        <v>-10.666666666666666</v>
      </c>
      <c r="CC167">
        <f t="shared" si="99"/>
        <v>-13.166666666666666</v>
      </c>
      <c r="CD167">
        <f t="shared" si="115"/>
        <v>0</v>
      </c>
      <c r="CE167" t="s">
        <v>121</v>
      </c>
      <c r="CF167" t="str">
        <f t="shared" si="116"/>
        <v>夏</v>
      </c>
      <c r="CG167" s="2">
        <v>13945523</v>
      </c>
      <c r="CH167" s="2">
        <v>5395</v>
      </c>
      <c r="CI167" s="2">
        <v>5480590539</v>
      </c>
      <c r="CJ167">
        <f t="shared" si="117"/>
        <v>4323215670</v>
      </c>
      <c r="CK167">
        <f t="shared" si="118"/>
        <v>4323215670</v>
      </c>
      <c r="CL167" s="2">
        <v>0</v>
      </c>
      <c r="CM167" s="2">
        <v>0</v>
      </c>
      <c r="CN167">
        <f t="shared" si="100"/>
        <v>0</v>
      </c>
      <c r="CO167">
        <f t="shared" si="104"/>
        <v>0</v>
      </c>
      <c r="CP167">
        <f t="shared" si="105"/>
        <v>0</v>
      </c>
      <c r="CQ167">
        <f t="shared" si="106"/>
        <v>0</v>
      </c>
      <c r="CR167">
        <f t="shared" si="101"/>
        <v>60</v>
      </c>
      <c r="CS167">
        <v>183</v>
      </c>
      <c r="CT167">
        <v>521101.6</v>
      </c>
      <c r="CU167">
        <f t="shared" si="119"/>
        <v>521101.6</v>
      </c>
    </row>
    <row r="168" spans="1:99" x14ac:dyDescent="0.55000000000000004">
      <c r="A168" s="1">
        <v>44012</v>
      </c>
      <c r="B168">
        <v>54</v>
      </c>
      <c r="C168">
        <v>6225</v>
      </c>
      <c r="D168">
        <v>0</v>
      </c>
      <c r="E168">
        <v>325</v>
      </c>
      <c r="F168">
        <v>24.6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 t="str">
        <f t="shared" si="85"/>
        <v>_平日(金曜除く)</v>
      </c>
      <c r="O168" t="s">
        <v>17</v>
      </c>
      <c r="P168" t="str">
        <f t="shared" si="86"/>
        <v>_平日</v>
      </c>
      <c r="Q168" t="str">
        <f t="shared" si="87"/>
        <v>_祝日でない</v>
      </c>
      <c r="R168" t="str">
        <f t="shared" si="88"/>
        <v>_平日</v>
      </c>
      <c r="S168" t="str">
        <f t="shared" si="89"/>
        <v>_平日</v>
      </c>
      <c r="T168">
        <f t="shared" si="102"/>
        <v>58</v>
      </c>
      <c r="U168" t="str">
        <f t="shared" si="90"/>
        <v>火</v>
      </c>
      <c r="V168" t="str">
        <f t="shared" si="91"/>
        <v>_週の前半</v>
      </c>
      <c r="W168" t="s">
        <v>33</v>
      </c>
      <c r="X168" t="str">
        <f t="shared" si="92"/>
        <v>_週の前半</v>
      </c>
      <c r="Y168" s="3">
        <v>15.5</v>
      </c>
      <c r="Z168" s="3">
        <v>90</v>
      </c>
      <c r="AA168" s="2" t="s">
        <v>79</v>
      </c>
      <c r="AB168" s="3">
        <v>0</v>
      </c>
      <c r="AC168" s="3">
        <v>5447</v>
      </c>
      <c r="AD168">
        <f t="shared" si="103"/>
        <v>52</v>
      </c>
      <c r="AE168" s="3">
        <v>264</v>
      </c>
      <c r="AF168" s="3">
        <v>254</v>
      </c>
      <c r="AG168" s="3">
        <v>10</v>
      </c>
      <c r="AH168" s="3">
        <v>71</v>
      </c>
      <c r="AI168" s="3">
        <v>38</v>
      </c>
      <c r="AJ168" s="3">
        <v>80</v>
      </c>
      <c r="AK168" s="3">
        <v>74</v>
      </c>
      <c r="AL168" s="3">
        <v>7</v>
      </c>
      <c r="AM168" s="3">
        <v>2191</v>
      </c>
      <c r="AN168" s="3">
        <v>163</v>
      </c>
      <c r="AO168" s="3">
        <v>1912.7</v>
      </c>
      <c r="AP168" s="3">
        <v>3.5000000000000003E-2</v>
      </c>
      <c r="AQ168" s="3">
        <v>27</v>
      </c>
      <c r="AR168" s="3">
        <v>29.9</v>
      </c>
      <c r="AS168" s="3">
        <v>0</v>
      </c>
      <c r="AT168" s="3">
        <v>4.5</v>
      </c>
      <c r="AU168" s="2">
        <v>1002</v>
      </c>
      <c r="AV168" s="2">
        <v>9.8000000000000007</v>
      </c>
      <c r="AW168" s="2">
        <v>-0.375</v>
      </c>
      <c r="AX168">
        <f t="shared" si="93"/>
        <v>-4</v>
      </c>
      <c r="AY168" t="s">
        <v>82</v>
      </c>
      <c r="AZ168" s="3">
        <v>13945465</v>
      </c>
      <c r="BA168" s="3">
        <v>399</v>
      </c>
      <c r="BB168">
        <v>5564240535</v>
      </c>
      <c r="BC168" t="s">
        <v>79</v>
      </c>
      <c r="BD168">
        <f t="shared" si="107"/>
        <v>22.3</v>
      </c>
      <c r="BE168">
        <f t="shared" si="108"/>
        <v>86</v>
      </c>
      <c r="BF168" t="str">
        <f t="shared" si="109"/>
        <v>_なし</v>
      </c>
      <c r="BG168" t="str">
        <f t="shared" si="110"/>
        <v>_冬でない</v>
      </c>
      <c r="BH168">
        <f t="shared" si="111"/>
        <v>0</v>
      </c>
      <c r="BI168" t="str">
        <f t="shared" si="112"/>
        <v>_なし</v>
      </c>
      <c r="BJ168" t="str">
        <f t="shared" si="94"/>
        <v>_なし</v>
      </c>
      <c r="BK168" t="str">
        <f t="shared" si="113"/>
        <v>_なし</v>
      </c>
      <c r="BL168">
        <f t="shared" si="114"/>
        <v>1.9583333333333337</v>
      </c>
      <c r="BM168">
        <f t="shared" si="95"/>
        <v>2265</v>
      </c>
      <c r="BN168">
        <f t="shared" si="96"/>
        <v>170</v>
      </c>
      <c r="BO168">
        <f t="shared" si="97"/>
        <v>2435</v>
      </c>
      <c r="BP168">
        <v>-28</v>
      </c>
      <c r="BQ168">
        <v>-9</v>
      </c>
      <c r="BR168">
        <v>-29</v>
      </c>
      <c r="BS168">
        <v>-29</v>
      </c>
      <c r="BT168">
        <v>-22</v>
      </c>
      <c r="BU168">
        <v>13</v>
      </c>
      <c r="BV168">
        <f t="shared" si="120"/>
        <v>-36</v>
      </c>
      <c r="BW168">
        <f t="shared" si="121"/>
        <v>-17</v>
      </c>
      <c r="BX168">
        <f t="shared" si="122"/>
        <v>-43</v>
      </c>
      <c r="BY168">
        <f t="shared" si="123"/>
        <v>-31</v>
      </c>
      <c r="BZ168">
        <f t="shared" si="124"/>
        <v>-24</v>
      </c>
      <c r="CA168">
        <f t="shared" si="125"/>
        <v>13</v>
      </c>
      <c r="CB168">
        <f t="shared" si="98"/>
        <v>-17.333333333333332</v>
      </c>
      <c r="CC168">
        <f t="shared" si="99"/>
        <v>-23</v>
      </c>
      <c r="CD168">
        <f t="shared" si="115"/>
        <v>2.7</v>
      </c>
      <c r="CE168" t="s">
        <v>121</v>
      </c>
      <c r="CF168" t="str">
        <f t="shared" si="116"/>
        <v>夏</v>
      </c>
      <c r="CG168" s="2">
        <v>13945465</v>
      </c>
      <c r="CH168" s="2">
        <v>5447</v>
      </c>
      <c r="CI168" s="2">
        <v>5564240535</v>
      </c>
      <c r="CJ168">
        <f t="shared" si="117"/>
        <v>4211640056</v>
      </c>
      <c r="CK168">
        <f t="shared" si="118"/>
        <v>4211640056</v>
      </c>
      <c r="CL168" s="2">
        <v>0</v>
      </c>
      <c r="CM168" s="2">
        <v>0</v>
      </c>
      <c r="CN168">
        <f t="shared" si="100"/>
        <v>0</v>
      </c>
      <c r="CO168">
        <f t="shared" si="104"/>
        <v>0</v>
      </c>
      <c r="CP168">
        <f t="shared" si="105"/>
        <v>0</v>
      </c>
      <c r="CQ168">
        <f t="shared" si="106"/>
        <v>0</v>
      </c>
      <c r="CR168">
        <f t="shared" si="101"/>
        <v>58</v>
      </c>
      <c r="CS168">
        <v>183</v>
      </c>
      <c r="CT168">
        <v>521101.6</v>
      </c>
      <c r="CU168">
        <f t="shared" si="119"/>
        <v>521101.6</v>
      </c>
    </row>
    <row r="169" spans="1:99" x14ac:dyDescent="0.55000000000000004">
      <c r="A169" s="1">
        <v>44013</v>
      </c>
      <c r="B169">
        <v>67</v>
      </c>
      <c r="C169">
        <v>6292</v>
      </c>
      <c r="D169">
        <v>0</v>
      </c>
      <c r="E169">
        <v>325</v>
      </c>
      <c r="F169">
        <v>25.1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 t="str">
        <f t="shared" si="85"/>
        <v>_平日(金曜除く)</v>
      </c>
      <c r="O169" t="s">
        <v>17</v>
      </c>
      <c r="P169" t="str">
        <f t="shared" si="86"/>
        <v>_平日</v>
      </c>
      <c r="Q169" t="str">
        <f t="shared" si="87"/>
        <v>_祝日でない</v>
      </c>
      <c r="R169" t="str">
        <f t="shared" si="88"/>
        <v>_平日</v>
      </c>
      <c r="S169" t="str">
        <f t="shared" si="89"/>
        <v>_平日</v>
      </c>
      <c r="T169">
        <f t="shared" si="102"/>
        <v>54</v>
      </c>
      <c r="U169" t="str">
        <f t="shared" si="90"/>
        <v>水</v>
      </c>
      <c r="V169" t="str">
        <f t="shared" si="91"/>
        <v>_週の前半</v>
      </c>
      <c r="W169" t="s">
        <v>36</v>
      </c>
      <c r="X169" t="str">
        <f t="shared" si="92"/>
        <v>_週の前半</v>
      </c>
      <c r="Y169" s="3">
        <v>21</v>
      </c>
      <c r="Z169" s="3">
        <v>89</v>
      </c>
      <c r="AA169" s="2" t="s">
        <v>79</v>
      </c>
      <c r="AB169" s="3">
        <v>0</v>
      </c>
      <c r="AC169" s="3">
        <v>5474</v>
      </c>
      <c r="AD169">
        <f t="shared" si="103"/>
        <v>27</v>
      </c>
      <c r="AE169" s="3">
        <v>280</v>
      </c>
      <c r="AF169" s="3">
        <v>270</v>
      </c>
      <c r="AG169" s="3">
        <v>10</v>
      </c>
      <c r="AH169" s="3">
        <v>76</v>
      </c>
      <c r="AI169" s="3">
        <v>39</v>
      </c>
      <c r="AJ169" s="3">
        <v>98</v>
      </c>
      <c r="AK169" s="3">
        <v>128</v>
      </c>
      <c r="AL169" s="3">
        <v>4</v>
      </c>
      <c r="AM169" s="3">
        <v>2235</v>
      </c>
      <c r="AN169" s="3">
        <v>179</v>
      </c>
      <c r="AO169" s="3">
        <v>1977.1</v>
      </c>
      <c r="AP169" s="3">
        <v>3.9E-2</v>
      </c>
      <c r="AQ169" s="3">
        <v>25</v>
      </c>
      <c r="AR169" s="3">
        <v>28.7</v>
      </c>
      <c r="AS169" s="3">
        <v>0</v>
      </c>
      <c r="AT169" s="3">
        <v>6.5</v>
      </c>
      <c r="AU169" s="2">
        <v>999.9</v>
      </c>
      <c r="AV169" s="2">
        <v>10</v>
      </c>
      <c r="AW169" s="2">
        <v>5.0333333333333332</v>
      </c>
      <c r="AX169">
        <f t="shared" si="93"/>
        <v>13</v>
      </c>
      <c r="AY169" t="s">
        <v>82</v>
      </c>
      <c r="AZ169" s="3">
        <v>13945411</v>
      </c>
      <c r="BA169" s="3">
        <v>426</v>
      </c>
      <c r="BB169">
        <v>5940745086</v>
      </c>
      <c r="BC169" t="s">
        <v>79</v>
      </c>
      <c r="BD169">
        <f t="shared" si="107"/>
        <v>22.5</v>
      </c>
      <c r="BE169">
        <f t="shared" si="108"/>
        <v>84</v>
      </c>
      <c r="BF169" t="str">
        <f t="shared" si="109"/>
        <v>_なし</v>
      </c>
      <c r="BG169" t="str">
        <f t="shared" si="110"/>
        <v>_冬でない</v>
      </c>
      <c r="BH169">
        <f t="shared" si="111"/>
        <v>0</v>
      </c>
      <c r="BI169" t="str">
        <f t="shared" si="112"/>
        <v>_なし</v>
      </c>
      <c r="BJ169" t="str">
        <f t="shared" si="94"/>
        <v>_なし</v>
      </c>
      <c r="BK169" t="str">
        <f t="shared" si="113"/>
        <v>_なし</v>
      </c>
      <c r="BL169">
        <f t="shared" si="114"/>
        <v>2.1833333333333331</v>
      </c>
      <c r="BM169">
        <f t="shared" si="95"/>
        <v>2363</v>
      </c>
      <c r="BN169">
        <f t="shared" si="96"/>
        <v>183</v>
      </c>
      <c r="BO169">
        <f t="shared" si="97"/>
        <v>2546</v>
      </c>
      <c r="BP169">
        <v>-30</v>
      </c>
      <c r="BQ169">
        <v>-10</v>
      </c>
      <c r="BR169">
        <v>-30</v>
      </c>
      <c r="BS169">
        <v>-29</v>
      </c>
      <c r="BT169">
        <v>-22</v>
      </c>
      <c r="BU169">
        <v>12</v>
      </c>
      <c r="BV169">
        <f t="shared" si="120"/>
        <v>-23</v>
      </c>
      <c r="BW169">
        <f t="shared" si="121"/>
        <v>2</v>
      </c>
      <c r="BX169">
        <f t="shared" si="122"/>
        <v>-7</v>
      </c>
      <c r="BY169">
        <f t="shared" si="123"/>
        <v>-29</v>
      </c>
      <c r="BZ169">
        <f t="shared" si="124"/>
        <v>-25</v>
      </c>
      <c r="CA169">
        <f t="shared" si="125"/>
        <v>12</v>
      </c>
      <c r="CB169">
        <f t="shared" si="98"/>
        <v>-18.166666666666668</v>
      </c>
      <c r="CC169">
        <f t="shared" si="99"/>
        <v>-11.666666666666666</v>
      </c>
      <c r="CD169">
        <f t="shared" si="115"/>
        <v>1.9</v>
      </c>
      <c r="CE169" t="s">
        <v>121</v>
      </c>
      <c r="CF169" t="str">
        <f t="shared" si="116"/>
        <v>夏</v>
      </c>
      <c r="CG169" s="2">
        <v>13945411</v>
      </c>
      <c r="CH169" s="2">
        <v>5474</v>
      </c>
      <c r="CI169" s="2">
        <v>5940745086</v>
      </c>
      <c r="CJ169">
        <f t="shared" si="117"/>
        <v>4169793303</v>
      </c>
      <c r="CK169">
        <f t="shared" si="118"/>
        <v>4169793303</v>
      </c>
      <c r="CL169" s="2">
        <v>0</v>
      </c>
      <c r="CM169" s="2">
        <v>0</v>
      </c>
      <c r="CN169">
        <f t="shared" si="100"/>
        <v>0</v>
      </c>
      <c r="CO169">
        <f t="shared" si="104"/>
        <v>0</v>
      </c>
      <c r="CP169">
        <f t="shared" si="105"/>
        <v>0</v>
      </c>
      <c r="CQ169">
        <f t="shared" si="106"/>
        <v>0</v>
      </c>
      <c r="CR169">
        <f t="shared" si="101"/>
        <v>54</v>
      </c>
      <c r="CS169">
        <v>203</v>
      </c>
      <c r="CT169">
        <v>521430.5</v>
      </c>
      <c r="CU169">
        <f t="shared" si="119"/>
        <v>521101.6</v>
      </c>
    </row>
    <row r="170" spans="1:99" x14ac:dyDescent="0.55000000000000004">
      <c r="A170" s="1">
        <v>44014</v>
      </c>
      <c r="B170">
        <v>107</v>
      </c>
      <c r="C170">
        <v>6399</v>
      </c>
      <c r="D170">
        <v>0</v>
      </c>
      <c r="E170">
        <v>325</v>
      </c>
      <c r="F170">
        <v>25.9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 t="str">
        <f t="shared" si="85"/>
        <v>_平日(金曜除く)</v>
      </c>
      <c r="O170" t="s">
        <v>17</v>
      </c>
      <c r="P170" t="str">
        <f t="shared" si="86"/>
        <v>_平日</v>
      </c>
      <c r="Q170" t="str">
        <f t="shared" si="87"/>
        <v>_祝日でない</v>
      </c>
      <c r="R170" t="str">
        <f t="shared" si="88"/>
        <v>_平日</v>
      </c>
      <c r="S170" t="str">
        <f t="shared" si="89"/>
        <v>_平日</v>
      </c>
      <c r="T170">
        <f t="shared" si="102"/>
        <v>67</v>
      </c>
      <c r="U170" t="str">
        <f t="shared" si="90"/>
        <v>木</v>
      </c>
      <c r="V170" t="str">
        <f t="shared" si="91"/>
        <v>週の後半</v>
      </c>
      <c r="W170" t="s">
        <v>36</v>
      </c>
      <c r="X170" t="str">
        <f t="shared" si="92"/>
        <v>週の後半</v>
      </c>
      <c r="Y170" s="3">
        <v>0.5</v>
      </c>
      <c r="Z170" s="3">
        <v>72</v>
      </c>
      <c r="AA170" s="2" t="s">
        <v>79</v>
      </c>
      <c r="AB170" s="3">
        <v>0</v>
      </c>
      <c r="AC170" s="3">
        <v>5540</v>
      </c>
      <c r="AD170">
        <f t="shared" si="103"/>
        <v>66</v>
      </c>
      <c r="AE170" s="3">
        <v>296</v>
      </c>
      <c r="AF170" s="3">
        <v>287</v>
      </c>
      <c r="AG170" s="3">
        <v>9</v>
      </c>
      <c r="AH170" s="3">
        <v>75</v>
      </c>
      <c r="AI170" s="3">
        <v>33</v>
      </c>
      <c r="AJ170" s="3">
        <v>130</v>
      </c>
      <c r="AK170" s="3">
        <v>127</v>
      </c>
      <c r="AL170" s="3">
        <v>5</v>
      </c>
      <c r="AM170" s="3">
        <v>2252</v>
      </c>
      <c r="AN170" s="3">
        <v>163</v>
      </c>
      <c r="AO170" s="3">
        <v>2053</v>
      </c>
      <c r="AP170" s="3">
        <v>4.2000000000000003E-2</v>
      </c>
      <c r="AQ170" s="3">
        <v>26</v>
      </c>
      <c r="AR170" s="3">
        <v>28.6</v>
      </c>
      <c r="AS170" s="3">
        <v>11.7</v>
      </c>
      <c r="AT170" s="3">
        <v>4.9000000000000004</v>
      </c>
      <c r="AU170" s="2">
        <v>1003.3</v>
      </c>
      <c r="AV170" s="2">
        <v>5.5</v>
      </c>
      <c r="AW170" s="2">
        <v>-0.13333333333333339</v>
      </c>
      <c r="AX170">
        <f t="shared" si="93"/>
        <v>40</v>
      </c>
      <c r="AY170" t="s">
        <v>82</v>
      </c>
      <c r="AZ170" s="3">
        <v>13945344</v>
      </c>
      <c r="BA170" s="3">
        <v>427</v>
      </c>
      <c r="BB170">
        <v>5954661888</v>
      </c>
      <c r="BC170" t="s">
        <v>79</v>
      </c>
      <c r="BD170">
        <f t="shared" si="107"/>
        <v>20.2</v>
      </c>
      <c r="BE170">
        <f t="shared" si="108"/>
        <v>94</v>
      </c>
      <c r="BF170" t="str">
        <f t="shared" si="109"/>
        <v>_なし</v>
      </c>
      <c r="BG170" t="str">
        <f t="shared" si="110"/>
        <v>_冬でない</v>
      </c>
      <c r="BH170">
        <f t="shared" si="111"/>
        <v>0</v>
      </c>
      <c r="BI170" t="str">
        <f t="shared" si="112"/>
        <v>_なし</v>
      </c>
      <c r="BJ170" t="str">
        <f t="shared" si="94"/>
        <v>_なし</v>
      </c>
      <c r="BK170" t="str">
        <f t="shared" si="113"/>
        <v>_なし</v>
      </c>
      <c r="BL170">
        <f t="shared" si="114"/>
        <v>0.62499999999999989</v>
      </c>
      <c r="BM170">
        <f t="shared" si="95"/>
        <v>2379</v>
      </c>
      <c r="BN170">
        <f t="shared" si="96"/>
        <v>168</v>
      </c>
      <c r="BO170">
        <f t="shared" si="97"/>
        <v>2547</v>
      </c>
      <c r="BP170">
        <v>-22</v>
      </c>
      <c r="BQ170">
        <v>3</v>
      </c>
      <c r="BR170">
        <v>-6</v>
      </c>
      <c r="BS170">
        <v>-27</v>
      </c>
      <c r="BT170">
        <v>-22</v>
      </c>
      <c r="BU170">
        <v>11</v>
      </c>
      <c r="BV170">
        <f t="shared" si="120"/>
        <v>-26</v>
      </c>
      <c r="BW170">
        <f t="shared" si="121"/>
        <v>-2</v>
      </c>
      <c r="BX170">
        <f t="shared" si="122"/>
        <v>-3</v>
      </c>
      <c r="BY170">
        <f t="shared" si="123"/>
        <v>-30</v>
      </c>
      <c r="BZ170">
        <f t="shared" si="124"/>
        <v>-24</v>
      </c>
      <c r="CA170">
        <f t="shared" si="125"/>
        <v>12</v>
      </c>
      <c r="CB170">
        <f t="shared" si="98"/>
        <v>-10.5</v>
      </c>
      <c r="CC170">
        <f t="shared" si="99"/>
        <v>-12.166666666666666</v>
      </c>
      <c r="CD170">
        <f t="shared" si="115"/>
        <v>0</v>
      </c>
      <c r="CE170" t="s">
        <v>121</v>
      </c>
      <c r="CF170" t="str">
        <f t="shared" si="116"/>
        <v>夏</v>
      </c>
      <c r="CG170" s="2">
        <v>13945344</v>
      </c>
      <c r="CH170" s="2">
        <v>5540</v>
      </c>
      <c r="CI170" s="2">
        <v>5954661888</v>
      </c>
      <c r="CJ170">
        <f t="shared" si="117"/>
        <v>4337125762</v>
      </c>
      <c r="CK170">
        <f t="shared" si="118"/>
        <v>4337125762</v>
      </c>
      <c r="CL170" s="2">
        <v>0</v>
      </c>
      <c r="CM170" s="2">
        <v>0</v>
      </c>
      <c r="CN170">
        <f t="shared" si="100"/>
        <v>0</v>
      </c>
      <c r="CO170">
        <f t="shared" si="104"/>
        <v>0</v>
      </c>
      <c r="CP170">
        <f t="shared" si="105"/>
        <v>0</v>
      </c>
      <c r="CQ170">
        <f t="shared" si="106"/>
        <v>0</v>
      </c>
      <c r="CR170">
        <f t="shared" si="101"/>
        <v>67</v>
      </c>
      <c r="CS170">
        <v>203</v>
      </c>
      <c r="CT170">
        <v>521430.5</v>
      </c>
      <c r="CU170">
        <f t="shared" si="119"/>
        <v>521101.6</v>
      </c>
    </row>
    <row r="171" spans="1:99" x14ac:dyDescent="0.55000000000000004">
      <c r="A171" s="1">
        <v>44015</v>
      </c>
      <c r="B171">
        <v>124</v>
      </c>
      <c r="C171">
        <v>6523</v>
      </c>
      <c r="D171">
        <v>0</v>
      </c>
      <c r="E171">
        <v>325</v>
      </c>
      <c r="F171">
        <v>23.8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 t="str">
        <f t="shared" si="85"/>
        <v>金曜</v>
      </c>
      <c r="O171" t="s">
        <v>17</v>
      </c>
      <c r="P171" t="str">
        <f t="shared" si="86"/>
        <v>_平日</v>
      </c>
      <c r="Q171" t="str">
        <f t="shared" si="87"/>
        <v>_祝日でない</v>
      </c>
      <c r="R171" t="str">
        <f t="shared" si="88"/>
        <v>_平日</v>
      </c>
      <c r="S171" t="str">
        <f t="shared" si="89"/>
        <v>休日前日</v>
      </c>
      <c r="T171">
        <f t="shared" si="102"/>
        <v>107</v>
      </c>
      <c r="U171" t="str">
        <f t="shared" si="90"/>
        <v>金</v>
      </c>
      <c r="V171" t="str">
        <f t="shared" si="91"/>
        <v>週の後半</v>
      </c>
      <c r="W171" t="s">
        <v>35</v>
      </c>
      <c r="X171" t="str">
        <f t="shared" si="92"/>
        <v>週の後半</v>
      </c>
      <c r="Y171" s="3">
        <v>6</v>
      </c>
      <c r="Z171" s="3">
        <v>80</v>
      </c>
      <c r="AA171" s="2" t="s">
        <v>79</v>
      </c>
      <c r="AB171" s="3">
        <v>0</v>
      </c>
      <c r="AC171" s="3">
        <v>5582</v>
      </c>
      <c r="AD171">
        <f t="shared" si="103"/>
        <v>42</v>
      </c>
      <c r="AE171" s="3">
        <v>324</v>
      </c>
      <c r="AF171" s="3">
        <v>315</v>
      </c>
      <c r="AG171" s="3">
        <v>9</v>
      </c>
      <c r="AH171" s="3">
        <v>88</v>
      </c>
      <c r="AI171" s="3">
        <v>42</v>
      </c>
      <c r="AJ171" s="3">
        <v>162</v>
      </c>
      <c r="AK171" s="3">
        <v>133</v>
      </c>
      <c r="AL171" s="3">
        <v>8</v>
      </c>
      <c r="AM171" s="3">
        <v>2643</v>
      </c>
      <c r="AN171" s="3">
        <v>221</v>
      </c>
      <c r="AO171" s="3">
        <v>2143.4</v>
      </c>
      <c r="AP171" s="3">
        <v>4.4999999999999998E-2</v>
      </c>
      <c r="AQ171" s="3">
        <v>11</v>
      </c>
      <c r="AR171" s="3">
        <v>25.3</v>
      </c>
      <c r="AS171" s="3">
        <v>1.7</v>
      </c>
      <c r="AT171" s="3">
        <v>2.4</v>
      </c>
      <c r="AU171" s="2">
        <v>1011.2</v>
      </c>
      <c r="AV171" s="2">
        <v>10</v>
      </c>
      <c r="AW171" s="2">
        <v>-0.62499999999999989</v>
      </c>
      <c r="AX171">
        <f t="shared" si="93"/>
        <v>17</v>
      </c>
      <c r="AY171" t="s">
        <v>82</v>
      </c>
      <c r="AZ171" s="3">
        <v>13945237</v>
      </c>
      <c r="BA171" s="3">
        <v>492</v>
      </c>
      <c r="BB171">
        <v>6861056604</v>
      </c>
      <c r="BC171" t="s">
        <v>79</v>
      </c>
      <c r="BD171">
        <f t="shared" si="107"/>
        <v>24.7</v>
      </c>
      <c r="BE171">
        <f t="shared" si="108"/>
        <v>85</v>
      </c>
      <c r="BF171" t="str">
        <f t="shared" si="109"/>
        <v>_なし</v>
      </c>
      <c r="BG171" t="str">
        <f t="shared" si="110"/>
        <v>_冬でない</v>
      </c>
      <c r="BH171">
        <f t="shared" si="111"/>
        <v>0</v>
      </c>
      <c r="BI171" t="str">
        <f t="shared" si="112"/>
        <v>_なし</v>
      </c>
      <c r="BJ171" t="str">
        <f t="shared" si="94"/>
        <v>_なし</v>
      </c>
      <c r="BK171" t="str">
        <f t="shared" si="113"/>
        <v>_なし</v>
      </c>
      <c r="BL171">
        <f t="shared" si="114"/>
        <v>2.5</v>
      </c>
      <c r="BM171">
        <f t="shared" si="95"/>
        <v>2776</v>
      </c>
      <c r="BN171">
        <f t="shared" si="96"/>
        <v>229</v>
      </c>
      <c r="BO171">
        <f t="shared" si="97"/>
        <v>3005</v>
      </c>
      <c r="BP171">
        <v>-29</v>
      </c>
      <c r="BQ171">
        <v>-5</v>
      </c>
      <c r="BR171">
        <v>-24</v>
      </c>
      <c r="BS171">
        <v>-29</v>
      </c>
      <c r="BT171">
        <v>-23</v>
      </c>
      <c r="BU171">
        <v>13</v>
      </c>
      <c r="BV171">
        <f t="shared" si="120"/>
        <v>-27</v>
      </c>
      <c r="BW171">
        <f t="shared" si="121"/>
        <v>-3</v>
      </c>
      <c r="BX171">
        <f t="shared" si="122"/>
        <v>-21</v>
      </c>
      <c r="BY171">
        <f t="shared" si="123"/>
        <v>-29</v>
      </c>
      <c r="BZ171">
        <f t="shared" si="124"/>
        <v>-24</v>
      </c>
      <c r="CA171">
        <f t="shared" si="125"/>
        <v>13</v>
      </c>
      <c r="CB171">
        <f t="shared" si="98"/>
        <v>-16.166666666666668</v>
      </c>
      <c r="CC171">
        <f t="shared" si="99"/>
        <v>-15.166666666666666</v>
      </c>
      <c r="CD171">
        <f t="shared" si="115"/>
        <v>4.9000000000000004</v>
      </c>
      <c r="CE171" t="s">
        <v>121</v>
      </c>
      <c r="CF171" t="str">
        <f t="shared" si="116"/>
        <v>夏</v>
      </c>
      <c r="CG171" s="2">
        <v>13945237</v>
      </c>
      <c r="CH171" s="2">
        <v>5582</v>
      </c>
      <c r="CI171" s="2">
        <v>6861056604</v>
      </c>
      <c r="CJ171">
        <f t="shared" si="117"/>
        <v>4490513468</v>
      </c>
      <c r="CK171">
        <f t="shared" si="118"/>
        <v>4490513468</v>
      </c>
      <c r="CL171" s="2">
        <v>0</v>
      </c>
      <c r="CM171" s="2">
        <v>0</v>
      </c>
      <c r="CN171">
        <f t="shared" si="100"/>
        <v>0</v>
      </c>
      <c r="CO171">
        <f t="shared" si="104"/>
        <v>0</v>
      </c>
      <c r="CP171">
        <f t="shared" si="105"/>
        <v>0</v>
      </c>
      <c r="CQ171">
        <f t="shared" si="106"/>
        <v>0</v>
      </c>
      <c r="CR171">
        <f t="shared" si="101"/>
        <v>107</v>
      </c>
      <c r="CS171">
        <v>203</v>
      </c>
      <c r="CT171">
        <v>521430.5</v>
      </c>
      <c r="CU171">
        <f t="shared" si="119"/>
        <v>521101.6</v>
      </c>
    </row>
    <row r="172" spans="1:99" x14ac:dyDescent="0.55000000000000004">
      <c r="A172" s="1">
        <v>44016</v>
      </c>
      <c r="B172">
        <v>131</v>
      </c>
      <c r="C172">
        <v>6654</v>
      </c>
      <c r="D172">
        <v>0</v>
      </c>
      <c r="E172">
        <v>325</v>
      </c>
      <c r="F172">
        <v>23.8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 t="str">
        <f t="shared" si="85"/>
        <v>休日</v>
      </c>
      <c r="O172" t="s">
        <v>17</v>
      </c>
      <c r="P172" t="str">
        <f t="shared" si="86"/>
        <v>休日</v>
      </c>
      <c r="Q172" t="str">
        <f t="shared" si="87"/>
        <v>_祝日でない</v>
      </c>
      <c r="R172" t="str">
        <f t="shared" si="88"/>
        <v>休日</v>
      </c>
      <c r="S172" t="str">
        <f t="shared" si="89"/>
        <v>休日</v>
      </c>
      <c r="T172">
        <f t="shared" si="102"/>
        <v>124</v>
      </c>
      <c r="U172" t="str">
        <f t="shared" si="90"/>
        <v>土</v>
      </c>
      <c r="V172" t="str">
        <f t="shared" si="91"/>
        <v>週の後半</v>
      </c>
      <c r="W172" t="s">
        <v>35</v>
      </c>
      <c r="X172" t="str">
        <f t="shared" si="92"/>
        <v>週の後半</v>
      </c>
      <c r="Y172" s="3">
        <v>25.5</v>
      </c>
      <c r="Z172" s="3">
        <v>90</v>
      </c>
      <c r="AA172" s="2" t="s">
        <v>79</v>
      </c>
      <c r="AB172" s="3">
        <v>0</v>
      </c>
      <c r="AC172" s="3">
        <v>5617</v>
      </c>
      <c r="AD172">
        <f t="shared" si="103"/>
        <v>35</v>
      </c>
      <c r="AE172" s="3">
        <v>346</v>
      </c>
      <c r="AF172" s="3">
        <v>337</v>
      </c>
      <c r="AG172" s="3">
        <v>9</v>
      </c>
      <c r="AH172" s="3">
        <v>108</v>
      </c>
      <c r="AI172" s="3">
        <v>55</v>
      </c>
      <c r="AJ172" s="3">
        <v>203</v>
      </c>
      <c r="AK172" s="3">
        <v>78</v>
      </c>
      <c r="AL172" s="3">
        <v>3</v>
      </c>
      <c r="AM172" s="3">
        <v>1432</v>
      </c>
      <c r="AN172" s="3">
        <v>199</v>
      </c>
      <c r="AO172" s="3">
        <v>2180</v>
      </c>
      <c r="AP172" s="3">
        <v>4.5999999999999999E-2</v>
      </c>
      <c r="AQ172" s="3">
        <v>34</v>
      </c>
      <c r="AR172" s="3">
        <v>25.6</v>
      </c>
      <c r="AS172" s="3">
        <v>0.1</v>
      </c>
      <c r="AT172" s="3">
        <v>4</v>
      </c>
      <c r="AU172" s="2">
        <v>1002.6</v>
      </c>
      <c r="AV172" s="2">
        <v>10</v>
      </c>
      <c r="AW172" s="2">
        <v>-35.558333333333337</v>
      </c>
      <c r="AX172">
        <f t="shared" si="93"/>
        <v>7</v>
      </c>
      <c r="AY172" t="s">
        <v>82</v>
      </c>
      <c r="AZ172" s="3">
        <v>13945113</v>
      </c>
      <c r="BA172" s="3">
        <v>581</v>
      </c>
      <c r="BB172">
        <v>8102110653</v>
      </c>
      <c r="BC172" t="s">
        <v>79</v>
      </c>
      <c r="BD172">
        <f t="shared" si="107"/>
        <v>25.5</v>
      </c>
      <c r="BE172">
        <f t="shared" si="108"/>
        <v>83</v>
      </c>
      <c r="BF172" t="str">
        <f t="shared" si="109"/>
        <v>_なし</v>
      </c>
      <c r="BG172" t="str">
        <f t="shared" si="110"/>
        <v>_冬でない</v>
      </c>
      <c r="BH172">
        <f t="shared" si="111"/>
        <v>0</v>
      </c>
      <c r="BI172" t="str">
        <f t="shared" si="112"/>
        <v>_なし</v>
      </c>
      <c r="BJ172" t="str">
        <f t="shared" si="94"/>
        <v>_なし</v>
      </c>
      <c r="BK172" t="str">
        <f t="shared" si="113"/>
        <v>_なし</v>
      </c>
      <c r="BL172">
        <f t="shared" si="114"/>
        <v>-33.625</v>
      </c>
      <c r="BM172">
        <f t="shared" si="95"/>
        <v>1510</v>
      </c>
      <c r="BN172">
        <f t="shared" si="96"/>
        <v>202</v>
      </c>
      <c r="BO172">
        <f t="shared" si="97"/>
        <v>1712</v>
      </c>
      <c r="BP172">
        <v>-26</v>
      </c>
      <c r="BQ172">
        <v>-4</v>
      </c>
      <c r="BR172">
        <v>-34</v>
      </c>
      <c r="BS172">
        <v>-32</v>
      </c>
      <c r="BT172">
        <v>-16</v>
      </c>
      <c r="BU172">
        <v>9</v>
      </c>
      <c r="BV172">
        <f t="shared" si="120"/>
        <v>-25</v>
      </c>
      <c r="BW172">
        <f t="shared" si="121"/>
        <v>-1</v>
      </c>
      <c r="BX172">
        <f t="shared" si="122"/>
        <v>-10</v>
      </c>
      <c r="BY172">
        <f t="shared" si="123"/>
        <v>-30</v>
      </c>
      <c r="BZ172">
        <f t="shared" si="124"/>
        <v>-24</v>
      </c>
      <c r="CA172">
        <f t="shared" si="125"/>
        <v>13</v>
      </c>
      <c r="CB172">
        <f t="shared" si="98"/>
        <v>-17.166666666666668</v>
      </c>
      <c r="CC172">
        <f t="shared" si="99"/>
        <v>-12.833333333333334</v>
      </c>
      <c r="CD172">
        <f t="shared" si="115"/>
        <v>2.6</v>
      </c>
      <c r="CE172" t="s">
        <v>121</v>
      </c>
      <c r="CF172" t="str">
        <f t="shared" si="116"/>
        <v>夏</v>
      </c>
      <c r="CG172" s="2">
        <v>13945113</v>
      </c>
      <c r="CH172" s="2">
        <v>5617</v>
      </c>
      <c r="CI172" s="2">
        <v>8102110653</v>
      </c>
      <c r="CJ172">
        <f t="shared" si="117"/>
        <v>4894919640</v>
      </c>
      <c r="CK172">
        <f t="shared" si="118"/>
        <v>4894919640</v>
      </c>
      <c r="CL172" s="2">
        <v>0</v>
      </c>
      <c r="CM172" s="2">
        <v>0</v>
      </c>
      <c r="CN172">
        <f t="shared" si="100"/>
        <v>0</v>
      </c>
      <c r="CO172">
        <f t="shared" si="104"/>
        <v>0</v>
      </c>
      <c r="CP172">
        <f t="shared" si="105"/>
        <v>0</v>
      </c>
      <c r="CQ172">
        <f t="shared" si="106"/>
        <v>0</v>
      </c>
      <c r="CR172">
        <f t="shared" si="101"/>
        <v>124</v>
      </c>
      <c r="CS172">
        <v>203</v>
      </c>
      <c r="CT172">
        <v>521430.5</v>
      </c>
      <c r="CU172">
        <f t="shared" si="119"/>
        <v>521101.6</v>
      </c>
    </row>
    <row r="173" spans="1:99" x14ac:dyDescent="0.55000000000000004">
      <c r="A173" s="1">
        <v>44017</v>
      </c>
      <c r="B173">
        <v>111</v>
      </c>
      <c r="C173">
        <v>6765</v>
      </c>
      <c r="D173">
        <v>0</v>
      </c>
      <c r="E173">
        <v>325</v>
      </c>
      <c r="F173">
        <v>24.9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 t="str">
        <f t="shared" si="85"/>
        <v>休日</v>
      </c>
      <c r="O173" t="s">
        <v>17</v>
      </c>
      <c r="P173" t="str">
        <f t="shared" si="86"/>
        <v>休日</v>
      </c>
      <c r="Q173" t="str">
        <f t="shared" si="87"/>
        <v>_祝日でない</v>
      </c>
      <c r="R173" t="str">
        <f t="shared" si="88"/>
        <v>休日</v>
      </c>
      <c r="S173" t="str">
        <f t="shared" si="89"/>
        <v>休日</v>
      </c>
      <c r="T173">
        <f t="shared" si="102"/>
        <v>131</v>
      </c>
      <c r="U173" t="str">
        <f t="shared" si="90"/>
        <v>日</v>
      </c>
      <c r="V173" t="str">
        <f t="shared" si="91"/>
        <v>_週の前半</v>
      </c>
      <c r="W173" t="s">
        <v>35</v>
      </c>
      <c r="X173" t="str">
        <f t="shared" si="92"/>
        <v>週の後半</v>
      </c>
      <c r="Y173" s="3">
        <v>3.5</v>
      </c>
      <c r="Z173" s="3">
        <v>87</v>
      </c>
      <c r="AA173" s="2" t="s">
        <v>79</v>
      </c>
      <c r="AB173" s="3">
        <v>0</v>
      </c>
      <c r="AC173" s="3">
        <v>5642</v>
      </c>
      <c r="AD173">
        <f t="shared" si="103"/>
        <v>25</v>
      </c>
      <c r="AE173" s="3">
        <v>369</v>
      </c>
      <c r="AF173" s="3">
        <v>360</v>
      </c>
      <c r="AG173" s="3">
        <v>9</v>
      </c>
      <c r="AH173" s="3">
        <v>128</v>
      </c>
      <c r="AI173" s="3">
        <v>55</v>
      </c>
      <c r="AJ173" s="3">
        <v>246</v>
      </c>
      <c r="AK173" s="3">
        <v>85</v>
      </c>
      <c r="AL173" s="3">
        <v>7</v>
      </c>
      <c r="AM173" s="3">
        <v>722</v>
      </c>
      <c r="AN173" s="3">
        <v>86</v>
      </c>
      <c r="AO173" s="3">
        <v>2227.3000000000002</v>
      </c>
      <c r="AP173" s="3">
        <v>4.8000000000000001E-2</v>
      </c>
      <c r="AQ173" s="3">
        <v>35</v>
      </c>
      <c r="AR173" s="3">
        <v>26.4</v>
      </c>
      <c r="AS173" s="3">
        <v>1.7</v>
      </c>
      <c r="AT173" s="3">
        <v>3.3</v>
      </c>
      <c r="AU173" s="2">
        <v>1002.9</v>
      </c>
      <c r="AV173" s="2">
        <v>10</v>
      </c>
      <c r="AW173" s="2">
        <v>-13.924999999999997</v>
      </c>
      <c r="AX173">
        <f t="shared" si="93"/>
        <v>-20</v>
      </c>
      <c r="AY173" t="s">
        <v>82</v>
      </c>
      <c r="AZ173" s="3">
        <v>13944982</v>
      </c>
      <c r="BA173" s="3">
        <v>687</v>
      </c>
      <c r="BB173">
        <v>9580202634</v>
      </c>
      <c r="BC173" t="s">
        <v>79</v>
      </c>
      <c r="BD173">
        <f t="shared" si="107"/>
        <v>22.2</v>
      </c>
      <c r="BE173">
        <f t="shared" si="108"/>
        <v>96</v>
      </c>
      <c r="BF173" t="str">
        <f t="shared" si="109"/>
        <v>_なし</v>
      </c>
      <c r="BG173" t="str">
        <f t="shared" si="110"/>
        <v>_冬でない</v>
      </c>
      <c r="BH173">
        <f t="shared" si="111"/>
        <v>0</v>
      </c>
      <c r="BI173" t="str">
        <f t="shared" si="112"/>
        <v>_なし</v>
      </c>
      <c r="BJ173" t="str">
        <f t="shared" si="94"/>
        <v>_なし</v>
      </c>
      <c r="BK173" t="str">
        <f t="shared" si="113"/>
        <v>_なし</v>
      </c>
      <c r="BL173">
        <f t="shared" si="114"/>
        <v>-14.050000000000002</v>
      </c>
      <c r="BM173">
        <f t="shared" si="95"/>
        <v>807</v>
      </c>
      <c r="BN173">
        <f t="shared" si="96"/>
        <v>93</v>
      </c>
      <c r="BO173">
        <f t="shared" si="97"/>
        <v>900</v>
      </c>
      <c r="BP173">
        <v>-23</v>
      </c>
      <c r="BQ173">
        <v>5</v>
      </c>
      <c r="BR173">
        <v>-13</v>
      </c>
      <c r="BS173">
        <v>-36</v>
      </c>
      <c r="BT173">
        <v>-14</v>
      </c>
      <c r="BU173">
        <v>7</v>
      </c>
      <c r="BV173">
        <f t="shared" si="120"/>
        <v>-20</v>
      </c>
      <c r="BW173">
        <f t="shared" si="121"/>
        <v>2</v>
      </c>
      <c r="BX173">
        <f t="shared" si="122"/>
        <v>-5</v>
      </c>
      <c r="BY173">
        <f t="shared" si="123"/>
        <v>-27</v>
      </c>
      <c r="BZ173">
        <f t="shared" si="124"/>
        <v>-16</v>
      </c>
      <c r="CA173">
        <f t="shared" si="125"/>
        <v>7</v>
      </c>
      <c r="CB173">
        <f t="shared" si="98"/>
        <v>-12.333333333333334</v>
      </c>
      <c r="CC173">
        <f t="shared" si="99"/>
        <v>-9.8333333333333339</v>
      </c>
      <c r="CD173">
        <f t="shared" si="115"/>
        <v>0</v>
      </c>
      <c r="CE173" t="s">
        <v>121</v>
      </c>
      <c r="CF173" t="str">
        <f t="shared" si="116"/>
        <v>夏</v>
      </c>
      <c r="CG173" s="2">
        <v>13944982</v>
      </c>
      <c r="CH173" s="2">
        <v>5642</v>
      </c>
      <c r="CI173" s="2">
        <v>9580202634</v>
      </c>
      <c r="CJ173">
        <f t="shared" si="117"/>
        <v>5327212706</v>
      </c>
      <c r="CK173">
        <f t="shared" si="118"/>
        <v>5327212706</v>
      </c>
      <c r="CL173" s="2">
        <v>0</v>
      </c>
      <c r="CM173" s="2">
        <v>0</v>
      </c>
      <c r="CN173">
        <f t="shared" si="100"/>
        <v>0</v>
      </c>
      <c r="CO173">
        <f t="shared" si="104"/>
        <v>0</v>
      </c>
      <c r="CP173">
        <f t="shared" si="105"/>
        <v>0</v>
      </c>
      <c r="CQ173">
        <f t="shared" si="106"/>
        <v>0</v>
      </c>
      <c r="CR173">
        <f t="shared" si="101"/>
        <v>131</v>
      </c>
      <c r="CS173">
        <v>203</v>
      </c>
      <c r="CT173">
        <v>521430.5</v>
      </c>
      <c r="CU173">
        <f t="shared" si="119"/>
        <v>521101.6</v>
      </c>
    </row>
    <row r="174" spans="1:99" x14ac:dyDescent="0.55000000000000004">
      <c r="A174" s="1">
        <v>44018</v>
      </c>
      <c r="B174">
        <v>102</v>
      </c>
      <c r="C174">
        <v>6867</v>
      </c>
      <c r="D174">
        <v>0</v>
      </c>
      <c r="E174">
        <v>325</v>
      </c>
      <c r="F174">
        <v>24.8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tr">
        <f t="shared" si="85"/>
        <v>_平日(金曜除く)</v>
      </c>
      <c r="O174" t="s">
        <v>17</v>
      </c>
      <c r="P174" t="str">
        <f t="shared" si="86"/>
        <v>_平日</v>
      </c>
      <c r="Q174" t="str">
        <f t="shared" si="87"/>
        <v>_祝日でない</v>
      </c>
      <c r="R174" t="str">
        <f t="shared" si="88"/>
        <v>_平日</v>
      </c>
      <c r="S174" t="str">
        <f t="shared" si="89"/>
        <v>_平日</v>
      </c>
      <c r="T174">
        <f t="shared" si="102"/>
        <v>111</v>
      </c>
      <c r="U174" t="str">
        <f t="shared" si="90"/>
        <v>月</v>
      </c>
      <c r="V174" t="str">
        <f t="shared" si="91"/>
        <v>_週の前半</v>
      </c>
      <c r="W174" t="s">
        <v>35</v>
      </c>
      <c r="X174" t="str">
        <f t="shared" si="92"/>
        <v>_週の前半</v>
      </c>
      <c r="Y174" s="3">
        <v>40.5</v>
      </c>
      <c r="Z174" s="3">
        <v>92</v>
      </c>
      <c r="AA174" s="2" t="s">
        <v>79</v>
      </c>
      <c r="AB174" s="3">
        <v>0</v>
      </c>
      <c r="AC174" s="3">
        <v>5706</v>
      </c>
      <c r="AD174">
        <f t="shared" si="103"/>
        <v>64</v>
      </c>
      <c r="AE174" s="3">
        <v>419</v>
      </c>
      <c r="AF174" s="3">
        <v>411</v>
      </c>
      <c r="AG174" s="3">
        <v>8</v>
      </c>
      <c r="AH174" s="3">
        <v>138</v>
      </c>
      <c r="AI174" s="3">
        <v>94</v>
      </c>
      <c r="AJ174" s="3">
        <v>185</v>
      </c>
      <c r="AK174" s="3">
        <v>112</v>
      </c>
      <c r="AL174" s="3">
        <v>15</v>
      </c>
      <c r="AM174" s="3">
        <v>2807</v>
      </c>
      <c r="AN174" s="3">
        <v>281</v>
      </c>
      <c r="AO174" s="3">
        <v>2337.1</v>
      </c>
      <c r="AP174" s="3">
        <v>4.8000000000000001E-2</v>
      </c>
      <c r="AQ174" s="3">
        <v>27</v>
      </c>
      <c r="AR174" s="3">
        <v>26.4</v>
      </c>
      <c r="AS174" s="3">
        <v>0.3</v>
      </c>
      <c r="AT174" s="3">
        <v>5.2</v>
      </c>
      <c r="AU174" s="2">
        <v>1005.6</v>
      </c>
      <c r="AV174" s="2">
        <v>10</v>
      </c>
      <c r="AW174" s="2">
        <v>166.25833333333333</v>
      </c>
      <c r="AX174">
        <f t="shared" si="93"/>
        <v>-9</v>
      </c>
      <c r="AY174" t="s">
        <v>82</v>
      </c>
      <c r="AZ174" s="3">
        <v>13944871</v>
      </c>
      <c r="BA174" s="3">
        <v>734</v>
      </c>
      <c r="BB174">
        <v>10235535314</v>
      </c>
      <c r="BC174" t="s">
        <v>79</v>
      </c>
      <c r="BD174">
        <f t="shared" si="107"/>
        <v>24.9</v>
      </c>
      <c r="BE174">
        <f t="shared" si="108"/>
        <v>69</v>
      </c>
      <c r="BF174" t="str">
        <f t="shared" si="109"/>
        <v>_なし</v>
      </c>
      <c r="BG174" t="str">
        <f t="shared" si="110"/>
        <v>_冬でない</v>
      </c>
      <c r="BH174">
        <f t="shared" si="111"/>
        <v>0</v>
      </c>
      <c r="BI174" t="str">
        <f t="shared" si="112"/>
        <v>_なし</v>
      </c>
      <c r="BJ174" t="str">
        <f t="shared" si="94"/>
        <v>_なし</v>
      </c>
      <c r="BK174" t="str">
        <f t="shared" si="113"/>
        <v>_なし</v>
      </c>
      <c r="BL174">
        <f t="shared" si="114"/>
        <v>160</v>
      </c>
      <c r="BM174">
        <f t="shared" si="95"/>
        <v>2919</v>
      </c>
      <c r="BN174">
        <f t="shared" si="96"/>
        <v>296</v>
      </c>
      <c r="BO174">
        <f t="shared" si="97"/>
        <v>3215</v>
      </c>
      <c r="BP174">
        <v>-33</v>
      </c>
      <c r="BQ174">
        <v>-12</v>
      </c>
      <c r="BR174">
        <v>-38</v>
      </c>
      <c r="BS174">
        <v>-28</v>
      </c>
      <c r="BT174">
        <v>-22</v>
      </c>
      <c r="BU174">
        <v>12</v>
      </c>
      <c r="BV174">
        <f t="shared" si="120"/>
        <v>-28</v>
      </c>
      <c r="BW174">
        <f t="shared" si="121"/>
        <v>-8</v>
      </c>
      <c r="BX174">
        <f t="shared" si="122"/>
        <v>-37</v>
      </c>
      <c r="BY174">
        <f t="shared" si="123"/>
        <v>-37</v>
      </c>
      <c r="BZ174">
        <f t="shared" si="124"/>
        <v>-16</v>
      </c>
      <c r="CA174">
        <f t="shared" si="125"/>
        <v>8</v>
      </c>
      <c r="CB174">
        <f t="shared" si="98"/>
        <v>-20.166666666666668</v>
      </c>
      <c r="CC174">
        <f t="shared" si="99"/>
        <v>-19.666666666666668</v>
      </c>
      <c r="CD174">
        <f t="shared" si="115"/>
        <v>10.3</v>
      </c>
      <c r="CE174" t="s">
        <v>121</v>
      </c>
      <c r="CF174" t="str">
        <f t="shared" si="116"/>
        <v>夏</v>
      </c>
      <c r="CG174" s="2">
        <v>13944871</v>
      </c>
      <c r="CH174" s="2">
        <v>5706</v>
      </c>
      <c r="CI174" s="2">
        <v>10235535314</v>
      </c>
      <c r="CJ174">
        <f t="shared" si="117"/>
        <v>5480590539</v>
      </c>
      <c r="CK174">
        <f t="shared" si="118"/>
        <v>5480590539</v>
      </c>
      <c r="CL174" s="2">
        <v>0</v>
      </c>
      <c r="CM174" s="2">
        <v>0</v>
      </c>
      <c r="CN174">
        <f t="shared" si="100"/>
        <v>0</v>
      </c>
      <c r="CO174">
        <f t="shared" si="104"/>
        <v>0</v>
      </c>
      <c r="CP174">
        <f t="shared" si="105"/>
        <v>0</v>
      </c>
      <c r="CQ174">
        <f t="shared" si="106"/>
        <v>0</v>
      </c>
      <c r="CR174">
        <f t="shared" si="101"/>
        <v>111</v>
      </c>
      <c r="CS174">
        <v>203</v>
      </c>
      <c r="CT174">
        <v>521430.5</v>
      </c>
      <c r="CU174">
        <f t="shared" si="119"/>
        <v>521101.6</v>
      </c>
    </row>
    <row r="175" spans="1:99" x14ac:dyDescent="0.55000000000000004">
      <c r="A175" s="1">
        <v>44019</v>
      </c>
      <c r="B175">
        <v>106</v>
      </c>
      <c r="C175">
        <v>6973</v>
      </c>
      <c r="D175">
        <v>0</v>
      </c>
      <c r="E175">
        <v>325</v>
      </c>
      <c r="F175">
        <v>27.2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 t="str">
        <f t="shared" si="85"/>
        <v>_平日(金曜除く)</v>
      </c>
      <c r="O175" t="s">
        <v>17</v>
      </c>
      <c r="P175" t="str">
        <f t="shared" si="86"/>
        <v>_平日</v>
      </c>
      <c r="Q175" t="str">
        <f t="shared" si="87"/>
        <v>_祝日でない</v>
      </c>
      <c r="R175" t="str">
        <f t="shared" si="88"/>
        <v>_平日</v>
      </c>
      <c r="S175" t="str">
        <f t="shared" si="89"/>
        <v>_平日</v>
      </c>
      <c r="T175">
        <f t="shared" si="102"/>
        <v>102</v>
      </c>
      <c r="U175" t="str">
        <f t="shared" si="90"/>
        <v>火</v>
      </c>
      <c r="V175" t="str">
        <f t="shared" si="91"/>
        <v>_週の前半</v>
      </c>
      <c r="W175" t="s">
        <v>35</v>
      </c>
      <c r="X175" t="str">
        <f t="shared" si="92"/>
        <v>_週の前半</v>
      </c>
      <c r="Y175" s="3">
        <v>0.5</v>
      </c>
      <c r="Z175" s="3">
        <v>84</v>
      </c>
      <c r="AA175" s="2" t="s">
        <v>79</v>
      </c>
      <c r="AB175" s="3">
        <v>0</v>
      </c>
      <c r="AC175" s="3">
        <v>5772</v>
      </c>
      <c r="AD175">
        <f t="shared" si="103"/>
        <v>66</v>
      </c>
      <c r="AE175" s="3">
        <v>427</v>
      </c>
      <c r="AF175" s="3">
        <v>419</v>
      </c>
      <c r="AG175" s="3">
        <v>8</v>
      </c>
      <c r="AH175" s="3">
        <v>162</v>
      </c>
      <c r="AI175" s="3">
        <v>96</v>
      </c>
      <c r="AJ175" s="3">
        <v>191</v>
      </c>
      <c r="AK175" s="3">
        <v>194</v>
      </c>
      <c r="AL175" s="3">
        <v>13</v>
      </c>
      <c r="AM175" s="3">
        <v>2597</v>
      </c>
      <c r="AN175" s="3">
        <v>215</v>
      </c>
      <c r="AO175" s="3">
        <v>2420.6</v>
      </c>
      <c r="AP175" s="3">
        <v>5.3999999999999999E-2</v>
      </c>
      <c r="AQ175" s="3">
        <v>29</v>
      </c>
      <c r="AR175" s="3">
        <v>26.7</v>
      </c>
      <c r="AS175" s="3">
        <v>0.2</v>
      </c>
      <c r="AT175" s="3">
        <v>6.4</v>
      </c>
      <c r="AU175" s="2">
        <v>1004.2</v>
      </c>
      <c r="AV175" s="2">
        <v>10</v>
      </c>
      <c r="AW175" s="2">
        <v>1.4166666666666667</v>
      </c>
      <c r="AX175">
        <f t="shared" si="93"/>
        <v>4</v>
      </c>
      <c r="AY175" t="s">
        <v>82</v>
      </c>
      <c r="AZ175" s="3">
        <v>13944769</v>
      </c>
      <c r="BA175" s="3">
        <v>770</v>
      </c>
      <c r="BB175">
        <v>10737472130</v>
      </c>
      <c r="BC175" t="s">
        <v>79</v>
      </c>
      <c r="BD175">
        <f t="shared" si="107"/>
        <v>24.6</v>
      </c>
      <c r="BE175">
        <f t="shared" si="108"/>
        <v>90</v>
      </c>
      <c r="BF175" t="str">
        <f t="shared" si="109"/>
        <v>_なし</v>
      </c>
      <c r="BG175" t="str">
        <f t="shared" si="110"/>
        <v>_冬でない</v>
      </c>
      <c r="BH175">
        <f t="shared" si="111"/>
        <v>0</v>
      </c>
      <c r="BI175" t="str">
        <f t="shared" si="112"/>
        <v>_なし</v>
      </c>
      <c r="BJ175" t="str">
        <f t="shared" si="94"/>
        <v>_なし</v>
      </c>
      <c r="BK175" t="str">
        <f t="shared" si="113"/>
        <v>_なし</v>
      </c>
      <c r="BL175">
        <f t="shared" si="114"/>
        <v>-0.375</v>
      </c>
      <c r="BM175">
        <f t="shared" si="95"/>
        <v>2791</v>
      </c>
      <c r="BN175">
        <f t="shared" si="96"/>
        <v>228</v>
      </c>
      <c r="BO175">
        <f t="shared" si="97"/>
        <v>3019</v>
      </c>
      <c r="BP175">
        <v>-25</v>
      </c>
      <c r="BQ175">
        <v>-1</v>
      </c>
      <c r="BR175">
        <v>-18</v>
      </c>
      <c r="BS175">
        <v>-28</v>
      </c>
      <c r="BT175">
        <v>-23</v>
      </c>
      <c r="BU175">
        <v>12</v>
      </c>
      <c r="BV175">
        <f t="shared" si="120"/>
        <v>-22</v>
      </c>
      <c r="BW175">
        <f t="shared" si="121"/>
        <v>0</v>
      </c>
      <c r="BX175">
        <f t="shared" si="122"/>
        <v>-4</v>
      </c>
      <c r="BY175">
        <f t="shared" si="123"/>
        <v>-27</v>
      </c>
      <c r="BZ175">
        <f t="shared" si="124"/>
        <v>-21</v>
      </c>
      <c r="CA175">
        <f t="shared" si="125"/>
        <v>10</v>
      </c>
      <c r="CB175">
        <f t="shared" si="98"/>
        <v>-13.833333333333334</v>
      </c>
      <c r="CC175">
        <f t="shared" si="99"/>
        <v>-10.666666666666666</v>
      </c>
      <c r="CD175">
        <f t="shared" si="115"/>
        <v>0</v>
      </c>
      <c r="CE175" t="s">
        <v>121</v>
      </c>
      <c r="CF175" t="str">
        <f t="shared" si="116"/>
        <v>夏</v>
      </c>
      <c r="CG175" s="2">
        <v>13944769</v>
      </c>
      <c r="CH175" s="2">
        <v>5772</v>
      </c>
      <c r="CI175" s="2">
        <v>10737472130</v>
      </c>
      <c r="CJ175">
        <f t="shared" si="117"/>
        <v>5564240535</v>
      </c>
      <c r="CK175">
        <f t="shared" si="118"/>
        <v>5564240535</v>
      </c>
      <c r="CL175" s="2">
        <v>0</v>
      </c>
      <c r="CM175" s="2">
        <v>0</v>
      </c>
      <c r="CN175">
        <f t="shared" si="100"/>
        <v>0</v>
      </c>
      <c r="CO175">
        <f t="shared" si="104"/>
        <v>0</v>
      </c>
      <c r="CP175">
        <f t="shared" si="105"/>
        <v>0</v>
      </c>
      <c r="CQ175">
        <f t="shared" si="106"/>
        <v>0</v>
      </c>
      <c r="CR175">
        <f t="shared" si="101"/>
        <v>102</v>
      </c>
      <c r="CS175">
        <v>203</v>
      </c>
      <c r="CT175">
        <v>521430.5</v>
      </c>
      <c r="CU175">
        <f t="shared" si="119"/>
        <v>521101.6</v>
      </c>
    </row>
    <row r="176" spans="1:99" x14ac:dyDescent="0.55000000000000004">
      <c r="A176" s="1">
        <v>44020</v>
      </c>
      <c r="B176">
        <v>75</v>
      </c>
      <c r="C176">
        <v>7048</v>
      </c>
      <c r="D176">
        <v>0</v>
      </c>
      <c r="E176">
        <v>325</v>
      </c>
      <c r="F176">
        <v>26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 t="str">
        <f t="shared" si="85"/>
        <v>_平日(金曜除く)</v>
      </c>
      <c r="O176" t="s">
        <v>17</v>
      </c>
      <c r="P176" t="str">
        <f t="shared" si="86"/>
        <v>_平日</v>
      </c>
      <c r="Q176" t="str">
        <f t="shared" si="87"/>
        <v>_祝日でない</v>
      </c>
      <c r="R176" t="str">
        <f t="shared" si="88"/>
        <v>_平日</v>
      </c>
      <c r="S176" t="str">
        <f t="shared" si="89"/>
        <v>_平日</v>
      </c>
      <c r="T176">
        <f t="shared" si="102"/>
        <v>106</v>
      </c>
      <c r="U176" t="str">
        <f t="shared" si="90"/>
        <v>水</v>
      </c>
      <c r="V176" t="str">
        <f t="shared" si="91"/>
        <v>_週の前半</v>
      </c>
      <c r="W176" t="s">
        <v>35</v>
      </c>
      <c r="X176" t="str">
        <f t="shared" si="92"/>
        <v>_週の前半</v>
      </c>
      <c r="Y176" s="3">
        <v>3</v>
      </c>
      <c r="Z176" s="3">
        <v>83</v>
      </c>
      <c r="AA176" s="2" t="s">
        <v>79</v>
      </c>
      <c r="AB176" s="3">
        <v>0</v>
      </c>
      <c r="AC176" s="3">
        <v>5876</v>
      </c>
      <c r="AD176">
        <f t="shared" si="103"/>
        <v>104</v>
      </c>
      <c r="AE176" s="3">
        <v>444</v>
      </c>
      <c r="AF176" s="3">
        <v>438</v>
      </c>
      <c r="AG176" s="3">
        <v>6</v>
      </c>
      <c r="AH176" s="3">
        <v>163</v>
      </c>
      <c r="AI176" s="3">
        <v>96</v>
      </c>
      <c r="AJ176" s="3">
        <v>144</v>
      </c>
      <c r="AK176" s="3">
        <v>207</v>
      </c>
      <c r="AL176" s="3">
        <v>13</v>
      </c>
      <c r="AM176" s="3">
        <v>3047</v>
      </c>
      <c r="AN176" s="3">
        <v>224</v>
      </c>
      <c r="AO176" s="3">
        <v>2555.6</v>
      </c>
      <c r="AP176" s="3">
        <v>5.6000000000000001E-2</v>
      </c>
      <c r="AQ176" s="3">
        <v>23</v>
      </c>
      <c r="AR176" s="3">
        <v>26.4</v>
      </c>
      <c r="AS176" s="3">
        <v>1.5</v>
      </c>
      <c r="AT176" s="3">
        <v>5.8</v>
      </c>
      <c r="AU176" s="2">
        <v>1002.3</v>
      </c>
      <c r="AV176" s="2">
        <v>10</v>
      </c>
      <c r="AW176" s="2">
        <v>-0.79999999999999993</v>
      </c>
      <c r="AX176">
        <f t="shared" si="93"/>
        <v>-31</v>
      </c>
      <c r="AY176" t="s">
        <v>82</v>
      </c>
      <c r="AZ176" s="3">
        <v>13944663</v>
      </c>
      <c r="BA176" s="3">
        <v>772</v>
      </c>
      <c r="BB176">
        <v>10765279836</v>
      </c>
      <c r="BC176" t="s">
        <v>79</v>
      </c>
      <c r="BD176">
        <f t="shared" si="107"/>
        <v>25.1</v>
      </c>
      <c r="BE176">
        <f t="shared" si="108"/>
        <v>89</v>
      </c>
      <c r="BF176" t="str">
        <f t="shared" si="109"/>
        <v>_なし</v>
      </c>
      <c r="BG176" t="str">
        <f t="shared" si="110"/>
        <v>_冬でない</v>
      </c>
      <c r="BH176">
        <f t="shared" si="111"/>
        <v>0</v>
      </c>
      <c r="BI176" t="str">
        <f t="shared" si="112"/>
        <v>_なし</v>
      </c>
      <c r="BJ176" t="str">
        <f t="shared" si="94"/>
        <v>_なし</v>
      </c>
      <c r="BK176" t="str">
        <f t="shared" si="113"/>
        <v>_なし</v>
      </c>
      <c r="BL176">
        <f t="shared" si="114"/>
        <v>5.0333333333333332</v>
      </c>
      <c r="BM176">
        <f t="shared" si="95"/>
        <v>3254</v>
      </c>
      <c r="BN176">
        <f t="shared" si="96"/>
        <v>237</v>
      </c>
      <c r="BO176">
        <f t="shared" si="97"/>
        <v>3491</v>
      </c>
      <c r="BP176">
        <v>-27</v>
      </c>
      <c r="BQ176">
        <v>-3</v>
      </c>
      <c r="BR176">
        <v>-15</v>
      </c>
      <c r="BS176">
        <v>-30</v>
      </c>
      <c r="BT176">
        <v>-23</v>
      </c>
      <c r="BU176">
        <v>12</v>
      </c>
      <c r="BV176">
        <f t="shared" si="120"/>
        <v>-28</v>
      </c>
      <c r="BW176">
        <f t="shared" si="121"/>
        <v>-9</v>
      </c>
      <c r="BX176">
        <f t="shared" si="122"/>
        <v>-29</v>
      </c>
      <c r="BY176">
        <f t="shared" si="123"/>
        <v>-29</v>
      </c>
      <c r="BZ176">
        <f t="shared" si="124"/>
        <v>-22</v>
      </c>
      <c r="CA176">
        <f t="shared" si="125"/>
        <v>13</v>
      </c>
      <c r="CB176">
        <f t="shared" si="98"/>
        <v>-14.333333333333334</v>
      </c>
      <c r="CC176">
        <f t="shared" si="99"/>
        <v>-17.333333333333332</v>
      </c>
      <c r="CD176">
        <f t="shared" si="115"/>
        <v>0</v>
      </c>
      <c r="CE176" t="s">
        <v>121</v>
      </c>
      <c r="CF176" t="str">
        <f t="shared" si="116"/>
        <v>夏</v>
      </c>
      <c r="CG176" s="2">
        <v>13944663</v>
      </c>
      <c r="CH176" s="2">
        <v>5876</v>
      </c>
      <c r="CI176" s="2">
        <v>10765279836</v>
      </c>
      <c r="CJ176">
        <f t="shared" si="117"/>
        <v>5940745086</v>
      </c>
      <c r="CK176">
        <f t="shared" si="118"/>
        <v>5940745086</v>
      </c>
      <c r="CL176" s="2">
        <v>0</v>
      </c>
      <c r="CM176" s="2">
        <v>0</v>
      </c>
      <c r="CN176">
        <f t="shared" si="100"/>
        <v>0</v>
      </c>
      <c r="CO176">
        <f t="shared" si="104"/>
        <v>0</v>
      </c>
      <c r="CP176">
        <f t="shared" si="105"/>
        <v>0</v>
      </c>
      <c r="CQ176">
        <f t="shared" si="106"/>
        <v>0</v>
      </c>
      <c r="CR176">
        <f t="shared" si="101"/>
        <v>106</v>
      </c>
      <c r="CS176">
        <v>203</v>
      </c>
      <c r="CT176">
        <v>521430.5</v>
      </c>
      <c r="CU176">
        <f t="shared" si="119"/>
        <v>521430.5</v>
      </c>
    </row>
    <row r="177" spans="1:99" x14ac:dyDescent="0.55000000000000004">
      <c r="A177" s="1">
        <v>44021</v>
      </c>
      <c r="B177">
        <v>224</v>
      </c>
      <c r="C177">
        <v>7272</v>
      </c>
      <c r="D177">
        <v>0</v>
      </c>
      <c r="E177">
        <v>325</v>
      </c>
      <c r="F177">
        <v>23.7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 t="str">
        <f t="shared" si="85"/>
        <v>_平日(金曜除く)</v>
      </c>
      <c r="O177" t="s">
        <v>17</v>
      </c>
      <c r="P177" t="str">
        <f t="shared" si="86"/>
        <v>_平日</v>
      </c>
      <c r="Q177" t="str">
        <f t="shared" si="87"/>
        <v>_祝日でない</v>
      </c>
      <c r="R177" t="str">
        <f t="shared" si="88"/>
        <v>_平日</v>
      </c>
      <c r="S177" t="str">
        <f t="shared" si="89"/>
        <v>_平日</v>
      </c>
      <c r="T177">
        <f t="shared" si="102"/>
        <v>75</v>
      </c>
      <c r="U177" t="str">
        <f t="shared" si="90"/>
        <v>木</v>
      </c>
      <c r="V177" t="str">
        <f t="shared" si="91"/>
        <v>週の後半</v>
      </c>
      <c r="W177" t="s">
        <v>35</v>
      </c>
      <c r="X177" t="str">
        <f t="shared" si="92"/>
        <v>週の後半</v>
      </c>
      <c r="Y177" s="3">
        <v>14</v>
      </c>
      <c r="Z177" s="3">
        <v>96</v>
      </c>
      <c r="AA177" s="2" t="s">
        <v>79</v>
      </c>
      <c r="AB177" s="3">
        <v>0</v>
      </c>
      <c r="AC177" s="3">
        <v>5979</v>
      </c>
      <c r="AD177">
        <f t="shared" si="103"/>
        <v>103</v>
      </c>
      <c r="AE177" s="3">
        <v>441</v>
      </c>
      <c r="AF177" s="3">
        <v>435</v>
      </c>
      <c r="AG177" s="3">
        <v>6</v>
      </c>
      <c r="AH177" s="3">
        <v>145</v>
      </c>
      <c r="AI177" s="3">
        <v>86</v>
      </c>
      <c r="AJ177" s="3">
        <v>296</v>
      </c>
      <c r="AK177" s="3">
        <v>177</v>
      </c>
      <c r="AL177" s="3">
        <v>12</v>
      </c>
      <c r="AM177" s="3">
        <v>2932</v>
      </c>
      <c r="AN177" s="3">
        <v>207</v>
      </c>
      <c r="AO177" s="3">
        <v>2667.1</v>
      </c>
      <c r="AP177" s="3">
        <v>5.7000000000000002E-2</v>
      </c>
      <c r="AQ177" s="3">
        <v>27</v>
      </c>
      <c r="AR177" s="3">
        <v>26.6</v>
      </c>
      <c r="AS177" s="3">
        <v>0</v>
      </c>
      <c r="AT177" s="3">
        <v>3.8</v>
      </c>
      <c r="AU177" s="2">
        <v>1006.4</v>
      </c>
      <c r="AV177" s="2">
        <v>10</v>
      </c>
      <c r="AW177" s="2">
        <v>1.0166666666666666</v>
      </c>
      <c r="AX177">
        <f t="shared" si="93"/>
        <v>149</v>
      </c>
      <c r="AY177" t="s">
        <v>82</v>
      </c>
      <c r="AZ177" s="3">
        <v>13944588</v>
      </c>
      <c r="BA177" s="3">
        <v>744</v>
      </c>
      <c r="BB177">
        <v>10374773472</v>
      </c>
      <c r="BC177" t="s">
        <v>79</v>
      </c>
      <c r="BD177">
        <f t="shared" si="107"/>
        <v>25.9</v>
      </c>
      <c r="BE177">
        <f t="shared" si="108"/>
        <v>72</v>
      </c>
      <c r="BF177" t="str">
        <f t="shared" si="109"/>
        <v>_なし</v>
      </c>
      <c r="BG177" t="str">
        <f t="shared" si="110"/>
        <v>_冬でない</v>
      </c>
      <c r="BH177">
        <f t="shared" si="111"/>
        <v>0</v>
      </c>
      <c r="BI177" t="str">
        <f t="shared" si="112"/>
        <v>_なし</v>
      </c>
      <c r="BJ177" t="str">
        <f t="shared" si="94"/>
        <v>_なし</v>
      </c>
      <c r="BK177" t="str">
        <f t="shared" si="113"/>
        <v>_なし</v>
      </c>
      <c r="BL177">
        <f t="shared" si="114"/>
        <v>-0.13333333333333339</v>
      </c>
      <c r="BM177">
        <f t="shared" si="95"/>
        <v>3109</v>
      </c>
      <c r="BN177">
        <f t="shared" si="96"/>
        <v>219</v>
      </c>
      <c r="BO177">
        <f t="shared" si="97"/>
        <v>3328</v>
      </c>
      <c r="BP177">
        <v>-30</v>
      </c>
      <c r="BQ177">
        <v>-11</v>
      </c>
      <c r="BR177">
        <v>-37</v>
      </c>
      <c r="BS177">
        <v>-29</v>
      </c>
      <c r="BT177">
        <v>-23</v>
      </c>
      <c r="BU177">
        <v>13</v>
      </c>
      <c r="BV177">
        <f t="shared" si="120"/>
        <v>-30</v>
      </c>
      <c r="BW177">
        <f t="shared" si="121"/>
        <v>-10</v>
      </c>
      <c r="BX177">
        <f t="shared" si="122"/>
        <v>-30</v>
      </c>
      <c r="BY177">
        <f t="shared" si="123"/>
        <v>-29</v>
      </c>
      <c r="BZ177">
        <f t="shared" si="124"/>
        <v>-22</v>
      </c>
      <c r="CA177">
        <f t="shared" si="125"/>
        <v>12</v>
      </c>
      <c r="CB177">
        <f t="shared" si="98"/>
        <v>-19.5</v>
      </c>
      <c r="CC177">
        <f t="shared" si="99"/>
        <v>-18.166666666666668</v>
      </c>
      <c r="CD177">
        <f t="shared" si="115"/>
        <v>11.7</v>
      </c>
      <c r="CE177" t="s">
        <v>121</v>
      </c>
      <c r="CF177" t="str">
        <f t="shared" si="116"/>
        <v>夏</v>
      </c>
      <c r="CG177" s="2">
        <v>13944588</v>
      </c>
      <c r="CH177" s="2">
        <v>5979</v>
      </c>
      <c r="CI177" s="2">
        <v>10374773472</v>
      </c>
      <c r="CJ177">
        <f t="shared" si="117"/>
        <v>5954661888</v>
      </c>
      <c r="CK177">
        <f t="shared" si="118"/>
        <v>5954661888</v>
      </c>
      <c r="CL177" s="2">
        <v>0</v>
      </c>
      <c r="CM177" s="2">
        <v>0</v>
      </c>
      <c r="CN177">
        <f t="shared" si="100"/>
        <v>0</v>
      </c>
      <c r="CO177">
        <f t="shared" si="104"/>
        <v>0</v>
      </c>
      <c r="CP177">
        <f t="shared" si="105"/>
        <v>0</v>
      </c>
      <c r="CQ177">
        <f t="shared" si="106"/>
        <v>0</v>
      </c>
      <c r="CR177">
        <f t="shared" si="101"/>
        <v>75</v>
      </c>
      <c r="CS177">
        <v>203</v>
      </c>
      <c r="CT177">
        <v>521430.5</v>
      </c>
      <c r="CU177">
        <f t="shared" si="119"/>
        <v>521430.5</v>
      </c>
    </row>
    <row r="178" spans="1:99" x14ac:dyDescent="0.55000000000000004">
      <c r="A178" s="1">
        <v>44022</v>
      </c>
      <c r="B178">
        <v>243</v>
      </c>
      <c r="C178">
        <v>7515</v>
      </c>
      <c r="D178">
        <v>0</v>
      </c>
      <c r="E178">
        <v>325</v>
      </c>
      <c r="F178">
        <v>25.3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 t="str">
        <f t="shared" si="85"/>
        <v>金曜</v>
      </c>
      <c r="O178" t="s">
        <v>17</v>
      </c>
      <c r="P178" t="str">
        <f t="shared" si="86"/>
        <v>_平日</v>
      </c>
      <c r="Q178" t="str">
        <f t="shared" si="87"/>
        <v>_祝日でない</v>
      </c>
      <c r="R178" t="str">
        <f t="shared" si="88"/>
        <v>_平日</v>
      </c>
      <c r="S178" t="str">
        <f t="shared" si="89"/>
        <v>休日前日</v>
      </c>
      <c r="T178">
        <f t="shared" si="102"/>
        <v>224</v>
      </c>
      <c r="U178" t="str">
        <f t="shared" si="90"/>
        <v>金</v>
      </c>
      <c r="V178" t="str">
        <f t="shared" si="91"/>
        <v>週の後半</v>
      </c>
      <c r="W178" t="s">
        <v>35</v>
      </c>
      <c r="X178" t="str">
        <f t="shared" si="92"/>
        <v>週の後半</v>
      </c>
      <c r="Y178" s="3">
        <v>0.5</v>
      </c>
      <c r="Z178" s="3">
        <v>90</v>
      </c>
      <c r="AA178" s="2" t="s">
        <v>79</v>
      </c>
      <c r="AB178" s="3">
        <v>0</v>
      </c>
      <c r="AC178" s="3">
        <v>6094</v>
      </c>
      <c r="AD178">
        <f t="shared" si="103"/>
        <v>115</v>
      </c>
      <c r="AE178" s="3">
        <v>487</v>
      </c>
      <c r="AF178" s="3">
        <v>482</v>
      </c>
      <c r="AG178" s="3">
        <v>5</v>
      </c>
      <c r="AH178" s="3">
        <v>121</v>
      </c>
      <c r="AI178" s="3">
        <v>141</v>
      </c>
      <c r="AJ178" s="3">
        <v>347</v>
      </c>
      <c r="AK178" s="3">
        <v>215</v>
      </c>
      <c r="AL178" s="3">
        <v>21</v>
      </c>
      <c r="AM178" s="3">
        <v>3383</v>
      </c>
      <c r="AN178" s="3">
        <v>253</v>
      </c>
      <c r="AO178" s="3">
        <v>2791</v>
      </c>
      <c r="AP178" s="3">
        <v>5.8999999999999997E-2</v>
      </c>
      <c r="AQ178" s="3">
        <v>22</v>
      </c>
      <c r="AR178" s="3">
        <v>28.1</v>
      </c>
      <c r="AS178" s="3">
        <v>0</v>
      </c>
      <c r="AT178" s="3">
        <v>3.6</v>
      </c>
      <c r="AU178" s="2">
        <v>1008.3</v>
      </c>
      <c r="AV178" s="2">
        <v>9.8000000000000007</v>
      </c>
      <c r="AW178" s="2">
        <v>1.4916666666666665</v>
      </c>
      <c r="AX178">
        <f t="shared" si="93"/>
        <v>19</v>
      </c>
      <c r="AY178" t="s">
        <v>82</v>
      </c>
      <c r="AZ178" s="3">
        <v>13944364</v>
      </c>
      <c r="BA178" s="3">
        <v>853</v>
      </c>
      <c r="BB178">
        <v>11894542492</v>
      </c>
      <c r="BC178" t="s">
        <v>79</v>
      </c>
      <c r="BD178">
        <f t="shared" si="107"/>
        <v>23.8</v>
      </c>
      <c r="BE178">
        <f t="shared" si="108"/>
        <v>80</v>
      </c>
      <c r="BF178" t="str">
        <f t="shared" si="109"/>
        <v>_なし</v>
      </c>
      <c r="BG178" t="str">
        <f t="shared" si="110"/>
        <v>_冬でない</v>
      </c>
      <c r="BH178">
        <f t="shared" si="111"/>
        <v>0</v>
      </c>
      <c r="BI178" t="str">
        <f t="shared" si="112"/>
        <v>_なし</v>
      </c>
      <c r="BJ178" t="str">
        <f t="shared" si="94"/>
        <v>_なし</v>
      </c>
      <c r="BK178" t="str">
        <f t="shared" si="113"/>
        <v>_なし</v>
      </c>
      <c r="BL178">
        <f t="shared" si="114"/>
        <v>-0.62499999999999989</v>
      </c>
      <c r="BM178">
        <f t="shared" si="95"/>
        <v>3598</v>
      </c>
      <c r="BN178">
        <f t="shared" si="96"/>
        <v>274</v>
      </c>
      <c r="BO178">
        <f t="shared" si="97"/>
        <v>3872</v>
      </c>
      <c r="BP178">
        <v>-27</v>
      </c>
      <c r="BQ178">
        <v>0</v>
      </c>
      <c r="BR178">
        <v>-23</v>
      </c>
      <c r="BS178">
        <v>-29</v>
      </c>
      <c r="BT178">
        <v>-23</v>
      </c>
      <c r="BU178">
        <v>13</v>
      </c>
      <c r="BV178">
        <f t="shared" si="120"/>
        <v>-22</v>
      </c>
      <c r="BW178">
        <f t="shared" si="121"/>
        <v>3</v>
      </c>
      <c r="BX178">
        <f t="shared" si="122"/>
        <v>-6</v>
      </c>
      <c r="BY178">
        <f t="shared" si="123"/>
        <v>-27</v>
      </c>
      <c r="BZ178">
        <f t="shared" si="124"/>
        <v>-22</v>
      </c>
      <c r="CA178">
        <f t="shared" si="125"/>
        <v>11</v>
      </c>
      <c r="CB178">
        <f t="shared" si="98"/>
        <v>-14.833333333333334</v>
      </c>
      <c r="CC178">
        <f t="shared" si="99"/>
        <v>-10.5</v>
      </c>
      <c r="CD178">
        <f t="shared" si="115"/>
        <v>1.7</v>
      </c>
      <c r="CE178" t="s">
        <v>121</v>
      </c>
      <c r="CF178" t="str">
        <f t="shared" si="116"/>
        <v>夏</v>
      </c>
      <c r="CG178" s="2">
        <v>13944364</v>
      </c>
      <c r="CH178" s="2">
        <v>6094</v>
      </c>
      <c r="CI178" s="2">
        <v>11894542492</v>
      </c>
      <c r="CJ178">
        <f t="shared" si="117"/>
        <v>6861056604</v>
      </c>
      <c r="CK178">
        <f t="shared" si="118"/>
        <v>6861056604</v>
      </c>
      <c r="CL178" s="2">
        <v>0</v>
      </c>
      <c r="CM178" s="2">
        <v>0</v>
      </c>
      <c r="CN178">
        <f t="shared" si="100"/>
        <v>0</v>
      </c>
      <c r="CO178">
        <f t="shared" si="104"/>
        <v>0</v>
      </c>
      <c r="CP178">
        <f t="shared" si="105"/>
        <v>0</v>
      </c>
      <c r="CQ178">
        <f t="shared" si="106"/>
        <v>0</v>
      </c>
      <c r="CR178">
        <f t="shared" si="101"/>
        <v>224</v>
      </c>
      <c r="CS178">
        <v>203</v>
      </c>
      <c r="CT178">
        <v>521430.5</v>
      </c>
      <c r="CU178">
        <f t="shared" si="119"/>
        <v>521430.5</v>
      </c>
    </row>
    <row r="179" spans="1:99" x14ac:dyDescent="0.55000000000000004">
      <c r="A179" s="1">
        <v>44023</v>
      </c>
      <c r="B179">
        <v>206</v>
      </c>
      <c r="C179">
        <v>7721</v>
      </c>
      <c r="D179">
        <v>0</v>
      </c>
      <c r="E179">
        <v>325</v>
      </c>
      <c r="F179">
        <v>27.5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 t="str">
        <f t="shared" si="85"/>
        <v>休日</v>
      </c>
      <c r="O179" t="s">
        <v>17</v>
      </c>
      <c r="P179" t="str">
        <f t="shared" si="86"/>
        <v>休日</v>
      </c>
      <c r="Q179" t="str">
        <f t="shared" si="87"/>
        <v>_祝日でない</v>
      </c>
      <c r="R179" t="str">
        <f t="shared" si="88"/>
        <v>休日</v>
      </c>
      <c r="S179" t="str">
        <f t="shared" si="89"/>
        <v>休日</v>
      </c>
      <c r="T179">
        <f t="shared" si="102"/>
        <v>243</v>
      </c>
      <c r="U179" t="str">
        <f t="shared" si="90"/>
        <v>土</v>
      </c>
      <c r="V179" t="str">
        <f t="shared" si="91"/>
        <v>週の後半</v>
      </c>
      <c r="W179" t="s">
        <v>35</v>
      </c>
      <c r="X179" t="str">
        <f t="shared" si="92"/>
        <v>週の後半</v>
      </c>
      <c r="Y179" s="3">
        <v>2</v>
      </c>
      <c r="Z179" s="3">
        <v>82</v>
      </c>
      <c r="AA179" s="2" t="s">
        <v>79</v>
      </c>
      <c r="AB179" s="3">
        <v>0</v>
      </c>
      <c r="AC179" s="3">
        <v>6169</v>
      </c>
      <c r="AD179">
        <f t="shared" si="103"/>
        <v>75</v>
      </c>
      <c r="AE179" s="3">
        <v>529</v>
      </c>
      <c r="AF179" s="3">
        <v>524</v>
      </c>
      <c r="AG179" s="3">
        <v>5</v>
      </c>
      <c r="AH179" s="3">
        <v>82</v>
      </c>
      <c r="AI179" s="3">
        <v>136</v>
      </c>
      <c r="AJ179" s="3">
        <v>480</v>
      </c>
      <c r="AK179" s="3">
        <v>179</v>
      </c>
      <c r="AL179" s="3">
        <v>7</v>
      </c>
      <c r="AM179" s="3">
        <v>2142</v>
      </c>
      <c r="AN179" s="3">
        <v>209</v>
      </c>
      <c r="AO179" s="3">
        <v>2908.9</v>
      </c>
      <c r="AP179" s="3">
        <v>6.2E-2</v>
      </c>
      <c r="AQ179" s="3">
        <v>38</v>
      </c>
      <c r="AR179" s="3">
        <v>28.7</v>
      </c>
      <c r="AS179" s="3">
        <v>2.2999999999999998</v>
      </c>
      <c r="AT179" s="3">
        <v>5.6</v>
      </c>
      <c r="AU179" s="2">
        <v>1002.8</v>
      </c>
      <c r="AV179" s="2">
        <v>10</v>
      </c>
      <c r="AW179" s="2">
        <v>-36.300000000000004</v>
      </c>
      <c r="AX179">
        <f t="shared" si="93"/>
        <v>-37</v>
      </c>
      <c r="AY179" t="s">
        <v>82</v>
      </c>
      <c r="AZ179" s="3">
        <v>13944121</v>
      </c>
      <c r="BA179" s="3">
        <v>1021</v>
      </c>
      <c r="BB179">
        <v>14236947541</v>
      </c>
      <c r="BC179" t="s">
        <v>79</v>
      </c>
      <c r="BD179">
        <f t="shared" si="107"/>
        <v>23.8</v>
      </c>
      <c r="BE179">
        <f t="shared" si="108"/>
        <v>90</v>
      </c>
      <c r="BF179" t="str">
        <f t="shared" si="109"/>
        <v>_なし</v>
      </c>
      <c r="BG179" t="str">
        <f t="shared" si="110"/>
        <v>_冬でない</v>
      </c>
      <c r="BH179">
        <f t="shared" si="111"/>
        <v>0</v>
      </c>
      <c r="BI179" t="str">
        <f t="shared" si="112"/>
        <v>_なし</v>
      </c>
      <c r="BJ179" t="str">
        <f t="shared" si="94"/>
        <v>_なし</v>
      </c>
      <c r="BK179" t="str">
        <f t="shared" si="113"/>
        <v>_なし</v>
      </c>
      <c r="BL179">
        <f t="shared" si="114"/>
        <v>-35.558333333333337</v>
      </c>
      <c r="BM179">
        <f t="shared" si="95"/>
        <v>2321</v>
      </c>
      <c r="BN179">
        <f t="shared" si="96"/>
        <v>216</v>
      </c>
      <c r="BO179">
        <f t="shared" si="97"/>
        <v>2537</v>
      </c>
      <c r="BP179">
        <v>-25</v>
      </c>
      <c r="BQ179">
        <v>0</v>
      </c>
      <c r="BR179">
        <v>-21</v>
      </c>
      <c r="BS179">
        <v>-32</v>
      </c>
      <c r="BT179">
        <v>-15</v>
      </c>
      <c r="BU179">
        <v>8</v>
      </c>
      <c r="BV179">
        <f t="shared" si="120"/>
        <v>-29</v>
      </c>
      <c r="BW179">
        <f t="shared" si="121"/>
        <v>-5</v>
      </c>
      <c r="BX179">
        <f t="shared" si="122"/>
        <v>-24</v>
      </c>
      <c r="BY179">
        <f t="shared" si="123"/>
        <v>-29</v>
      </c>
      <c r="BZ179">
        <f t="shared" si="124"/>
        <v>-23</v>
      </c>
      <c r="CA179">
        <f t="shared" si="125"/>
        <v>13</v>
      </c>
      <c r="CB179">
        <f t="shared" si="98"/>
        <v>-14.166666666666666</v>
      </c>
      <c r="CC179">
        <f t="shared" si="99"/>
        <v>-16.166666666666668</v>
      </c>
      <c r="CD179">
        <f t="shared" si="115"/>
        <v>0.1</v>
      </c>
      <c r="CE179" t="s">
        <v>121</v>
      </c>
      <c r="CF179" t="str">
        <f t="shared" si="116"/>
        <v>夏</v>
      </c>
      <c r="CG179" s="2">
        <v>13944121</v>
      </c>
      <c r="CH179" s="2">
        <v>6169</v>
      </c>
      <c r="CI179" s="2">
        <v>14236947541</v>
      </c>
      <c r="CJ179">
        <f t="shared" si="117"/>
        <v>8102110653</v>
      </c>
      <c r="CK179">
        <f t="shared" si="118"/>
        <v>8102110653</v>
      </c>
      <c r="CL179" s="2">
        <v>0</v>
      </c>
      <c r="CM179" s="2">
        <v>0</v>
      </c>
      <c r="CN179">
        <f t="shared" si="100"/>
        <v>0</v>
      </c>
      <c r="CO179">
        <f t="shared" si="104"/>
        <v>0</v>
      </c>
      <c r="CP179">
        <f t="shared" si="105"/>
        <v>0</v>
      </c>
      <c r="CQ179">
        <f t="shared" si="106"/>
        <v>0</v>
      </c>
      <c r="CR179">
        <f t="shared" si="101"/>
        <v>243</v>
      </c>
      <c r="CS179">
        <v>203</v>
      </c>
      <c r="CT179">
        <v>521430.5</v>
      </c>
      <c r="CU179">
        <f t="shared" si="119"/>
        <v>521430.5</v>
      </c>
    </row>
    <row r="180" spans="1:99" x14ac:dyDescent="0.55000000000000004">
      <c r="A180" s="1">
        <v>44024</v>
      </c>
      <c r="B180">
        <v>206</v>
      </c>
      <c r="C180">
        <v>7927</v>
      </c>
      <c r="D180">
        <v>0</v>
      </c>
      <c r="E180">
        <v>325</v>
      </c>
      <c r="F180">
        <v>26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 t="str">
        <f t="shared" si="85"/>
        <v>休日</v>
      </c>
      <c r="O180" t="s">
        <v>17</v>
      </c>
      <c r="P180" t="str">
        <f t="shared" si="86"/>
        <v>休日</v>
      </c>
      <c r="Q180" t="str">
        <f t="shared" si="87"/>
        <v>_祝日でない</v>
      </c>
      <c r="R180" t="str">
        <f t="shared" si="88"/>
        <v>休日</v>
      </c>
      <c r="S180" t="str">
        <f t="shared" si="89"/>
        <v>休日</v>
      </c>
      <c r="T180">
        <f t="shared" si="102"/>
        <v>206</v>
      </c>
      <c r="U180" t="str">
        <f t="shared" si="90"/>
        <v>日</v>
      </c>
      <c r="V180" t="str">
        <f t="shared" si="91"/>
        <v>_週の前半</v>
      </c>
      <c r="W180" t="s">
        <v>35</v>
      </c>
      <c r="X180" t="str">
        <f t="shared" si="92"/>
        <v>週の後半</v>
      </c>
      <c r="Y180" s="3">
        <v>0.5</v>
      </c>
      <c r="Z180" s="3">
        <v>81</v>
      </c>
      <c r="AA180" s="2" t="s">
        <v>79</v>
      </c>
      <c r="AB180" s="3">
        <v>0</v>
      </c>
      <c r="AC180" s="3">
        <v>6223</v>
      </c>
      <c r="AD180">
        <f t="shared" si="103"/>
        <v>54</v>
      </c>
      <c r="AE180" s="3">
        <v>580</v>
      </c>
      <c r="AF180" s="3">
        <v>575</v>
      </c>
      <c r="AG180" s="3">
        <v>5</v>
      </c>
      <c r="AH180" s="3">
        <v>66</v>
      </c>
      <c r="AI180" s="3">
        <v>254</v>
      </c>
      <c r="AJ180" s="3">
        <v>479</v>
      </c>
      <c r="AK180" s="3">
        <v>50</v>
      </c>
      <c r="AL180" s="3">
        <v>3</v>
      </c>
      <c r="AM180" s="3">
        <v>791</v>
      </c>
      <c r="AN180" s="3">
        <v>120</v>
      </c>
      <c r="AO180" s="3">
        <v>2918</v>
      </c>
      <c r="AP180" s="3">
        <v>0.06</v>
      </c>
      <c r="AQ180" s="3">
        <v>48</v>
      </c>
      <c r="AR180" s="3">
        <v>30.6</v>
      </c>
      <c r="AS180" s="3">
        <v>4.8</v>
      </c>
      <c r="AT180" s="3">
        <v>2.9</v>
      </c>
      <c r="AU180" s="2">
        <v>1001.2</v>
      </c>
      <c r="AV180" s="2">
        <v>10</v>
      </c>
      <c r="AW180" s="2">
        <v>-10.25</v>
      </c>
      <c r="AX180">
        <f t="shared" si="93"/>
        <v>0</v>
      </c>
      <c r="AY180" t="s">
        <v>82</v>
      </c>
      <c r="AZ180" s="3">
        <v>13943915</v>
      </c>
      <c r="BA180" s="3">
        <v>1173</v>
      </c>
      <c r="BB180">
        <v>16356212295</v>
      </c>
      <c r="BC180" t="s">
        <v>79</v>
      </c>
      <c r="BD180">
        <f t="shared" si="107"/>
        <v>24.9</v>
      </c>
      <c r="BE180">
        <f t="shared" si="108"/>
        <v>87</v>
      </c>
      <c r="BF180" t="str">
        <f t="shared" si="109"/>
        <v>_なし</v>
      </c>
      <c r="BG180" t="str">
        <f t="shared" si="110"/>
        <v>_冬でない</v>
      </c>
      <c r="BH180">
        <f t="shared" si="111"/>
        <v>0</v>
      </c>
      <c r="BI180" t="str">
        <f t="shared" si="112"/>
        <v>_なし</v>
      </c>
      <c r="BJ180" t="str">
        <f t="shared" si="94"/>
        <v>_なし</v>
      </c>
      <c r="BK180" t="str">
        <f t="shared" si="113"/>
        <v>_なし</v>
      </c>
      <c r="BL180">
        <f t="shared" si="114"/>
        <v>-13.924999999999997</v>
      </c>
      <c r="BM180">
        <f t="shared" si="95"/>
        <v>841</v>
      </c>
      <c r="BN180">
        <f t="shared" si="96"/>
        <v>123</v>
      </c>
      <c r="BO180">
        <f t="shared" si="97"/>
        <v>964</v>
      </c>
      <c r="BP180">
        <v>-22</v>
      </c>
      <c r="BQ180">
        <v>2</v>
      </c>
      <c r="BR180">
        <v>-4</v>
      </c>
      <c r="BS180">
        <v>-36</v>
      </c>
      <c r="BT180">
        <v>-14</v>
      </c>
      <c r="BU180">
        <v>6</v>
      </c>
      <c r="BV180">
        <f t="shared" si="120"/>
        <v>-26</v>
      </c>
      <c r="BW180">
        <f t="shared" si="121"/>
        <v>-4</v>
      </c>
      <c r="BX180">
        <f t="shared" si="122"/>
        <v>-34</v>
      </c>
      <c r="BY180">
        <f t="shared" si="123"/>
        <v>-32</v>
      </c>
      <c r="BZ180">
        <f t="shared" si="124"/>
        <v>-16</v>
      </c>
      <c r="CA180">
        <f t="shared" si="125"/>
        <v>9</v>
      </c>
      <c r="CB180">
        <f t="shared" si="98"/>
        <v>-11.333333333333334</v>
      </c>
      <c r="CC180">
        <f t="shared" si="99"/>
        <v>-17.166666666666668</v>
      </c>
      <c r="CD180">
        <f t="shared" si="115"/>
        <v>1.7</v>
      </c>
      <c r="CE180" t="s">
        <v>121</v>
      </c>
      <c r="CF180" t="str">
        <f t="shared" si="116"/>
        <v>夏</v>
      </c>
      <c r="CG180" s="2">
        <v>13943915</v>
      </c>
      <c r="CH180" s="2">
        <v>6223</v>
      </c>
      <c r="CI180" s="2">
        <v>16356212295</v>
      </c>
      <c r="CJ180">
        <f t="shared" si="117"/>
        <v>9580202634</v>
      </c>
      <c r="CK180">
        <f t="shared" si="118"/>
        <v>9580202634</v>
      </c>
      <c r="CL180" s="2">
        <v>0</v>
      </c>
      <c r="CM180" s="2">
        <v>0</v>
      </c>
      <c r="CN180">
        <f t="shared" si="100"/>
        <v>0</v>
      </c>
      <c r="CO180">
        <f t="shared" si="104"/>
        <v>0</v>
      </c>
      <c r="CP180">
        <f t="shared" si="105"/>
        <v>0</v>
      </c>
      <c r="CQ180">
        <f t="shared" si="106"/>
        <v>0</v>
      </c>
      <c r="CR180">
        <f t="shared" si="101"/>
        <v>206</v>
      </c>
      <c r="CS180">
        <v>203</v>
      </c>
      <c r="CT180">
        <v>521430.5</v>
      </c>
      <c r="CU180">
        <f t="shared" si="119"/>
        <v>521430.5</v>
      </c>
    </row>
    <row r="181" spans="1:99" x14ac:dyDescent="0.55000000000000004">
      <c r="A181" s="1">
        <v>44025</v>
      </c>
      <c r="B181">
        <v>118</v>
      </c>
      <c r="C181">
        <v>8045</v>
      </c>
      <c r="D181">
        <v>0</v>
      </c>
      <c r="E181">
        <v>325</v>
      </c>
      <c r="F181">
        <v>21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t="str">
        <f t="shared" si="85"/>
        <v>_平日(金曜除く)</v>
      </c>
      <c r="O181" t="s">
        <v>17</v>
      </c>
      <c r="P181" t="str">
        <f t="shared" si="86"/>
        <v>_平日</v>
      </c>
      <c r="Q181" t="str">
        <f t="shared" si="87"/>
        <v>_祝日でない</v>
      </c>
      <c r="R181" t="str">
        <f t="shared" si="88"/>
        <v>_平日</v>
      </c>
      <c r="S181" t="str">
        <f t="shared" si="89"/>
        <v>_平日</v>
      </c>
      <c r="T181">
        <f t="shared" si="102"/>
        <v>206</v>
      </c>
      <c r="U181" t="str">
        <f t="shared" si="90"/>
        <v>月</v>
      </c>
      <c r="V181" t="str">
        <f t="shared" si="91"/>
        <v>_週の前半</v>
      </c>
      <c r="W181" t="s">
        <v>35</v>
      </c>
      <c r="X181" t="str">
        <f t="shared" si="92"/>
        <v>_週の前半</v>
      </c>
      <c r="Y181" s="3">
        <v>6</v>
      </c>
      <c r="Z181" s="3">
        <v>90</v>
      </c>
      <c r="AA181" s="2" t="s">
        <v>79</v>
      </c>
      <c r="AB181" s="3">
        <v>0</v>
      </c>
      <c r="AC181" s="3">
        <v>6336</v>
      </c>
      <c r="AD181">
        <f t="shared" si="103"/>
        <v>113</v>
      </c>
      <c r="AE181" s="3">
        <v>651</v>
      </c>
      <c r="AF181" s="3">
        <v>645</v>
      </c>
      <c r="AG181" s="3">
        <v>6</v>
      </c>
      <c r="AH181" s="3">
        <v>80</v>
      </c>
      <c r="AI181" s="3">
        <v>258</v>
      </c>
      <c r="AJ181" s="3">
        <v>396</v>
      </c>
      <c r="AK181" s="3">
        <v>156</v>
      </c>
      <c r="AL181" s="3">
        <v>21</v>
      </c>
      <c r="AM181" s="3">
        <v>3785</v>
      </c>
      <c r="AN181" s="3">
        <v>370</v>
      </c>
      <c r="AO181" s="3">
        <v>3077.6</v>
      </c>
      <c r="AP181" s="3">
        <v>5.8999999999999997E-2</v>
      </c>
      <c r="AQ181" s="3">
        <v>33</v>
      </c>
      <c r="AR181" s="3">
        <v>31.4</v>
      </c>
      <c r="AS181" s="3">
        <v>0.4</v>
      </c>
      <c r="AT181" s="3">
        <v>3</v>
      </c>
      <c r="AU181" s="2">
        <v>1007.8</v>
      </c>
      <c r="AV181" s="2">
        <v>10</v>
      </c>
      <c r="AW181" s="2">
        <v>154.58333333333334</v>
      </c>
      <c r="AX181">
        <f t="shared" si="93"/>
        <v>-88</v>
      </c>
      <c r="AY181" t="s">
        <v>82</v>
      </c>
      <c r="AZ181" s="3">
        <v>13943709</v>
      </c>
      <c r="BA181" s="3">
        <v>1266</v>
      </c>
      <c r="BB181">
        <v>17652735594</v>
      </c>
      <c r="BC181" t="s">
        <v>79</v>
      </c>
      <c r="BD181">
        <f t="shared" si="107"/>
        <v>24.8</v>
      </c>
      <c r="BE181">
        <f t="shared" si="108"/>
        <v>92</v>
      </c>
      <c r="BF181" t="str">
        <f t="shared" si="109"/>
        <v>_なし</v>
      </c>
      <c r="BG181" t="str">
        <f t="shared" si="110"/>
        <v>_冬でない</v>
      </c>
      <c r="BH181">
        <f t="shared" si="111"/>
        <v>0</v>
      </c>
      <c r="BI181" t="str">
        <f t="shared" si="112"/>
        <v>_なし</v>
      </c>
      <c r="BJ181" t="str">
        <f t="shared" si="94"/>
        <v>_なし</v>
      </c>
      <c r="BK181" t="str">
        <f t="shared" si="113"/>
        <v>_なし</v>
      </c>
      <c r="BL181">
        <f t="shared" si="114"/>
        <v>166.25833333333333</v>
      </c>
      <c r="BM181">
        <f t="shared" si="95"/>
        <v>3941</v>
      </c>
      <c r="BN181">
        <f t="shared" si="96"/>
        <v>391</v>
      </c>
      <c r="BO181">
        <f t="shared" si="97"/>
        <v>4332</v>
      </c>
      <c r="BP181">
        <v>-28</v>
      </c>
      <c r="BQ181">
        <v>-5</v>
      </c>
      <c r="BR181">
        <v>-25</v>
      </c>
      <c r="BS181">
        <v>-28</v>
      </c>
      <c r="BT181">
        <v>-21</v>
      </c>
      <c r="BU181">
        <v>11</v>
      </c>
      <c r="BV181">
        <f t="shared" si="120"/>
        <v>-23</v>
      </c>
      <c r="BW181">
        <f t="shared" si="121"/>
        <v>5</v>
      </c>
      <c r="BX181">
        <f t="shared" si="122"/>
        <v>-13</v>
      </c>
      <c r="BY181">
        <f t="shared" si="123"/>
        <v>-36</v>
      </c>
      <c r="BZ181">
        <f t="shared" si="124"/>
        <v>-14</v>
      </c>
      <c r="CA181">
        <f t="shared" si="125"/>
        <v>7</v>
      </c>
      <c r="CB181">
        <f t="shared" si="98"/>
        <v>-16</v>
      </c>
      <c r="CC181">
        <f t="shared" si="99"/>
        <v>-12.333333333333334</v>
      </c>
      <c r="CD181">
        <f t="shared" si="115"/>
        <v>0.3</v>
      </c>
      <c r="CE181" t="s">
        <v>121</v>
      </c>
      <c r="CF181" t="str">
        <f t="shared" si="116"/>
        <v>夏</v>
      </c>
      <c r="CG181" s="2">
        <v>13943709</v>
      </c>
      <c r="CH181" s="2">
        <v>6336</v>
      </c>
      <c r="CI181" s="2">
        <v>17652735594</v>
      </c>
      <c r="CJ181">
        <f t="shared" si="117"/>
        <v>10235535314</v>
      </c>
      <c r="CK181">
        <f t="shared" si="118"/>
        <v>10235535314</v>
      </c>
      <c r="CL181" s="2">
        <v>0</v>
      </c>
      <c r="CM181" s="2">
        <v>0</v>
      </c>
      <c r="CN181">
        <f t="shared" si="100"/>
        <v>0</v>
      </c>
      <c r="CO181">
        <f t="shared" si="104"/>
        <v>0</v>
      </c>
      <c r="CP181">
        <f t="shared" si="105"/>
        <v>0</v>
      </c>
      <c r="CQ181">
        <f t="shared" si="106"/>
        <v>0</v>
      </c>
      <c r="CR181">
        <f t="shared" si="101"/>
        <v>206</v>
      </c>
      <c r="CS181">
        <v>203</v>
      </c>
      <c r="CT181">
        <v>521430.5</v>
      </c>
      <c r="CU181">
        <f t="shared" si="119"/>
        <v>521430.5</v>
      </c>
    </row>
    <row r="182" spans="1:99" x14ac:dyDescent="0.55000000000000004">
      <c r="A182" s="1">
        <v>44026</v>
      </c>
      <c r="B182">
        <v>143</v>
      </c>
      <c r="C182">
        <v>8188</v>
      </c>
      <c r="D182">
        <v>0</v>
      </c>
      <c r="E182">
        <v>325</v>
      </c>
      <c r="F182">
        <v>22.3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 t="str">
        <f t="shared" si="85"/>
        <v>_平日(金曜除く)</v>
      </c>
      <c r="O182" t="s">
        <v>17</v>
      </c>
      <c r="P182" t="str">
        <f t="shared" si="86"/>
        <v>_平日</v>
      </c>
      <c r="Q182" t="str">
        <f t="shared" si="87"/>
        <v>_祝日でない</v>
      </c>
      <c r="R182" t="str">
        <f t="shared" si="88"/>
        <v>_平日</v>
      </c>
      <c r="S182" t="str">
        <f t="shared" si="89"/>
        <v>_平日</v>
      </c>
      <c r="T182">
        <f t="shared" si="102"/>
        <v>118</v>
      </c>
      <c r="U182" t="str">
        <f t="shared" si="90"/>
        <v>火</v>
      </c>
      <c r="V182" t="str">
        <f t="shared" si="91"/>
        <v>_週の前半</v>
      </c>
      <c r="W182" t="s">
        <v>35</v>
      </c>
      <c r="X182" t="str">
        <f t="shared" si="92"/>
        <v>_週の前半</v>
      </c>
      <c r="Y182" s="3">
        <v>6</v>
      </c>
      <c r="Z182" s="3">
        <v>97</v>
      </c>
      <c r="AA182" s="2" t="s">
        <v>79</v>
      </c>
      <c r="AB182" s="3">
        <v>0</v>
      </c>
      <c r="AC182" s="3">
        <v>6472</v>
      </c>
      <c r="AD182">
        <f t="shared" si="103"/>
        <v>136</v>
      </c>
      <c r="AE182" s="3">
        <v>679</v>
      </c>
      <c r="AF182" s="3">
        <v>672</v>
      </c>
      <c r="AG182" s="3">
        <v>7</v>
      </c>
      <c r="AH182" s="3">
        <v>104</v>
      </c>
      <c r="AI182" s="3">
        <v>273</v>
      </c>
      <c r="AJ182" s="3">
        <v>336</v>
      </c>
      <c r="AK182" s="3">
        <v>214</v>
      </c>
      <c r="AL182" s="3">
        <v>13</v>
      </c>
      <c r="AM182" s="3">
        <v>3358</v>
      </c>
      <c r="AN182" s="3">
        <v>349</v>
      </c>
      <c r="AO182" s="3">
        <v>3208.3</v>
      </c>
      <c r="AP182" s="3">
        <v>5.7000000000000002E-2</v>
      </c>
      <c r="AQ182" s="3">
        <v>28</v>
      </c>
      <c r="AR182" s="3">
        <v>31.3</v>
      </c>
      <c r="AS182" s="3">
        <v>0</v>
      </c>
      <c r="AT182" s="3">
        <v>2.2999999999999998</v>
      </c>
      <c r="AU182" s="2">
        <v>999.5</v>
      </c>
      <c r="AV182" s="2">
        <v>10</v>
      </c>
      <c r="AW182" s="2">
        <v>-2.2916666666666665</v>
      </c>
      <c r="AX182">
        <f t="shared" si="93"/>
        <v>25</v>
      </c>
      <c r="AY182" t="s">
        <v>82</v>
      </c>
      <c r="AZ182" s="3">
        <v>13943591</v>
      </c>
      <c r="BA182" s="3">
        <v>1248</v>
      </c>
      <c r="BB182">
        <v>17401601568</v>
      </c>
      <c r="BC182" t="s">
        <v>79</v>
      </c>
      <c r="BD182">
        <f t="shared" si="107"/>
        <v>27.2</v>
      </c>
      <c r="BE182">
        <f t="shared" si="108"/>
        <v>84</v>
      </c>
      <c r="BF182" t="str">
        <f t="shared" si="109"/>
        <v>_なし</v>
      </c>
      <c r="BG182" t="str">
        <f t="shared" si="110"/>
        <v>_冬でない</v>
      </c>
      <c r="BH182">
        <f t="shared" si="111"/>
        <v>0</v>
      </c>
      <c r="BI182" t="str">
        <f t="shared" si="112"/>
        <v>_なし</v>
      </c>
      <c r="BJ182" t="str">
        <f t="shared" si="94"/>
        <v>_なし</v>
      </c>
      <c r="BK182" t="str">
        <f t="shared" si="113"/>
        <v>_なし</v>
      </c>
      <c r="BL182">
        <f t="shared" si="114"/>
        <v>1.4166666666666667</v>
      </c>
      <c r="BM182">
        <f t="shared" si="95"/>
        <v>3572</v>
      </c>
      <c r="BN182">
        <f t="shared" si="96"/>
        <v>362</v>
      </c>
      <c r="BO182">
        <f t="shared" si="97"/>
        <v>3934</v>
      </c>
      <c r="BP182">
        <v>-28</v>
      </c>
      <c r="BQ182">
        <v>-5</v>
      </c>
      <c r="BR182">
        <v>-28</v>
      </c>
      <c r="BS182">
        <v>-30</v>
      </c>
      <c r="BT182">
        <v>-24</v>
      </c>
      <c r="BU182">
        <v>13</v>
      </c>
      <c r="BV182">
        <f t="shared" si="120"/>
        <v>-33</v>
      </c>
      <c r="BW182">
        <f t="shared" si="121"/>
        <v>-12</v>
      </c>
      <c r="BX182">
        <f t="shared" si="122"/>
        <v>-38</v>
      </c>
      <c r="BY182">
        <f t="shared" si="123"/>
        <v>-28</v>
      </c>
      <c r="BZ182">
        <f t="shared" si="124"/>
        <v>-22</v>
      </c>
      <c r="CA182">
        <f t="shared" si="125"/>
        <v>12</v>
      </c>
      <c r="CB182">
        <f t="shared" si="98"/>
        <v>-17</v>
      </c>
      <c r="CC182">
        <f t="shared" si="99"/>
        <v>-20.166666666666668</v>
      </c>
      <c r="CD182">
        <f t="shared" si="115"/>
        <v>0.2</v>
      </c>
      <c r="CE182" t="s">
        <v>121</v>
      </c>
      <c r="CF182" t="str">
        <f t="shared" si="116"/>
        <v>夏</v>
      </c>
      <c r="CG182" s="2">
        <v>13943591</v>
      </c>
      <c r="CH182" s="2">
        <v>6472</v>
      </c>
      <c r="CI182" s="2">
        <v>17401601568</v>
      </c>
      <c r="CJ182">
        <f t="shared" si="117"/>
        <v>10737472130</v>
      </c>
      <c r="CK182">
        <f t="shared" si="118"/>
        <v>10737472130</v>
      </c>
      <c r="CL182" s="2">
        <v>0</v>
      </c>
      <c r="CM182" s="2">
        <v>0</v>
      </c>
      <c r="CN182">
        <f t="shared" si="100"/>
        <v>0</v>
      </c>
      <c r="CO182">
        <f t="shared" si="104"/>
        <v>0</v>
      </c>
      <c r="CP182">
        <f t="shared" si="105"/>
        <v>0</v>
      </c>
      <c r="CQ182">
        <f t="shared" si="106"/>
        <v>0</v>
      </c>
      <c r="CR182">
        <f t="shared" si="101"/>
        <v>118</v>
      </c>
      <c r="CS182">
        <v>203</v>
      </c>
      <c r="CT182">
        <v>521430.5</v>
      </c>
      <c r="CU182">
        <f t="shared" si="119"/>
        <v>521430.5</v>
      </c>
    </row>
    <row r="183" spans="1:99" x14ac:dyDescent="0.55000000000000004">
      <c r="A183" s="1">
        <v>44027</v>
      </c>
      <c r="B183">
        <v>165</v>
      </c>
      <c r="C183">
        <v>8353</v>
      </c>
      <c r="D183">
        <v>1</v>
      </c>
      <c r="E183">
        <v>326</v>
      </c>
      <c r="F183">
        <v>20.399999999999999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 t="str">
        <f t="shared" si="85"/>
        <v>_平日(金曜除く)</v>
      </c>
      <c r="O183" t="s">
        <v>17</v>
      </c>
      <c r="P183" t="str">
        <f t="shared" si="86"/>
        <v>_平日</v>
      </c>
      <c r="Q183" t="str">
        <f t="shared" si="87"/>
        <v>_祝日でない</v>
      </c>
      <c r="R183" t="str">
        <f t="shared" si="88"/>
        <v>_平日</v>
      </c>
      <c r="S183" t="str">
        <f t="shared" si="89"/>
        <v>_平日</v>
      </c>
      <c r="T183">
        <f t="shared" si="102"/>
        <v>143</v>
      </c>
      <c r="U183" t="str">
        <f t="shared" si="90"/>
        <v>水</v>
      </c>
      <c r="V183" t="str">
        <f t="shared" si="91"/>
        <v>_週の前半</v>
      </c>
      <c r="W183" t="s">
        <v>35</v>
      </c>
      <c r="X183" t="str">
        <f t="shared" si="92"/>
        <v>_週の前半</v>
      </c>
      <c r="Y183" s="3">
        <v>6.5</v>
      </c>
      <c r="Z183" s="3">
        <v>97</v>
      </c>
      <c r="AA183" s="2" t="s">
        <v>79</v>
      </c>
      <c r="AB183" s="3">
        <v>0</v>
      </c>
      <c r="AC183" s="3">
        <v>6608</v>
      </c>
      <c r="AD183">
        <f t="shared" si="103"/>
        <v>136</v>
      </c>
      <c r="AE183" s="3">
        <v>721</v>
      </c>
      <c r="AF183" s="3">
        <v>713</v>
      </c>
      <c r="AG183" s="3">
        <v>8</v>
      </c>
      <c r="AH183" s="3">
        <v>109</v>
      </c>
      <c r="AI183" s="3">
        <v>266</v>
      </c>
      <c r="AJ183" s="3">
        <v>324</v>
      </c>
      <c r="AK183" s="3">
        <v>278</v>
      </c>
      <c r="AL183" s="3">
        <v>14</v>
      </c>
      <c r="AM183" s="3">
        <v>3806</v>
      </c>
      <c r="AN183" s="3">
        <v>315</v>
      </c>
      <c r="AO183" s="3">
        <v>3340</v>
      </c>
      <c r="AP183" s="3">
        <v>5.8000000000000003E-2</v>
      </c>
      <c r="AQ183" s="3">
        <v>23</v>
      </c>
      <c r="AR183" s="3">
        <v>31.3</v>
      </c>
      <c r="AS183" s="3">
        <v>0</v>
      </c>
      <c r="AT183" s="3">
        <v>2.2999999999999998</v>
      </c>
      <c r="AU183" s="2">
        <v>998.2</v>
      </c>
      <c r="AV183" s="2">
        <v>10</v>
      </c>
      <c r="AW183" s="2">
        <v>3.1666666666666665</v>
      </c>
      <c r="AX183">
        <f t="shared" si="93"/>
        <v>22</v>
      </c>
      <c r="AY183" t="s">
        <v>82</v>
      </c>
      <c r="AZ183" s="3">
        <v>13943448</v>
      </c>
      <c r="BA183" s="3">
        <v>1254</v>
      </c>
      <c r="BB183">
        <v>17485083792</v>
      </c>
      <c r="BC183" t="s">
        <v>79</v>
      </c>
      <c r="BD183">
        <f t="shared" si="107"/>
        <v>26</v>
      </c>
      <c r="BE183">
        <f t="shared" si="108"/>
        <v>83</v>
      </c>
      <c r="BF183" t="str">
        <f t="shared" si="109"/>
        <v>_なし</v>
      </c>
      <c r="BG183" t="str">
        <f t="shared" si="110"/>
        <v>_冬でない</v>
      </c>
      <c r="BH183">
        <f t="shared" si="111"/>
        <v>0</v>
      </c>
      <c r="BI183" t="str">
        <f t="shared" si="112"/>
        <v>_なし</v>
      </c>
      <c r="BJ183" t="str">
        <f t="shared" si="94"/>
        <v>_なし</v>
      </c>
      <c r="BK183" t="str">
        <f t="shared" si="113"/>
        <v>_なし</v>
      </c>
      <c r="BL183">
        <f t="shared" si="114"/>
        <v>-0.79999999999999993</v>
      </c>
      <c r="BM183">
        <f t="shared" si="95"/>
        <v>4084</v>
      </c>
      <c r="BN183">
        <f t="shared" si="96"/>
        <v>329</v>
      </c>
      <c r="BO183">
        <f t="shared" si="97"/>
        <v>4413</v>
      </c>
      <c r="BP183">
        <v>-29</v>
      </c>
      <c r="BQ183">
        <v>-7</v>
      </c>
      <c r="BR183">
        <v>-31</v>
      </c>
      <c r="BS183">
        <v>-29</v>
      </c>
      <c r="BT183">
        <v>-23</v>
      </c>
      <c r="BU183">
        <v>12</v>
      </c>
      <c r="BV183">
        <f t="shared" si="120"/>
        <v>-25</v>
      </c>
      <c r="BW183">
        <f t="shared" si="121"/>
        <v>-1</v>
      </c>
      <c r="BX183">
        <f t="shared" si="122"/>
        <v>-18</v>
      </c>
      <c r="BY183">
        <f t="shared" si="123"/>
        <v>-28</v>
      </c>
      <c r="BZ183">
        <f t="shared" si="124"/>
        <v>-23</v>
      </c>
      <c r="CA183">
        <f t="shared" si="125"/>
        <v>12</v>
      </c>
      <c r="CB183">
        <f t="shared" si="98"/>
        <v>-17.833333333333332</v>
      </c>
      <c r="CC183">
        <f t="shared" si="99"/>
        <v>-13.833333333333334</v>
      </c>
      <c r="CD183">
        <f t="shared" si="115"/>
        <v>1.5</v>
      </c>
      <c r="CE183" t="s">
        <v>121</v>
      </c>
      <c r="CF183" t="str">
        <f t="shared" si="116"/>
        <v>夏</v>
      </c>
      <c r="CG183" s="2">
        <v>13943448</v>
      </c>
      <c r="CH183" s="2">
        <v>6608</v>
      </c>
      <c r="CI183" s="2">
        <v>17485083792</v>
      </c>
      <c r="CJ183">
        <f t="shared" si="117"/>
        <v>10765279836</v>
      </c>
      <c r="CK183">
        <f t="shared" si="118"/>
        <v>10765279836</v>
      </c>
      <c r="CL183" s="2">
        <v>0</v>
      </c>
      <c r="CM183" s="2">
        <v>0</v>
      </c>
      <c r="CN183">
        <f t="shared" si="100"/>
        <v>0</v>
      </c>
      <c r="CO183">
        <f t="shared" si="104"/>
        <v>0</v>
      </c>
      <c r="CP183">
        <f t="shared" si="105"/>
        <v>0</v>
      </c>
      <c r="CQ183">
        <f t="shared" si="106"/>
        <v>0</v>
      </c>
      <c r="CR183">
        <f t="shared" si="101"/>
        <v>143</v>
      </c>
      <c r="CS183">
        <v>203</v>
      </c>
      <c r="CT183">
        <v>521430.5</v>
      </c>
      <c r="CU183">
        <f t="shared" si="119"/>
        <v>521430.5</v>
      </c>
    </row>
    <row r="184" spans="1:99" x14ac:dyDescent="0.55000000000000004">
      <c r="A184" s="1">
        <v>44028</v>
      </c>
      <c r="B184">
        <v>286</v>
      </c>
      <c r="C184">
        <v>8639</v>
      </c>
      <c r="D184">
        <v>0</v>
      </c>
      <c r="E184">
        <v>326</v>
      </c>
      <c r="F184">
        <v>20.7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 t="str">
        <f t="shared" si="85"/>
        <v>_平日(金曜除く)</v>
      </c>
      <c r="O184" t="s">
        <v>17</v>
      </c>
      <c r="P184" t="str">
        <f t="shared" si="86"/>
        <v>_平日</v>
      </c>
      <c r="Q184" t="str">
        <f t="shared" si="87"/>
        <v>_祝日でない</v>
      </c>
      <c r="R184" t="str">
        <f t="shared" si="88"/>
        <v>_平日</v>
      </c>
      <c r="S184" t="str">
        <f t="shared" si="89"/>
        <v>_平日</v>
      </c>
      <c r="T184">
        <f t="shared" si="102"/>
        <v>165</v>
      </c>
      <c r="U184" t="str">
        <f t="shared" si="90"/>
        <v>木</v>
      </c>
      <c r="V184" t="str">
        <f t="shared" si="91"/>
        <v>週の後半</v>
      </c>
      <c r="W184" t="s">
        <v>35</v>
      </c>
      <c r="X184" t="str">
        <f t="shared" si="92"/>
        <v>週の後半</v>
      </c>
      <c r="Y184" s="3">
        <v>0.5</v>
      </c>
      <c r="Z184" s="3">
        <v>86</v>
      </c>
      <c r="AA184" s="2" t="s">
        <v>79</v>
      </c>
      <c r="AB184" s="3">
        <v>0</v>
      </c>
      <c r="AC184" s="3">
        <v>6771</v>
      </c>
      <c r="AD184">
        <f t="shared" si="103"/>
        <v>163</v>
      </c>
      <c r="AE184" s="3">
        <v>760</v>
      </c>
      <c r="AF184" s="3">
        <v>753</v>
      </c>
      <c r="AG184" s="3">
        <v>7</v>
      </c>
      <c r="AH184" s="3">
        <v>118</v>
      </c>
      <c r="AI184" s="3">
        <v>248</v>
      </c>
      <c r="AJ184" s="3">
        <v>417</v>
      </c>
      <c r="AK184" s="3">
        <v>333</v>
      </c>
      <c r="AL184" s="3">
        <v>22</v>
      </c>
      <c r="AM184" s="3">
        <v>3960</v>
      </c>
      <c r="AN184" s="3">
        <v>286</v>
      </c>
      <c r="AO184" s="3">
        <v>3521.9</v>
      </c>
      <c r="AP184" s="3">
        <v>6.2E-2</v>
      </c>
      <c r="AQ184" s="3">
        <v>25</v>
      </c>
      <c r="AR184" s="3">
        <v>31</v>
      </c>
      <c r="AS184" s="3">
        <v>0.1</v>
      </c>
      <c r="AT184" s="3">
        <v>2.2999999999999998</v>
      </c>
      <c r="AU184" s="2">
        <v>1004.4</v>
      </c>
      <c r="AV184" s="2">
        <v>10</v>
      </c>
      <c r="AW184" s="2">
        <v>1</v>
      </c>
      <c r="AX184">
        <f t="shared" si="93"/>
        <v>121</v>
      </c>
      <c r="AY184" t="s">
        <v>82</v>
      </c>
      <c r="AZ184" s="3">
        <v>13943283</v>
      </c>
      <c r="BA184" s="3">
        <v>1256</v>
      </c>
      <c r="BB184">
        <v>17512763448</v>
      </c>
      <c r="BC184" t="s">
        <v>79</v>
      </c>
      <c r="BD184">
        <f t="shared" si="107"/>
        <v>23.7</v>
      </c>
      <c r="BE184">
        <f t="shared" si="108"/>
        <v>96</v>
      </c>
      <c r="BF184" t="str">
        <f t="shared" si="109"/>
        <v>_なし</v>
      </c>
      <c r="BG184" t="str">
        <f t="shared" si="110"/>
        <v>_冬でない</v>
      </c>
      <c r="BH184">
        <f t="shared" si="111"/>
        <v>0</v>
      </c>
      <c r="BI184" t="str">
        <f t="shared" si="112"/>
        <v>_なし</v>
      </c>
      <c r="BJ184" t="str">
        <f t="shared" si="94"/>
        <v>_なし</v>
      </c>
      <c r="BK184" t="str">
        <f t="shared" si="113"/>
        <v>_なし</v>
      </c>
      <c r="BL184">
        <f t="shared" si="114"/>
        <v>1.0166666666666666</v>
      </c>
      <c r="BM184">
        <f t="shared" si="95"/>
        <v>4293</v>
      </c>
      <c r="BN184">
        <f t="shared" si="96"/>
        <v>308</v>
      </c>
      <c r="BO184">
        <f t="shared" si="97"/>
        <v>4601</v>
      </c>
      <c r="BP184">
        <v>-24</v>
      </c>
      <c r="BQ184">
        <v>2</v>
      </c>
      <c r="BR184">
        <v>-10</v>
      </c>
      <c r="BS184">
        <v>-29</v>
      </c>
      <c r="BT184">
        <v>-23</v>
      </c>
      <c r="BU184">
        <v>12</v>
      </c>
      <c r="BV184">
        <f t="shared" si="120"/>
        <v>-27</v>
      </c>
      <c r="BW184">
        <f t="shared" si="121"/>
        <v>-3</v>
      </c>
      <c r="BX184">
        <f t="shared" si="122"/>
        <v>-15</v>
      </c>
      <c r="BY184">
        <f t="shared" si="123"/>
        <v>-30</v>
      </c>
      <c r="BZ184">
        <f t="shared" si="124"/>
        <v>-23</v>
      </c>
      <c r="CA184">
        <f t="shared" si="125"/>
        <v>12</v>
      </c>
      <c r="CB184">
        <f t="shared" si="98"/>
        <v>-12</v>
      </c>
      <c r="CC184">
        <f t="shared" si="99"/>
        <v>-14.333333333333334</v>
      </c>
      <c r="CD184">
        <f t="shared" si="115"/>
        <v>0</v>
      </c>
      <c r="CE184" t="s">
        <v>121</v>
      </c>
      <c r="CF184" t="str">
        <f t="shared" si="116"/>
        <v>夏</v>
      </c>
      <c r="CG184" s="2">
        <v>13943283</v>
      </c>
      <c r="CH184" s="2">
        <v>6771</v>
      </c>
      <c r="CI184" s="2">
        <v>17512763448</v>
      </c>
      <c r="CJ184">
        <f t="shared" si="117"/>
        <v>10374773472</v>
      </c>
      <c r="CK184">
        <f t="shared" si="118"/>
        <v>10374773472</v>
      </c>
      <c r="CL184" s="2">
        <v>0</v>
      </c>
      <c r="CM184" s="2">
        <v>0</v>
      </c>
      <c r="CN184">
        <f t="shared" si="100"/>
        <v>0</v>
      </c>
      <c r="CO184">
        <f t="shared" si="104"/>
        <v>0</v>
      </c>
      <c r="CP184">
        <f t="shared" si="105"/>
        <v>0</v>
      </c>
      <c r="CQ184">
        <f t="shared" si="106"/>
        <v>0</v>
      </c>
      <c r="CR184">
        <f t="shared" si="101"/>
        <v>165</v>
      </c>
      <c r="CS184">
        <v>203</v>
      </c>
      <c r="CT184">
        <v>521430.5</v>
      </c>
      <c r="CU184">
        <f t="shared" si="119"/>
        <v>521430.5</v>
      </c>
    </row>
    <row r="185" spans="1:99" x14ac:dyDescent="0.55000000000000004">
      <c r="A185" s="1">
        <v>44029</v>
      </c>
      <c r="B185">
        <v>293</v>
      </c>
      <c r="C185">
        <v>8932</v>
      </c>
      <c r="D185">
        <v>0</v>
      </c>
      <c r="E185">
        <v>326</v>
      </c>
      <c r="F185">
        <v>19.3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 t="str">
        <f t="shared" si="85"/>
        <v>金曜</v>
      </c>
      <c r="O185" t="s">
        <v>17</v>
      </c>
      <c r="P185" t="str">
        <f t="shared" si="86"/>
        <v>_平日</v>
      </c>
      <c r="Q185" t="str">
        <f t="shared" si="87"/>
        <v>_祝日でない</v>
      </c>
      <c r="R185" t="str">
        <f t="shared" si="88"/>
        <v>_平日</v>
      </c>
      <c r="S185" t="str">
        <f t="shared" si="89"/>
        <v>休日前日</v>
      </c>
      <c r="T185">
        <f t="shared" si="102"/>
        <v>286</v>
      </c>
      <c r="U185" t="str">
        <f t="shared" si="90"/>
        <v>金</v>
      </c>
      <c r="V185" t="str">
        <f t="shared" si="91"/>
        <v>週の後半</v>
      </c>
      <c r="W185" t="s">
        <v>35</v>
      </c>
      <c r="X185" t="str">
        <f t="shared" si="92"/>
        <v>週の後半</v>
      </c>
      <c r="Y185" s="3">
        <v>34.5</v>
      </c>
      <c r="Z185" s="3">
        <v>98</v>
      </c>
      <c r="AA185" s="2" t="s">
        <v>79</v>
      </c>
      <c r="AB185" s="3">
        <v>0</v>
      </c>
      <c r="AC185" s="3">
        <v>6909</v>
      </c>
      <c r="AD185">
        <f t="shared" si="103"/>
        <v>138</v>
      </c>
      <c r="AE185" s="3">
        <v>836</v>
      </c>
      <c r="AF185" s="3">
        <v>826</v>
      </c>
      <c r="AG185" s="3">
        <v>10</v>
      </c>
      <c r="AH185" s="3">
        <v>107</v>
      </c>
      <c r="AI185" s="3">
        <v>240</v>
      </c>
      <c r="AJ185" s="3">
        <v>515</v>
      </c>
      <c r="AK185" s="3">
        <v>252</v>
      </c>
      <c r="AL185" s="3">
        <v>17</v>
      </c>
      <c r="AM185" s="3">
        <v>3828</v>
      </c>
      <c r="AN185" s="3">
        <v>325</v>
      </c>
      <c r="AO185" s="3">
        <v>3600.4</v>
      </c>
      <c r="AP185" s="3">
        <v>6.2E-2</v>
      </c>
      <c r="AQ185" s="3">
        <v>25</v>
      </c>
      <c r="AR185" s="3">
        <v>31.4</v>
      </c>
      <c r="AS185" s="3">
        <v>0</v>
      </c>
      <c r="AT185" s="3">
        <v>2</v>
      </c>
      <c r="AU185" s="2">
        <v>1008.4</v>
      </c>
      <c r="AV185" s="2">
        <v>10</v>
      </c>
      <c r="AW185" s="2">
        <v>-2.4750000000000001</v>
      </c>
      <c r="AX185">
        <f t="shared" si="93"/>
        <v>7</v>
      </c>
      <c r="AY185" t="s">
        <v>82</v>
      </c>
      <c r="AZ185" s="3">
        <v>13942997</v>
      </c>
      <c r="BA185" s="3">
        <v>1404</v>
      </c>
      <c r="BB185">
        <v>19575967788</v>
      </c>
      <c r="BC185" t="s">
        <v>79</v>
      </c>
      <c r="BD185">
        <f t="shared" si="107"/>
        <v>25.3</v>
      </c>
      <c r="BE185">
        <f t="shared" si="108"/>
        <v>90</v>
      </c>
      <c r="BF185" t="str">
        <f t="shared" si="109"/>
        <v>_なし</v>
      </c>
      <c r="BG185" t="str">
        <f t="shared" si="110"/>
        <v>_冬でない</v>
      </c>
      <c r="BH185">
        <f t="shared" si="111"/>
        <v>0</v>
      </c>
      <c r="BI185" t="str">
        <f t="shared" si="112"/>
        <v>_なし</v>
      </c>
      <c r="BJ185" t="str">
        <f t="shared" si="94"/>
        <v>_なし</v>
      </c>
      <c r="BK185" t="str">
        <f t="shared" si="113"/>
        <v>_なし</v>
      </c>
      <c r="BL185">
        <f t="shared" si="114"/>
        <v>1.4916666666666665</v>
      </c>
      <c r="BM185">
        <f t="shared" si="95"/>
        <v>4080</v>
      </c>
      <c r="BN185">
        <f t="shared" si="96"/>
        <v>342</v>
      </c>
      <c r="BO185">
        <f t="shared" si="97"/>
        <v>4422</v>
      </c>
      <c r="BP185">
        <v>-33</v>
      </c>
      <c r="BQ185">
        <v>-10</v>
      </c>
      <c r="BR185">
        <v>-40</v>
      </c>
      <c r="BS185">
        <v>-32</v>
      </c>
      <c r="BT185">
        <v>-24</v>
      </c>
      <c r="BU185">
        <v>15</v>
      </c>
      <c r="BV185">
        <f t="shared" si="120"/>
        <v>-30</v>
      </c>
      <c r="BW185">
        <f t="shared" si="121"/>
        <v>-11</v>
      </c>
      <c r="BX185">
        <f t="shared" si="122"/>
        <v>-37</v>
      </c>
      <c r="BY185">
        <f t="shared" si="123"/>
        <v>-29</v>
      </c>
      <c r="BZ185">
        <f t="shared" si="124"/>
        <v>-23</v>
      </c>
      <c r="CA185">
        <f t="shared" si="125"/>
        <v>13</v>
      </c>
      <c r="CB185">
        <f t="shared" si="98"/>
        <v>-20.666666666666668</v>
      </c>
      <c r="CC185">
        <f t="shared" si="99"/>
        <v>-19.5</v>
      </c>
      <c r="CD185">
        <f t="shared" si="115"/>
        <v>0</v>
      </c>
      <c r="CE185" t="s">
        <v>121</v>
      </c>
      <c r="CF185" t="str">
        <f t="shared" si="116"/>
        <v>夏</v>
      </c>
      <c r="CG185" s="2">
        <v>13942997</v>
      </c>
      <c r="CH185" s="2">
        <v>6909</v>
      </c>
      <c r="CI185" s="2">
        <v>19575967788</v>
      </c>
      <c r="CJ185">
        <f t="shared" si="117"/>
        <v>11894542492</v>
      </c>
      <c r="CK185">
        <f t="shared" si="118"/>
        <v>11894542492</v>
      </c>
      <c r="CL185" s="2">
        <v>0</v>
      </c>
      <c r="CM185" s="2">
        <v>0</v>
      </c>
      <c r="CN185">
        <f t="shared" si="100"/>
        <v>0</v>
      </c>
      <c r="CO185">
        <f t="shared" si="104"/>
        <v>0</v>
      </c>
      <c r="CP185">
        <f t="shared" si="105"/>
        <v>0</v>
      </c>
      <c r="CQ185">
        <f t="shared" si="106"/>
        <v>0</v>
      </c>
      <c r="CR185">
        <f t="shared" si="101"/>
        <v>286</v>
      </c>
      <c r="CS185">
        <v>203</v>
      </c>
      <c r="CT185">
        <v>521430.5</v>
      </c>
      <c r="CU185">
        <f t="shared" si="119"/>
        <v>521430.5</v>
      </c>
    </row>
    <row r="186" spans="1:99" x14ac:dyDescent="0.55000000000000004">
      <c r="A186" s="1">
        <v>44030</v>
      </c>
      <c r="B186">
        <v>290</v>
      </c>
      <c r="C186">
        <v>9222</v>
      </c>
      <c r="D186">
        <v>0</v>
      </c>
      <c r="E186">
        <v>326</v>
      </c>
      <c r="F186">
        <v>20.399999999999999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 t="str">
        <f t="shared" si="85"/>
        <v>休日</v>
      </c>
      <c r="O186" t="s">
        <v>17</v>
      </c>
      <c r="P186" t="str">
        <f t="shared" si="86"/>
        <v>休日</v>
      </c>
      <c r="Q186" t="str">
        <f t="shared" si="87"/>
        <v>_祝日でない</v>
      </c>
      <c r="R186" t="str">
        <f t="shared" si="88"/>
        <v>休日</v>
      </c>
      <c r="S186" t="str">
        <f t="shared" si="89"/>
        <v>休日</v>
      </c>
      <c r="T186">
        <f t="shared" si="102"/>
        <v>293</v>
      </c>
      <c r="U186" t="str">
        <f t="shared" si="90"/>
        <v>土</v>
      </c>
      <c r="V186" t="str">
        <f t="shared" si="91"/>
        <v>週の後半</v>
      </c>
      <c r="W186" t="s">
        <v>35</v>
      </c>
      <c r="X186" t="str">
        <f t="shared" si="92"/>
        <v>週の後半</v>
      </c>
      <c r="Y186" s="3">
        <v>20</v>
      </c>
      <c r="Z186" s="3">
        <v>100</v>
      </c>
      <c r="AA186" s="2" t="s">
        <v>79</v>
      </c>
      <c r="AB186" s="3">
        <v>0</v>
      </c>
      <c r="AC186" s="3">
        <v>7003</v>
      </c>
      <c r="AD186">
        <f t="shared" si="103"/>
        <v>94</v>
      </c>
      <c r="AE186" s="3">
        <v>875</v>
      </c>
      <c r="AF186" s="3">
        <v>865</v>
      </c>
      <c r="AG186" s="3">
        <v>10</v>
      </c>
      <c r="AH186" s="3">
        <v>122</v>
      </c>
      <c r="AI186" s="3">
        <v>341</v>
      </c>
      <c r="AJ186" s="3">
        <v>556</v>
      </c>
      <c r="AK186" s="3">
        <v>191</v>
      </c>
      <c r="AL186" s="3">
        <v>11</v>
      </c>
      <c r="AM186" s="3">
        <v>2617</v>
      </c>
      <c r="AN186" s="3">
        <v>250</v>
      </c>
      <c r="AO186" s="3">
        <v>3676.4</v>
      </c>
      <c r="AP186" s="3">
        <v>6.0999999999999999E-2</v>
      </c>
      <c r="AQ186" s="3">
        <v>25</v>
      </c>
      <c r="AR186" s="3">
        <v>29.6</v>
      </c>
      <c r="AS186" s="3">
        <v>0</v>
      </c>
      <c r="AT186" s="3">
        <v>1.5</v>
      </c>
      <c r="AU186" s="2">
        <v>1009</v>
      </c>
      <c r="AV186" s="2">
        <v>10</v>
      </c>
      <c r="AW186" s="2">
        <v>-36.991666666666667</v>
      </c>
      <c r="AX186">
        <f t="shared" si="93"/>
        <v>-3</v>
      </c>
      <c r="AY186" t="s">
        <v>82</v>
      </c>
      <c r="AZ186" s="3">
        <v>13942704</v>
      </c>
      <c r="BA186" s="3">
        <v>1603</v>
      </c>
      <c r="BB186">
        <v>22350154512</v>
      </c>
      <c r="BC186" t="s">
        <v>79</v>
      </c>
      <c r="BD186">
        <f t="shared" si="107"/>
        <v>27.5</v>
      </c>
      <c r="BE186">
        <f t="shared" si="108"/>
        <v>82</v>
      </c>
      <c r="BF186" t="str">
        <f t="shared" si="109"/>
        <v>_なし</v>
      </c>
      <c r="BG186" t="str">
        <f t="shared" si="110"/>
        <v>_冬でない</v>
      </c>
      <c r="BH186">
        <f t="shared" si="111"/>
        <v>0</v>
      </c>
      <c r="BI186" t="str">
        <f t="shared" si="112"/>
        <v>_なし</v>
      </c>
      <c r="BJ186" t="str">
        <f t="shared" si="94"/>
        <v>_なし</v>
      </c>
      <c r="BK186" t="str">
        <f t="shared" si="113"/>
        <v>_なし</v>
      </c>
      <c r="BL186">
        <f t="shared" si="114"/>
        <v>-36.300000000000004</v>
      </c>
      <c r="BM186">
        <f t="shared" si="95"/>
        <v>2808</v>
      </c>
      <c r="BN186">
        <f t="shared" si="96"/>
        <v>261</v>
      </c>
      <c r="BO186">
        <f t="shared" si="97"/>
        <v>3069</v>
      </c>
      <c r="BP186">
        <v>-29</v>
      </c>
      <c r="BQ186">
        <v>-3</v>
      </c>
      <c r="BR186">
        <v>-41</v>
      </c>
      <c r="BS186">
        <v>-35</v>
      </c>
      <c r="BT186">
        <v>-15</v>
      </c>
      <c r="BU186">
        <v>10</v>
      </c>
      <c r="BV186">
        <f t="shared" si="120"/>
        <v>-27</v>
      </c>
      <c r="BW186">
        <f t="shared" si="121"/>
        <v>0</v>
      </c>
      <c r="BX186">
        <f t="shared" si="122"/>
        <v>-23</v>
      </c>
      <c r="BY186">
        <f t="shared" si="123"/>
        <v>-29</v>
      </c>
      <c r="BZ186">
        <f t="shared" si="124"/>
        <v>-23</v>
      </c>
      <c r="CA186">
        <f t="shared" si="125"/>
        <v>13</v>
      </c>
      <c r="CB186">
        <f t="shared" si="98"/>
        <v>-18.833333333333332</v>
      </c>
      <c r="CC186">
        <f t="shared" si="99"/>
        <v>-14.833333333333334</v>
      </c>
      <c r="CD186">
        <f t="shared" si="115"/>
        <v>2.2999999999999998</v>
      </c>
      <c r="CE186" t="s">
        <v>121</v>
      </c>
      <c r="CF186" t="str">
        <f t="shared" si="116"/>
        <v>夏</v>
      </c>
      <c r="CG186" s="2">
        <v>13942704</v>
      </c>
      <c r="CH186" s="2">
        <v>7003</v>
      </c>
      <c r="CI186" s="2">
        <v>22350154512</v>
      </c>
      <c r="CJ186">
        <f t="shared" si="117"/>
        <v>14236947541</v>
      </c>
      <c r="CK186">
        <f t="shared" si="118"/>
        <v>14236947541</v>
      </c>
      <c r="CL186" s="2">
        <v>0</v>
      </c>
      <c r="CM186" s="2">
        <v>0</v>
      </c>
      <c r="CN186">
        <f t="shared" si="100"/>
        <v>0</v>
      </c>
      <c r="CO186">
        <f t="shared" si="104"/>
        <v>0</v>
      </c>
      <c r="CP186">
        <f t="shared" si="105"/>
        <v>0</v>
      </c>
      <c r="CQ186">
        <f t="shared" si="106"/>
        <v>0</v>
      </c>
      <c r="CR186">
        <f t="shared" si="101"/>
        <v>293</v>
      </c>
      <c r="CS186">
        <v>203</v>
      </c>
      <c r="CT186">
        <v>521430.5</v>
      </c>
      <c r="CU186">
        <f t="shared" si="119"/>
        <v>521430.5</v>
      </c>
    </row>
    <row r="187" spans="1:99" x14ac:dyDescent="0.55000000000000004">
      <c r="A187" s="1">
        <v>44031</v>
      </c>
      <c r="B187">
        <v>188</v>
      </c>
      <c r="C187">
        <v>9410</v>
      </c>
      <c r="D187">
        <v>0</v>
      </c>
      <c r="E187">
        <v>326</v>
      </c>
      <c r="F187">
        <v>24.3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 t="str">
        <f t="shared" si="85"/>
        <v>休日</v>
      </c>
      <c r="O187" t="s">
        <v>17</v>
      </c>
      <c r="P187" t="str">
        <f t="shared" si="86"/>
        <v>休日</v>
      </c>
      <c r="Q187" t="str">
        <f t="shared" si="87"/>
        <v>_祝日でない</v>
      </c>
      <c r="R187" t="str">
        <f t="shared" si="88"/>
        <v>休日</v>
      </c>
      <c r="S187" t="str">
        <f t="shared" si="89"/>
        <v>休日</v>
      </c>
      <c r="T187">
        <f t="shared" si="102"/>
        <v>290</v>
      </c>
      <c r="U187" t="str">
        <f t="shared" si="90"/>
        <v>日</v>
      </c>
      <c r="V187" t="str">
        <f t="shared" si="91"/>
        <v>_週の前半</v>
      </c>
      <c r="W187" t="s">
        <v>35</v>
      </c>
      <c r="X187" t="str">
        <f t="shared" si="92"/>
        <v>週の後半</v>
      </c>
      <c r="Y187" s="3">
        <v>0</v>
      </c>
      <c r="Z187" s="3">
        <v>90</v>
      </c>
      <c r="AA187" s="2" t="s">
        <v>79</v>
      </c>
      <c r="AB187" s="3">
        <v>0</v>
      </c>
      <c r="AC187" s="3">
        <v>7057</v>
      </c>
      <c r="AD187">
        <f t="shared" si="103"/>
        <v>54</v>
      </c>
      <c r="AE187" s="3">
        <v>917</v>
      </c>
      <c r="AF187" s="3">
        <v>905</v>
      </c>
      <c r="AG187" s="3">
        <v>12</v>
      </c>
      <c r="AH187" s="3">
        <v>136</v>
      </c>
      <c r="AI187" s="3">
        <v>362</v>
      </c>
      <c r="AJ187" s="3">
        <v>613</v>
      </c>
      <c r="AK187" s="3">
        <v>76</v>
      </c>
      <c r="AL187" s="3">
        <v>2</v>
      </c>
      <c r="AM187" s="3">
        <v>965</v>
      </c>
      <c r="AN187" s="3">
        <v>100</v>
      </c>
      <c r="AO187" s="3">
        <v>3702</v>
      </c>
      <c r="AP187" s="3">
        <v>6.2E-2</v>
      </c>
      <c r="AQ187" s="3">
        <v>39</v>
      </c>
      <c r="AR187" s="3">
        <v>28.3</v>
      </c>
      <c r="AS187" s="3">
        <v>6.9</v>
      </c>
      <c r="AT187" s="3">
        <v>2.2000000000000002</v>
      </c>
      <c r="AU187" s="2">
        <v>1008.4</v>
      </c>
      <c r="AV187" s="2">
        <v>5.8</v>
      </c>
      <c r="AW187" s="2">
        <v>-8.0250000000000004</v>
      </c>
      <c r="AX187">
        <f t="shared" si="93"/>
        <v>-102</v>
      </c>
      <c r="AY187" t="s">
        <v>82</v>
      </c>
      <c r="AZ187" s="3">
        <v>13942414</v>
      </c>
      <c r="BA187" s="3">
        <v>1839</v>
      </c>
      <c r="BB187">
        <v>25640099346</v>
      </c>
      <c r="BC187" t="s">
        <v>79</v>
      </c>
      <c r="BD187">
        <f t="shared" si="107"/>
        <v>26</v>
      </c>
      <c r="BE187">
        <f t="shared" si="108"/>
        <v>81</v>
      </c>
      <c r="BF187" t="str">
        <f t="shared" si="109"/>
        <v>_なし</v>
      </c>
      <c r="BG187" t="str">
        <f t="shared" si="110"/>
        <v>_冬でない</v>
      </c>
      <c r="BH187">
        <f t="shared" si="111"/>
        <v>0</v>
      </c>
      <c r="BI187" t="str">
        <f t="shared" si="112"/>
        <v>_なし</v>
      </c>
      <c r="BJ187" t="str">
        <f t="shared" si="94"/>
        <v>_なし</v>
      </c>
      <c r="BK187" t="str">
        <f t="shared" si="113"/>
        <v>_なし</v>
      </c>
      <c r="BL187">
        <f t="shared" si="114"/>
        <v>-10.25</v>
      </c>
      <c r="BM187">
        <f t="shared" si="95"/>
        <v>1041</v>
      </c>
      <c r="BN187">
        <f t="shared" si="96"/>
        <v>102</v>
      </c>
      <c r="BO187">
        <f t="shared" si="97"/>
        <v>1143</v>
      </c>
      <c r="BP187">
        <v>-24</v>
      </c>
      <c r="BQ187">
        <v>1</v>
      </c>
      <c r="BR187">
        <v>3</v>
      </c>
      <c r="BS187">
        <v>-38</v>
      </c>
      <c r="BT187">
        <v>-14</v>
      </c>
      <c r="BU187">
        <v>7</v>
      </c>
      <c r="BV187">
        <f t="shared" si="120"/>
        <v>-25</v>
      </c>
      <c r="BW187">
        <f t="shared" si="121"/>
        <v>0</v>
      </c>
      <c r="BX187">
        <f t="shared" si="122"/>
        <v>-21</v>
      </c>
      <c r="BY187">
        <f t="shared" si="123"/>
        <v>-32</v>
      </c>
      <c r="BZ187">
        <f t="shared" si="124"/>
        <v>-15</v>
      </c>
      <c r="CA187">
        <f t="shared" si="125"/>
        <v>8</v>
      </c>
      <c r="CB187">
        <f t="shared" si="98"/>
        <v>-10.833333333333334</v>
      </c>
      <c r="CC187">
        <f t="shared" si="99"/>
        <v>-14.166666666666666</v>
      </c>
      <c r="CD187">
        <f t="shared" si="115"/>
        <v>4.8</v>
      </c>
      <c r="CE187" t="s">
        <v>121</v>
      </c>
      <c r="CF187" t="str">
        <f t="shared" si="116"/>
        <v>夏</v>
      </c>
      <c r="CG187" s="2">
        <v>13942414</v>
      </c>
      <c r="CH187" s="2">
        <v>7057</v>
      </c>
      <c r="CI187" s="2">
        <v>25640099346</v>
      </c>
      <c r="CJ187">
        <f t="shared" si="117"/>
        <v>16356212295</v>
      </c>
      <c r="CK187">
        <f t="shared" si="118"/>
        <v>16356212295</v>
      </c>
      <c r="CL187" s="2">
        <v>0</v>
      </c>
      <c r="CM187" s="2">
        <v>0</v>
      </c>
      <c r="CN187">
        <f t="shared" si="100"/>
        <v>0</v>
      </c>
      <c r="CO187">
        <f t="shared" si="104"/>
        <v>0</v>
      </c>
      <c r="CP187">
        <f t="shared" si="105"/>
        <v>0</v>
      </c>
      <c r="CQ187">
        <f t="shared" si="106"/>
        <v>0</v>
      </c>
      <c r="CR187">
        <f t="shared" si="101"/>
        <v>290</v>
      </c>
      <c r="CS187">
        <v>203</v>
      </c>
      <c r="CT187">
        <v>521430.5</v>
      </c>
      <c r="CU187">
        <f t="shared" si="119"/>
        <v>521430.5</v>
      </c>
    </row>
    <row r="188" spans="1:99" x14ac:dyDescent="0.55000000000000004">
      <c r="A188" s="1">
        <v>44032</v>
      </c>
      <c r="B188">
        <v>168</v>
      </c>
      <c r="C188">
        <v>9578</v>
      </c>
      <c r="D188">
        <v>1</v>
      </c>
      <c r="E188">
        <v>327</v>
      </c>
      <c r="F188">
        <v>26.9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tr">
        <f t="shared" si="85"/>
        <v>_平日(金曜除く)</v>
      </c>
      <c r="O188" t="s">
        <v>17</v>
      </c>
      <c r="P188" t="str">
        <f t="shared" si="86"/>
        <v>_平日</v>
      </c>
      <c r="Q188" t="str">
        <f t="shared" si="87"/>
        <v>_祝日でない</v>
      </c>
      <c r="R188" t="str">
        <f t="shared" si="88"/>
        <v>_平日</v>
      </c>
      <c r="S188" t="str">
        <f t="shared" si="89"/>
        <v>_平日</v>
      </c>
      <c r="T188">
        <f t="shared" si="102"/>
        <v>188</v>
      </c>
      <c r="U188" t="str">
        <f t="shared" si="90"/>
        <v>月</v>
      </c>
      <c r="V188" t="str">
        <f t="shared" si="91"/>
        <v>_週の前半</v>
      </c>
      <c r="W188" t="s">
        <v>35</v>
      </c>
      <c r="X188" t="str">
        <f t="shared" si="92"/>
        <v>_週の前半</v>
      </c>
      <c r="Y188" s="3">
        <v>0</v>
      </c>
      <c r="Z188" s="3">
        <v>80</v>
      </c>
      <c r="AA188" s="2" t="s">
        <v>79</v>
      </c>
      <c r="AB188" s="3">
        <v>0</v>
      </c>
      <c r="AC188" s="3">
        <v>7312</v>
      </c>
      <c r="AD188">
        <f t="shared" si="103"/>
        <v>255</v>
      </c>
      <c r="AE188" s="3">
        <v>920</v>
      </c>
      <c r="AF188" s="3">
        <v>907</v>
      </c>
      <c r="AG188" s="3">
        <v>13</v>
      </c>
      <c r="AH188" s="3">
        <v>156</v>
      </c>
      <c r="AI188" s="3">
        <v>363</v>
      </c>
      <c r="AJ188" s="3">
        <v>501</v>
      </c>
      <c r="AK188" s="3">
        <v>235</v>
      </c>
      <c r="AL188" s="3">
        <v>28</v>
      </c>
      <c r="AM188" s="3">
        <v>3662</v>
      </c>
      <c r="AN188" s="3">
        <v>511</v>
      </c>
      <c r="AO188" s="3">
        <v>3716.9</v>
      </c>
      <c r="AP188" s="3">
        <v>6.5000000000000002E-2</v>
      </c>
      <c r="AQ188" s="3">
        <v>53</v>
      </c>
      <c r="AR188" s="3">
        <v>31.1</v>
      </c>
      <c r="AS188" s="3">
        <v>6.9</v>
      </c>
      <c r="AT188" s="3">
        <v>2.4</v>
      </c>
      <c r="AU188" s="2">
        <v>1008.7</v>
      </c>
      <c r="AV188" s="2">
        <v>8.5</v>
      </c>
      <c r="AW188" s="2">
        <v>158.79166666666671</v>
      </c>
      <c r="AX188">
        <f t="shared" si="93"/>
        <v>-20</v>
      </c>
      <c r="AY188" t="s">
        <v>82</v>
      </c>
      <c r="AZ188" s="3">
        <v>13942226</v>
      </c>
      <c r="BA188" s="3">
        <v>1771</v>
      </c>
      <c r="BB188">
        <v>24691682246</v>
      </c>
      <c r="BC188" t="s">
        <v>79</v>
      </c>
      <c r="BD188">
        <f t="shared" si="107"/>
        <v>21</v>
      </c>
      <c r="BE188">
        <f t="shared" si="108"/>
        <v>90</v>
      </c>
      <c r="BF188" t="str">
        <f t="shared" si="109"/>
        <v>_なし</v>
      </c>
      <c r="BG188" t="str">
        <f t="shared" si="110"/>
        <v>_冬でない</v>
      </c>
      <c r="BH188">
        <f t="shared" si="111"/>
        <v>0</v>
      </c>
      <c r="BI188" t="str">
        <f t="shared" si="112"/>
        <v>_なし</v>
      </c>
      <c r="BJ188" t="str">
        <f t="shared" si="94"/>
        <v>_なし</v>
      </c>
      <c r="BK188" t="str">
        <f t="shared" si="113"/>
        <v>_なし</v>
      </c>
      <c r="BL188">
        <f t="shared" si="114"/>
        <v>154.58333333333334</v>
      </c>
      <c r="BM188">
        <f t="shared" si="95"/>
        <v>3897</v>
      </c>
      <c r="BN188">
        <f t="shared" si="96"/>
        <v>539</v>
      </c>
      <c r="BO188">
        <f t="shared" si="97"/>
        <v>4436</v>
      </c>
      <c r="BP188">
        <v>-26</v>
      </c>
      <c r="BQ188">
        <v>-1</v>
      </c>
      <c r="BR188">
        <v>-14</v>
      </c>
      <c r="BS188">
        <v>-28</v>
      </c>
      <c r="BT188">
        <v>-20</v>
      </c>
      <c r="BU188">
        <v>11</v>
      </c>
      <c r="BV188">
        <f t="shared" si="120"/>
        <v>-22</v>
      </c>
      <c r="BW188">
        <f t="shared" si="121"/>
        <v>2</v>
      </c>
      <c r="BX188">
        <f t="shared" si="122"/>
        <v>-4</v>
      </c>
      <c r="BY188">
        <f t="shared" si="123"/>
        <v>-36</v>
      </c>
      <c r="BZ188">
        <f t="shared" si="124"/>
        <v>-14</v>
      </c>
      <c r="CA188">
        <f t="shared" si="125"/>
        <v>6</v>
      </c>
      <c r="CB188">
        <f t="shared" si="98"/>
        <v>-13</v>
      </c>
      <c r="CC188">
        <f t="shared" si="99"/>
        <v>-11.333333333333334</v>
      </c>
      <c r="CD188">
        <f t="shared" si="115"/>
        <v>0.4</v>
      </c>
      <c r="CE188" t="s">
        <v>121</v>
      </c>
      <c r="CF188" t="str">
        <f t="shared" si="116"/>
        <v>夏</v>
      </c>
      <c r="CG188" s="2">
        <v>13942226</v>
      </c>
      <c r="CH188" s="2">
        <v>7312</v>
      </c>
      <c r="CI188" s="2">
        <v>24691682246</v>
      </c>
      <c r="CJ188">
        <f t="shared" si="117"/>
        <v>17652735594</v>
      </c>
      <c r="CK188">
        <f t="shared" si="118"/>
        <v>17652735594</v>
      </c>
      <c r="CL188" s="2">
        <v>0</v>
      </c>
      <c r="CM188" s="2">
        <v>0</v>
      </c>
      <c r="CN188">
        <f t="shared" si="100"/>
        <v>0</v>
      </c>
      <c r="CO188">
        <f t="shared" si="104"/>
        <v>0</v>
      </c>
      <c r="CP188">
        <f t="shared" si="105"/>
        <v>0</v>
      </c>
      <c r="CQ188">
        <f t="shared" si="106"/>
        <v>0</v>
      </c>
      <c r="CR188">
        <f t="shared" si="101"/>
        <v>188</v>
      </c>
      <c r="CS188">
        <v>203</v>
      </c>
      <c r="CT188">
        <v>521430.5</v>
      </c>
      <c r="CU188">
        <f t="shared" si="119"/>
        <v>521430.5</v>
      </c>
    </row>
    <row r="189" spans="1:99" x14ac:dyDescent="0.55000000000000004">
      <c r="A189" s="1">
        <v>44033</v>
      </c>
      <c r="B189">
        <v>237</v>
      </c>
      <c r="C189">
        <v>9815</v>
      </c>
      <c r="D189">
        <v>0</v>
      </c>
      <c r="E189">
        <v>327</v>
      </c>
      <c r="F189">
        <v>25.5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 t="str">
        <f t="shared" si="85"/>
        <v>_平日(金曜除く)</v>
      </c>
      <c r="O189" t="s">
        <v>17</v>
      </c>
      <c r="P189" t="str">
        <f t="shared" si="86"/>
        <v>_平日</v>
      </c>
      <c r="Q189" t="str">
        <f t="shared" si="87"/>
        <v>_祝日でない</v>
      </c>
      <c r="R189" t="str">
        <f t="shared" si="88"/>
        <v>_平日</v>
      </c>
      <c r="S189" t="str">
        <f t="shared" si="89"/>
        <v>_平日</v>
      </c>
      <c r="T189">
        <f t="shared" si="102"/>
        <v>168</v>
      </c>
      <c r="U189" t="str">
        <f t="shared" si="90"/>
        <v>火</v>
      </c>
      <c r="V189" t="str">
        <f t="shared" si="91"/>
        <v>_週の前半</v>
      </c>
      <c r="W189" t="s">
        <v>35</v>
      </c>
      <c r="X189" t="str">
        <f t="shared" si="92"/>
        <v>_週の前半</v>
      </c>
      <c r="Y189" s="3">
        <v>1</v>
      </c>
      <c r="Z189" s="3">
        <v>88</v>
      </c>
      <c r="AA189" s="2" t="s">
        <v>79</v>
      </c>
      <c r="AB189" s="3">
        <v>0</v>
      </c>
      <c r="AC189" s="3">
        <v>7513</v>
      </c>
      <c r="AD189">
        <f t="shared" si="103"/>
        <v>201</v>
      </c>
      <c r="AE189" s="3">
        <v>949</v>
      </c>
      <c r="AF189" s="3">
        <v>935</v>
      </c>
      <c r="AG189" s="3">
        <v>14</v>
      </c>
      <c r="AH189" s="3">
        <v>155</v>
      </c>
      <c r="AI189" s="3">
        <v>412</v>
      </c>
      <c r="AJ189" s="3">
        <v>460</v>
      </c>
      <c r="AK189" s="3">
        <v>273</v>
      </c>
      <c r="AL189" s="3">
        <v>24</v>
      </c>
      <c r="AM189" s="3">
        <v>3851</v>
      </c>
      <c r="AN189" s="3">
        <v>399</v>
      </c>
      <c r="AO189" s="3">
        <v>3804.4</v>
      </c>
      <c r="AP189" s="3">
        <v>6.6000000000000003E-2</v>
      </c>
      <c r="AQ189" s="3">
        <v>27</v>
      </c>
      <c r="AR189" s="3">
        <v>31</v>
      </c>
      <c r="AS189" s="3">
        <v>0.1</v>
      </c>
      <c r="AT189" s="3">
        <v>2.1</v>
      </c>
      <c r="AU189" s="2">
        <v>1009.1</v>
      </c>
      <c r="AV189" s="2">
        <v>10</v>
      </c>
      <c r="AW189" s="2">
        <v>0.77499999999999991</v>
      </c>
      <c r="AX189">
        <f t="shared" si="93"/>
        <v>69</v>
      </c>
      <c r="AY189" t="s">
        <v>82</v>
      </c>
      <c r="AZ189" s="3">
        <v>13942058</v>
      </c>
      <c r="BA189" s="3">
        <v>1738</v>
      </c>
      <c r="BB189">
        <v>24231296804</v>
      </c>
      <c r="BC189" t="s">
        <v>79</v>
      </c>
      <c r="BD189">
        <f t="shared" si="107"/>
        <v>22.3</v>
      </c>
      <c r="BE189">
        <f t="shared" si="108"/>
        <v>97</v>
      </c>
      <c r="BF189" t="str">
        <f t="shared" si="109"/>
        <v>_なし</v>
      </c>
      <c r="BG189" t="str">
        <f t="shared" si="110"/>
        <v>_冬でない</v>
      </c>
      <c r="BH189">
        <f t="shared" si="111"/>
        <v>0</v>
      </c>
      <c r="BI189" t="str">
        <f t="shared" si="112"/>
        <v>_なし</v>
      </c>
      <c r="BJ189" t="str">
        <f t="shared" si="94"/>
        <v>_なし</v>
      </c>
      <c r="BK189" t="str">
        <f t="shared" si="113"/>
        <v>_なし</v>
      </c>
      <c r="BL189">
        <f t="shared" si="114"/>
        <v>-2.2916666666666665</v>
      </c>
      <c r="BM189">
        <f t="shared" si="95"/>
        <v>4124</v>
      </c>
      <c r="BN189">
        <f t="shared" si="96"/>
        <v>423</v>
      </c>
      <c r="BO189">
        <f t="shared" si="97"/>
        <v>4547</v>
      </c>
      <c r="BP189">
        <v>-23</v>
      </c>
      <c r="BQ189">
        <v>0</v>
      </c>
      <c r="BR189">
        <v>-10</v>
      </c>
      <c r="BS189">
        <v>-29</v>
      </c>
      <c r="BT189">
        <v>-22</v>
      </c>
      <c r="BU189">
        <v>11</v>
      </c>
      <c r="BV189">
        <f t="shared" si="120"/>
        <v>-28</v>
      </c>
      <c r="BW189">
        <f t="shared" si="121"/>
        <v>-5</v>
      </c>
      <c r="BX189">
        <f t="shared" si="122"/>
        <v>-25</v>
      </c>
      <c r="BY189">
        <f t="shared" si="123"/>
        <v>-28</v>
      </c>
      <c r="BZ189">
        <f t="shared" si="124"/>
        <v>-21</v>
      </c>
      <c r="CA189">
        <f t="shared" si="125"/>
        <v>11</v>
      </c>
      <c r="CB189">
        <f t="shared" si="98"/>
        <v>-12.166666666666666</v>
      </c>
      <c r="CC189">
        <f t="shared" si="99"/>
        <v>-16</v>
      </c>
      <c r="CD189">
        <f t="shared" si="115"/>
        <v>0</v>
      </c>
      <c r="CE189" t="s">
        <v>121</v>
      </c>
      <c r="CF189" t="str">
        <f t="shared" si="116"/>
        <v>夏</v>
      </c>
      <c r="CG189" s="2">
        <v>13942058</v>
      </c>
      <c r="CH189" s="2">
        <v>7513</v>
      </c>
      <c r="CI189" s="2">
        <v>24231296804</v>
      </c>
      <c r="CJ189">
        <f t="shared" si="117"/>
        <v>17401601568</v>
      </c>
      <c r="CK189">
        <f t="shared" si="118"/>
        <v>17401601568</v>
      </c>
      <c r="CL189" s="2">
        <v>0</v>
      </c>
      <c r="CM189" s="2">
        <v>0</v>
      </c>
      <c r="CN189">
        <f t="shared" si="100"/>
        <v>0</v>
      </c>
      <c r="CO189">
        <f t="shared" si="104"/>
        <v>0</v>
      </c>
      <c r="CP189">
        <f t="shared" si="105"/>
        <v>0</v>
      </c>
      <c r="CQ189">
        <f t="shared" si="106"/>
        <v>0</v>
      </c>
      <c r="CR189">
        <f t="shared" si="101"/>
        <v>168</v>
      </c>
      <c r="CS189">
        <v>203</v>
      </c>
      <c r="CT189">
        <v>521430.5</v>
      </c>
      <c r="CU189">
        <f t="shared" si="119"/>
        <v>521430.5</v>
      </c>
    </row>
    <row r="190" spans="1:99" x14ac:dyDescent="0.55000000000000004">
      <c r="A190" s="1">
        <v>44034</v>
      </c>
      <c r="B190">
        <v>238</v>
      </c>
      <c r="C190">
        <v>10053</v>
      </c>
      <c r="D190">
        <v>0</v>
      </c>
      <c r="E190">
        <v>327</v>
      </c>
      <c r="F190">
        <v>26.6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 t="str">
        <f t="shared" si="85"/>
        <v>_平日(金曜除く)</v>
      </c>
      <c r="O190" t="s">
        <v>17</v>
      </c>
      <c r="P190" t="str">
        <f t="shared" si="86"/>
        <v>_平日</v>
      </c>
      <c r="Q190" t="str">
        <f t="shared" si="87"/>
        <v>祝日前日</v>
      </c>
      <c r="R190" t="str">
        <f t="shared" si="88"/>
        <v>_平日</v>
      </c>
      <c r="S190" t="str">
        <f t="shared" si="89"/>
        <v>休日前日</v>
      </c>
      <c r="T190">
        <f t="shared" si="102"/>
        <v>237</v>
      </c>
      <c r="U190" t="str">
        <f t="shared" si="90"/>
        <v>水</v>
      </c>
      <c r="V190" t="str">
        <f t="shared" si="91"/>
        <v>_週の前半</v>
      </c>
      <c r="W190" t="s">
        <v>35</v>
      </c>
      <c r="X190" t="str">
        <f t="shared" si="92"/>
        <v>_週の前半</v>
      </c>
      <c r="Y190" s="3">
        <v>0</v>
      </c>
      <c r="Z190" s="3">
        <v>89</v>
      </c>
      <c r="AA190" s="2" t="s">
        <v>79</v>
      </c>
      <c r="AB190" s="3">
        <v>0</v>
      </c>
      <c r="AC190" s="3">
        <v>7767</v>
      </c>
      <c r="AD190">
        <f t="shared" si="103"/>
        <v>254</v>
      </c>
      <c r="AE190" s="3">
        <v>916</v>
      </c>
      <c r="AF190" s="3">
        <v>898</v>
      </c>
      <c r="AG190" s="3">
        <v>18</v>
      </c>
      <c r="AH190" s="3">
        <v>156</v>
      </c>
      <c r="AI190" s="3">
        <v>418</v>
      </c>
      <c r="AJ190" s="3">
        <v>470</v>
      </c>
      <c r="AK190" s="3">
        <v>325</v>
      </c>
      <c r="AL190" s="3">
        <v>24</v>
      </c>
      <c r="AM190" s="3">
        <v>4794</v>
      </c>
      <c r="AN190" s="3">
        <v>425</v>
      </c>
      <c r="AO190" s="3">
        <v>3969.4</v>
      </c>
      <c r="AP190" s="3">
        <v>6.5000000000000002E-2</v>
      </c>
      <c r="AQ190" s="3">
        <v>49</v>
      </c>
      <c r="AR190" s="3">
        <v>34.700000000000003</v>
      </c>
      <c r="AS190" s="3">
        <v>0.8</v>
      </c>
      <c r="AT190" s="3">
        <v>2.4</v>
      </c>
      <c r="AU190" s="2">
        <v>1005.7</v>
      </c>
      <c r="AV190" s="2">
        <v>10</v>
      </c>
      <c r="AW190" s="2">
        <v>4.8583333333333334</v>
      </c>
      <c r="AX190">
        <f t="shared" si="93"/>
        <v>1</v>
      </c>
      <c r="AY190" t="s">
        <v>82</v>
      </c>
      <c r="AZ190" s="3">
        <v>13941821</v>
      </c>
      <c r="BA190" s="3">
        <v>1721</v>
      </c>
      <c r="BB190">
        <v>23993873941</v>
      </c>
      <c r="BC190" t="s">
        <v>79</v>
      </c>
      <c r="BD190">
        <f t="shared" si="107"/>
        <v>20.399999999999999</v>
      </c>
      <c r="BE190">
        <f t="shared" si="108"/>
        <v>97</v>
      </c>
      <c r="BF190" t="str">
        <f t="shared" si="109"/>
        <v>_なし</v>
      </c>
      <c r="BG190" t="str">
        <f t="shared" si="110"/>
        <v>_冬でない</v>
      </c>
      <c r="BH190">
        <f t="shared" si="111"/>
        <v>0</v>
      </c>
      <c r="BI190" t="str">
        <f t="shared" si="112"/>
        <v>_なし</v>
      </c>
      <c r="BJ190" t="str">
        <f t="shared" si="94"/>
        <v>_なし</v>
      </c>
      <c r="BK190" t="str">
        <f t="shared" si="113"/>
        <v>_なし</v>
      </c>
      <c r="BL190">
        <f t="shared" si="114"/>
        <v>3.1666666666666665</v>
      </c>
      <c r="BM190">
        <f t="shared" si="95"/>
        <v>5119</v>
      </c>
      <c r="BN190">
        <f t="shared" si="96"/>
        <v>449</v>
      </c>
      <c r="BO190">
        <f t="shared" si="97"/>
        <v>5568</v>
      </c>
      <c r="BP190">
        <v>-22</v>
      </c>
      <c r="BQ190">
        <v>-1</v>
      </c>
      <c r="BR190">
        <v>-16</v>
      </c>
      <c r="BS190">
        <v>-27</v>
      </c>
      <c r="BT190">
        <v>-21</v>
      </c>
      <c r="BU190">
        <v>10</v>
      </c>
      <c r="BV190">
        <f t="shared" si="120"/>
        <v>-28</v>
      </c>
      <c r="BW190">
        <f t="shared" si="121"/>
        <v>-5</v>
      </c>
      <c r="BX190">
        <f t="shared" si="122"/>
        <v>-28</v>
      </c>
      <c r="BY190">
        <f t="shared" si="123"/>
        <v>-30</v>
      </c>
      <c r="BZ190">
        <f t="shared" si="124"/>
        <v>-24</v>
      </c>
      <c r="CA190">
        <f t="shared" si="125"/>
        <v>13</v>
      </c>
      <c r="CB190">
        <f t="shared" si="98"/>
        <v>-12.833333333333334</v>
      </c>
      <c r="CC190">
        <f t="shared" si="99"/>
        <v>-17</v>
      </c>
      <c r="CD190">
        <f t="shared" si="115"/>
        <v>0</v>
      </c>
      <c r="CE190" t="s">
        <v>121</v>
      </c>
      <c r="CF190" t="str">
        <f t="shared" si="116"/>
        <v>夏</v>
      </c>
      <c r="CG190" s="2">
        <v>13941821</v>
      </c>
      <c r="CH190" s="2">
        <v>7767</v>
      </c>
      <c r="CI190" s="2">
        <v>23993873941</v>
      </c>
      <c r="CJ190">
        <f t="shared" si="117"/>
        <v>17485083792</v>
      </c>
      <c r="CK190">
        <f t="shared" si="118"/>
        <v>17485083792</v>
      </c>
      <c r="CL190" s="2">
        <v>0</v>
      </c>
      <c r="CM190" s="2">
        <v>0</v>
      </c>
      <c r="CN190">
        <f t="shared" si="100"/>
        <v>0</v>
      </c>
      <c r="CO190">
        <f t="shared" si="104"/>
        <v>0</v>
      </c>
      <c r="CP190">
        <f t="shared" si="105"/>
        <v>0</v>
      </c>
      <c r="CQ190">
        <f t="shared" si="106"/>
        <v>0</v>
      </c>
      <c r="CR190">
        <f t="shared" si="101"/>
        <v>237</v>
      </c>
      <c r="CS190">
        <v>203</v>
      </c>
      <c r="CT190">
        <v>521430.5</v>
      </c>
      <c r="CU190">
        <f t="shared" si="119"/>
        <v>521430.5</v>
      </c>
    </row>
    <row r="191" spans="1:99" x14ac:dyDescent="0.55000000000000004">
      <c r="A191" s="1">
        <v>44035</v>
      </c>
      <c r="B191">
        <v>366</v>
      </c>
      <c r="C191">
        <v>10419</v>
      </c>
      <c r="D191">
        <v>0</v>
      </c>
      <c r="E191">
        <v>327</v>
      </c>
      <c r="F191">
        <v>23.2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 t="str">
        <f t="shared" si="85"/>
        <v>_平日(金曜除く)</v>
      </c>
      <c r="O191" t="s">
        <v>12</v>
      </c>
      <c r="P191" t="str">
        <f t="shared" si="86"/>
        <v>_平日</v>
      </c>
      <c r="Q191" t="str">
        <f t="shared" si="87"/>
        <v>祝日である</v>
      </c>
      <c r="R191" t="str">
        <f t="shared" si="88"/>
        <v>休日</v>
      </c>
      <c r="S191" t="str">
        <f t="shared" si="89"/>
        <v>休日</v>
      </c>
      <c r="T191">
        <f t="shared" si="102"/>
        <v>238</v>
      </c>
      <c r="U191" t="str">
        <f t="shared" si="90"/>
        <v>木</v>
      </c>
      <c r="V191" t="str">
        <f t="shared" si="91"/>
        <v>週の後半</v>
      </c>
      <c r="W191" t="s">
        <v>35</v>
      </c>
      <c r="X191" t="str">
        <f t="shared" si="92"/>
        <v>週の後半</v>
      </c>
      <c r="Y191" s="3">
        <v>31.5</v>
      </c>
      <c r="Z191" s="3">
        <v>99</v>
      </c>
      <c r="AA191" s="2" t="s">
        <v>79</v>
      </c>
      <c r="AB191" s="3">
        <v>0</v>
      </c>
      <c r="AC191" s="3">
        <v>7852</v>
      </c>
      <c r="AD191">
        <f t="shared" si="103"/>
        <v>85</v>
      </c>
      <c r="AE191" s="3">
        <v>964</v>
      </c>
      <c r="AF191" s="3">
        <v>943</v>
      </c>
      <c r="AG191" s="3">
        <v>21</v>
      </c>
      <c r="AH191" s="3">
        <v>168</v>
      </c>
      <c r="AI191" s="3">
        <v>392</v>
      </c>
      <c r="AJ191" s="3">
        <v>717</v>
      </c>
      <c r="AK191" s="3">
        <v>228</v>
      </c>
      <c r="AL191" s="3">
        <v>24</v>
      </c>
      <c r="AM191" s="3">
        <v>2314</v>
      </c>
      <c r="AN191" s="3">
        <v>247</v>
      </c>
      <c r="AO191" s="3">
        <v>3714</v>
      </c>
      <c r="AP191" s="3">
        <v>6.6000000000000003E-2</v>
      </c>
      <c r="AQ191" s="3">
        <v>49</v>
      </c>
      <c r="AR191" s="3">
        <v>38.1</v>
      </c>
      <c r="AS191" s="3">
        <v>0</v>
      </c>
      <c r="AT191" s="3">
        <v>1.8</v>
      </c>
      <c r="AU191" s="2">
        <v>1005.8</v>
      </c>
      <c r="AV191" s="2">
        <v>10</v>
      </c>
      <c r="AW191" s="2">
        <v>-37.008333333333333</v>
      </c>
      <c r="AX191">
        <f t="shared" si="93"/>
        <v>128</v>
      </c>
      <c r="AY191" t="s">
        <v>82</v>
      </c>
      <c r="AZ191" s="3">
        <v>13941583</v>
      </c>
      <c r="BA191" s="3">
        <v>1874</v>
      </c>
      <c r="BB191">
        <v>26126526542</v>
      </c>
      <c r="BC191" t="s">
        <v>79</v>
      </c>
      <c r="BD191">
        <f t="shared" si="107"/>
        <v>20.7</v>
      </c>
      <c r="BE191">
        <f t="shared" si="108"/>
        <v>86</v>
      </c>
      <c r="BF191" t="str">
        <f t="shared" si="109"/>
        <v>_なし</v>
      </c>
      <c r="BG191" t="str">
        <f t="shared" si="110"/>
        <v>_冬でない</v>
      </c>
      <c r="BH191">
        <f t="shared" si="111"/>
        <v>0</v>
      </c>
      <c r="BI191" t="str">
        <f t="shared" si="112"/>
        <v>_なし</v>
      </c>
      <c r="BJ191" t="str">
        <f t="shared" si="94"/>
        <v>_なし</v>
      </c>
      <c r="BK191" t="str">
        <f t="shared" si="113"/>
        <v>_なし</v>
      </c>
      <c r="BL191">
        <f t="shared" si="114"/>
        <v>1</v>
      </c>
      <c r="BM191">
        <f t="shared" si="95"/>
        <v>2542</v>
      </c>
      <c r="BN191">
        <f t="shared" si="96"/>
        <v>271</v>
      </c>
      <c r="BO191">
        <f t="shared" si="97"/>
        <v>2813</v>
      </c>
      <c r="BP191">
        <v>-34</v>
      </c>
      <c r="BQ191">
        <v>-17</v>
      </c>
      <c r="BR191">
        <v>-50</v>
      </c>
      <c r="BS191">
        <v>-58</v>
      </c>
      <c r="BT191">
        <v>-70</v>
      </c>
      <c r="BU191">
        <v>27</v>
      </c>
      <c r="BV191">
        <f t="shared" si="120"/>
        <v>-29</v>
      </c>
      <c r="BW191">
        <f t="shared" si="121"/>
        <v>-7</v>
      </c>
      <c r="BX191">
        <f t="shared" si="122"/>
        <v>-31</v>
      </c>
      <c r="BY191">
        <f t="shared" si="123"/>
        <v>-29</v>
      </c>
      <c r="BZ191">
        <f t="shared" si="124"/>
        <v>-23</v>
      </c>
      <c r="CA191">
        <f t="shared" si="125"/>
        <v>12</v>
      </c>
      <c r="CB191">
        <f t="shared" si="98"/>
        <v>-33.666666666666664</v>
      </c>
      <c r="CC191">
        <f t="shared" si="99"/>
        <v>-17.833333333333332</v>
      </c>
      <c r="CD191">
        <f t="shared" si="115"/>
        <v>0.1</v>
      </c>
      <c r="CE191" t="s">
        <v>121</v>
      </c>
      <c r="CF191" t="str">
        <f t="shared" si="116"/>
        <v>夏</v>
      </c>
      <c r="CG191" s="2">
        <v>13941583</v>
      </c>
      <c r="CH191" s="2">
        <v>7852</v>
      </c>
      <c r="CI191" s="2">
        <v>26126526542</v>
      </c>
      <c r="CJ191">
        <f t="shared" si="117"/>
        <v>17512763448</v>
      </c>
      <c r="CK191">
        <f t="shared" si="118"/>
        <v>17512763448</v>
      </c>
      <c r="CL191" s="2">
        <v>0</v>
      </c>
      <c r="CM191" s="2">
        <v>0</v>
      </c>
      <c r="CN191">
        <f t="shared" si="100"/>
        <v>0</v>
      </c>
      <c r="CO191">
        <f t="shared" si="104"/>
        <v>0</v>
      </c>
      <c r="CP191">
        <f t="shared" si="105"/>
        <v>0</v>
      </c>
      <c r="CQ191">
        <f t="shared" si="106"/>
        <v>0</v>
      </c>
      <c r="CR191">
        <f t="shared" si="101"/>
        <v>238</v>
      </c>
      <c r="CS191">
        <v>203</v>
      </c>
      <c r="CT191">
        <v>521430.5</v>
      </c>
      <c r="CU191">
        <f t="shared" si="119"/>
        <v>521430.5</v>
      </c>
    </row>
    <row r="192" spans="1:99" x14ac:dyDescent="0.55000000000000004">
      <c r="A192" s="1">
        <v>44036</v>
      </c>
      <c r="B192">
        <v>260</v>
      </c>
      <c r="C192">
        <v>10679</v>
      </c>
      <c r="D192">
        <v>0</v>
      </c>
      <c r="E192">
        <v>327</v>
      </c>
      <c r="F192">
        <v>24.5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 t="str">
        <f t="shared" si="85"/>
        <v>金曜</v>
      </c>
      <c r="O192" t="s">
        <v>12</v>
      </c>
      <c r="P192" t="str">
        <f t="shared" si="86"/>
        <v>_平日</v>
      </c>
      <c r="Q192" t="str">
        <f t="shared" si="87"/>
        <v>祝日である</v>
      </c>
      <c r="R192" t="str">
        <f t="shared" si="88"/>
        <v>休日</v>
      </c>
      <c r="S192" t="str">
        <f t="shared" si="89"/>
        <v>休日</v>
      </c>
      <c r="T192">
        <f t="shared" si="102"/>
        <v>366</v>
      </c>
      <c r="U192" t="str">
        <f t="shared" si="90"/>
        <v>金</v>
      </c>
      <c r="V192" t="str">
        <f t="shared" si="91"/>
        <v>週の後半</v>
      </c>
      <c r="W192" t="s">
        <v>35</v>
      </c>
      <c r="X192" t="str">
        <f t="shared" si="92"/>
        <v>週の後半</v>
      </c>
      <c r="Y192" s="3">
        <v>0</v>
      </c>
      <c r="Z192" s="3">
        <v>94</v>
      </c>
      <c r="AA192" s="2" t="s">
        <v>79</v>
      </c>
      <c r="AB192" s="3">
        <v>0</v>
      </c>
      <c r="AC192" s="3">
        <v>7914</v>
      </c>
      <c r="AD192">
        <f t="shared" si="103"/>
        <v>62</v>
      </c>
      <c r="AE192" s="3">
        <v>1040</v>
      </c>
      <c r="AF192" s="3">
        <v>1024</v>
      </c>
      <c r="AG192" s="3">
        <v>16</v>
      </c>
      <c r="AH192" s="3">
        <v>165</v>
      </c>
      <c r="AI192" s="3">
        <v>389</v>
      </c>
      <c r="AJ192" s="3">
        <v>845</v>
      </c>
      <c r="AK192" s="3">
        <v>102</v>
      </c>
      <c r="AL192" s="3">
        <v>14</v>
      </c>
      <c r="AM192" s="3">
        <v>1350</v>
      </c>
      <c r="AN192" s="3">
        <v>239</v>
      </c>
      <c r="AO192" s="3">
        <v>3325.9</v>
      </c>
      <c r="AP192" s="3">
        <v>6.7000000000000004E-2</v>
      </c>
      <c r="AQ192" s="3">
        <v>45</v>
      </c>
      <c r="AR192" s="3">
        <v>41</v>
      </c>
      <c r="AS192" s="3">
        <v>0</v>
      </c>
      <c r="AT192" s="3">
        <v>1.2</v>
      </c>
      <c r="AU192" s="2">
        <v>1007.1</v>
      </c>
      <c r="AV192" s="2">
        <v>9.8000000000000007</v>
      </c>
      <c r="AW192" s="2">
        <v>-3.0000000000000004</v>
      </c>
      <c r="AX192">
        <f t="shared" si="93"/>
        <v>-106</v>
      </c>
      <c r="AY192" t="s">
        <v>82</v>
      </c>
      <c r="AZ192" s="3">
        <v>13941217</v>
      </c>
      <c r="BA192" s="3">
        <v>2178</v>
      </c>
      <c r="BB192">
        <v>30363970626</v>
      </c>
      <c r="BC192" t="s">
        <v>79</v>
      </c>
      <c r="BD192">
        <f t="shared" si="107"/>
        <v>19.3</v>
      </c>
      <c r="BE192">
        <f t="shared" si="108"/>
        <v>98</v>
      </c>
      <c r="BF192" t="str">
        <f t="shared" si="109"/>
        <v>_なし</v>
      </c>
      <c r="BG192" t="str">
        <f t="shared" si="110"/>
        <v>_冬でない</v>
      </c>
      <c r="BH192">
        <f t="shared" si="111"/>
        <v>0</v>
      </c>
      <c r="BI192" t="str">
        <f t="shared" si="112"/>
        <v>_なし</v>
      </c>
      <c r="BJ192" t="str">
        <f t="shared" si="94"/>
        <v>_なし</v>
      </c>
      <c r="BK192" t="str">
        <f t="shared" si="113"/>
        <v>_なし</v>
      </c>
      <c r="BL192">
        <f t="shared" si="114"/>
        <v>-2.4750000000000001</v>
      </c>
      <c r="BM192">
        <f t="shared" si="95"/>
        <v>1452</v>
      </c>
      <c r="BN192">
        <f t="shared" si="96"/>
        <v>253</v>
      </c>
      <c r="BO192">
        <f t="shared" si="97"/>
        <v>1705</v>
      </c>
      <c r="BP192">
        <v>-30</v>
      </c>
      <c r="BQ192">
        <v>-4</v>
      </c>
      <c r="BR192">
        <v>-3</v>
      </c>
      <c r="BS192">
        <v>-58</v>
      </c>
      <c r="BT192">
        <v>-70</v>
      </c>
      <c r="BU192">
        <v>27</v>
      </c>
      <c r="BV192">
        <f t="shared" si="120"/>
        <v>-24</v>
      </c>
      <c r="BW192">
        <f t="shared" si="121"/>
        <v>2</v>
      </c>
      <c r="BX192">
        <f t="shared" si="122"/>
        <v>-10</v>
      </c>
      <c r="BY192">
        <f t="shared" si="123"/>
        <v>-29</v>
      </c>
      <c r="BZ192">
        <f t="shared" si="124"/>
        <v>-23</v>
      </c>
      <c r="CA192">
        <f t="shared" si="125"/>
        <v>12</v>
      </c>
      <c r="CB192">
        <f t="shared" si="98"/>
        <v>-23</v>
      </c>
      <c r="CC192">
        <f t="shared" si="99"/>
        <v>-12</v>
      </c>
      <c r="CD192">
        <f t="shared" si="115"/>
        <v>0</v>
      </c>
      <c r="CE192" t="s">
        <v>121</v>
      </c>
      <c r="CF192" t="str">
        <f t="shared" si="116"/>
        <v>夏</v>
      </c>
      <c r="CG192" s="2">
        <v>13941217</v>
      </c>
      <c r="CH192" s="2">
        <v>7914</v>
      </c>
      <c r="CI192" s="2">
        <v>30363970626</v>
      </c>
      <c r="CJ192">
        <f t="shared" si="117"/>
        <v>19575967788</v>
      </c>
      <c r="CK192">
        <f t="shared" si="118"/>
        <v>19575967788</v>
      </c>
      <c r="CL192" s="2">
        <v>0</v>
      </c>
      <c r="CM192" s="2">
        <v>0</v>
      </c>
      <c r="CN192">
        <f t="shared" si="100"/>
        <v>0</v>
      </c>
      <c r="CO192">
        <f t="shared" si="104"/>
        <v>0</v>
      </c>
      <c r="CP192">
        <f t="shared" si="105"/>
        <v>0</v>
      </c>
      <c r="CQ192">
        <f t="shared" si="106"/>
        <v>0</v>
      </c>
      <c r="CR192">
        <f t="shared" si="101"/>
        <v>366</v>
      </c>
      <c r="CS192">
        <v>203</v>
      </c>
      <c r="CT192">
        <v>521430.5</v>
      </c>
      <c r="CU192">
        <f t="shared" si="119"/>
        <v>521430.5</v>
      </c>
    </row>
    <row r="193" spans="1:99" x14ac:dyDescent="0.55000000000000004">
      <c r="A193" s="1">
        <v>44037</v>
      </c>
      <c r="B193">
        <v>295</v>
      </c>
      <c r="C193">
        <v>10974</v>
      </c>
      <c r="D193">
        <v>1</v>
      </c>
      <c r="E193">
        <v>328</v>
      </c>
      <c r="F193">
        <v>25.1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 t="str">
        <f t="shared" si="85"/>
        <v>休日</v>
      </c>
      <c r="O193" t="s">
        <v>17</v>
      </c>
      <c r="P193" t="str">
        <f t="shared" si="86"/>
        <v>休日</v>
      </c>
      <c r="Q193" t="str">
        <f t="shared" si="87"/>
        <v>_祝日でない</v>
      </c>
      <c r="R193" t="str">
        <f t="shared" si="88"/>
        <v>休日</v>
      </c>
      <c r="S193" t="str">
        <f t="shared" si="89"/>
        <v>休日</v>
      </c>
      <c r="T193">
        <f t="shared" si="102"/>
        <v>260</v>
      </c>
      <c r="U193" t="str">
        <f t="shared" si="90"/>
        <v>土</v>
      </c>
      <c r="V193" t="str">
        <f t="shared" si="91"/>
        <v>週の後半</v>
      </c>
      <c r="W193" t="s">
        <v>35</v>
      </c>
      <c r="X193" t="str">
        <f t="shared" si="92"/>
        <v>週の後半</v>
      </c>
      <c r="Y193" s="3">
        <v>23.5</v>
      </c>
      <c r="Z193" s="3">
        <v>98</v>
      </c>
      <c r="AA193" s="2" t="s">
        <v>79</v>
      </c>
      <c r="AB193" s="3">
        <v>0</v>
      </c>
      <c r="AC193" s="3">
        <v>7966</v>
      </c>
      <c r="AD193">
        <f t="shared" si="103"/>
        <v>52</v>
      </c>
      <c r="AE193" s="3">
        <v>1105</v>
      </c>
      <c r="AF193" s="3">
        <v>1089</v>
      </c>
      <c r="AG193" s="3">
        <v>16</v>
      </c>
      <c r="AH193" s="3">
        <v>157</v>
      </c>
      <c r="AI193" s="3">
        <v>404</v>
      </c>
      <c r="AJ193" s="3">
        <v>1015</v>
      </c>
      <c r="AK193" s="3">
        <v>139</v>
      </c>
      <c r="AL193" s="3">
        <v>22</v>
      </c>
      <c r="AM193" s="3">
        <v>2480</v>
      </c>
      <c r="AN193" s="3">
        <v>403</v>
      </c>
      <c r="AO193" s="3">
        <v>3322.3</v>
      </c>
      <c r="AP193" s="3">
        <v>6.5000000000000002E-2</v>
      </c>
      <c r="AQ193" s="3">
        <v>51</v>
      </c>
      <c r="AR193" s="3">
        <v>44.7</v>
      </c>
      <c r="AS193" s="3">
        <v>0.2</v>
      </c>
      <c r="AT193" s="3">
        <v>2.1</v>
      </c>
      <c r="AU193" s="2">
        <v>1008.4</v>
      </c>
      <c r="AV193" s="2">
        <v>10</v>
      </c>
      <c r="AW193" s="2">
        <v>-7.9083333333333341</v>
      </c>
      <c r="AX193">
        <f t="shared" si="93"/>
        <v>35</v>
      </c>
      <c r="AY193" t="s">
        <v>82</v>
      </c>
      <c r="AZ193" s="3">
        <v>13940957</v>
      </c>
      <c r="BA193" s="3">
        <v>2385</v>
      </c>
      <c r="BB193">
        <v>33249182445</v>
      </c>
      <c r="BC193" t="s">
        <v>79</v>
      </c>
      <c r="BD193">
        <f t="shared" si="107"/>
        <v>20.399999999999999</v>
      </c>
      <c r="BE193">
        <f t="shared" si="108"/>
        <v>100</v>
      </c>
      <c r="BF193" t="str">
        <f t="shared" si="109"/>
        <v>_なし</v>
      </c>
      <c r="BG193" t="str">
        <f t="shared" si="110"/>
        <v>_冬でない</v>
      </c>
      <c r="BH193">
        <f t="shared" si="111"/>
        <v>0</v>
      </c>
      <c r="BI193" t="str">
        <f t="shared" si="112"/>
        <v>_なし</v>
      </c>
      <c r="BJ193" t="str">
        <f t="shared" si="94"/>
        <v>_なし</v>
      </c>
      <c r="BK193" t="str">
        <f t="shared" si="113"/>
        <v>_なし</v>
      </c>
      <c r="BL193">
        <f t="shared" si="114"/>
        <v>-36.991666666666667</v>
      </c>
      <c r="BM193">
        <f t="shared" si="95"/>
        <v>2619</v>
      </c>
      <c r="BN193">
        <f t="shared" si="96"/>
        <v>425</v>
      </c>
      <c r="BO193">
        <f t="shared" si="97"/>
        <v>3044</v>
      </c>
      <c r="BP193">
        <v>-34</v>
      </c>
      <c r="BQ193">
        <v>-12</v>
      </c>
      <c r="BR193">
        <v>-45</v>
      </c>
      <c r="BS193">
        <v>-40</v>
      </c>
      <c r="BT193">
        <v>-22</v>
      </c>
      <c r="BU193">
        <v>10</v>
      </c>
      <c r="BV193">
        <f t="shared" si="120"/>
        <v>-33</v>
      </c>
      <c r="BW193">
        <f t="shared" si="121"/>
        <v>-10</v>
      </c>
      <c r="BX193">
        <f t="shared" si="122"/>
        <v>-40</v>
      </c>
      <c r="BY193">
        <f t="shared" si="123"/>
        <v>-32</v>
      </c>
      <c r="BZ193">
        <f t="shared" si="124"/>
        <v>-24</v>
      </c>
      <c r="CA193">
        <f t="shared" si="125"/>
        <v>15</v>
      </c>
      <c r="CB193">
        <f t="shared" si="98"/>
        <v>-23.833333333333332</v>
      </c>
      <c r="CC193">
        <f t="shared" si="99"/>
        <v>-20.666666666666668</v>
      </c>
      <c r="CD193">
        <f t="shared" si="115"/>
        <v>0</v>
      </c>
      <c r="CE193" t="s">
        <v>121</v>
      </c>
      <c r="CF193" t="str">
        <f t="shared" si="116"/>
        <v>夏</v>
      </c>
      <c r="CG193" s="2">
        <v>13940957</v>
      </c>
      <c r="CH193" s="2">
        <v>7966</v>
      </c>
      <c r="CI193" s="2">
        <v>33249182445</v>
      </c>
      <c r="CJ193">
        <f t="shared" si="117"/>
        <v>22350154512</v>
      </c>
      <c r="CK193">
        <f t="shared" si="118"/>
        <v>22350154512</v>
      </c>
      <c r="CL193" s="2">
        <v>0</v>
      </c>
      <c r="CM193" s="2">
        <v>0</v>
      </c>
      <c r="CN193">
        <f t="shared" si="100"/>
        <v>0</v>
      </c>
      <c r="CO193">
        <f t="shared" si="104"/>
        <v>0</v>
      </c>
      <c r="CP193">
        <f t="shared" si="105"/>
        <v>0</v>
      </c>
      <c r="CQ193">
        <f t="shared" si="106"/>
        <v>0</v>
      </c>
      <c r="CR193">
        <f t="shared" si="101"/>
        <v>260</v>
      </c>
      <c r="CS193">
        <v>203</v>
      </c>
      <c r="CT193">
        <v>521430.5</v>
      </c>
      <c r="CU193">
        <f t="shared" si="119"/>
        <v>521430.5</v>
      </c>
    </row>
    <row r="194" spans="1:99" x14ac:dyDescent="0.55000000000000004">
      <c r="A194" s="1">
        <v>44038</v>
      </c>
      <c r="B194">
        <v>239</v>
      </c>
      <c r="C194">
        <v>11213</v>
      </c>
      <c r="D194">
        <v>0</v>
      </c>
      <c r="E194">
        <v>328</v>
      </c>
      <c r="F194">
        <v>25.6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 t="str">
        <f t="shared" si="85"/>
        <v>休日</v>
      </c>
      <c r="O194" t="s">
        <v>17</v>
      </c>
      <c r="P194" t="str">
        <f t="shared" si="86"/>
        <v>休日</v>
      </c>
      <c r="Q194" t="str">
        <f t="shared" si="87"/>
        <v>_祝日でない</v>
      </c>
      <c r="R194" t="str">
        <f t="shared" si="88"/>
        <v>休日</v>
      </c>
      <c r="S194" t="str">
        <f t="shared" si="89"/>
        <v>休日</v>
      </c>
      <c r="T194">
        <f t="shared" si="102"/>
        <v>295</v>
      </c>
      <c r="U194" t="str">
        <f t="shared" si="90"/>
        <v>日</v>
      </c>
      <c r="V194" t="str">
        <f t="shared" si="91"/>
        <v>_週の前半</v>
      </c>
      <c r="W194" t="s">
        <v>35</v>
      </c>
      <c r="X194" t="str">
        <f t="shared" si="92"/>
        <v>週の後半</v>
      </c>
      <c r="Y194" s="3">
        <v>18.5</v>
      </c>
      <c r="Z194" s="3">
        <v>95</v>
      </c>
      <c r="AA194" s="2" t="s">
        <v>79</v>
      </c>
      <c r="AB194" s="3">
        <v>0</v>
      </c>
      <c r="AC194" s="3">
        <v>8124</v>
      </c>
      <c r="AD194">
        <f t="shared" si="103"/>
        <v>158</v>
      </c>
      <c r="AE194" s="3">
        <v>1165</v>
      </c>
      <c r="AF194" s="3">
        <v>1147</v>
      </c>
      <c r="AG194" s="3">
        <v>18</v>
      </c>
      <c r="AH194" s="3">
        <v>179</v>
      </c>
      <c r="AI194" s="3">
        <v>452</v>
      </c>
      <c r="AJ194" s="3">
        <v>966</v>
      </c>
      <c r="AK194" s="3">
        <v>93</v>
      </c>
      <c r="AL194" s="3">
        <v>7</v>
      </c>
      <c r="AM194" s="3">
        <v>1221</v>
      </c>
      <c r="AN194" s="3">
        <v>159</v>
      </c>
      <c r="AO194" s="3">
        <v>3370.4</v>
      </c>
      <c r="AP194" s="3">
        <v>6.5000000000000002E-2</v>
      </c>
      <c r="AQ194" s="3">
        <v>44</v>
      </c>
      <c r="AR194" s="3">
        <v>45.4</v>
      </c>
      <c r="AS194" s="3">
        <v>2.9</v>
      </c>
      <c r="AT194" s="3">
        <v>3.1</v>
      </c>
      <c r="AU194" s="2">
        <v>1011.3</v>
      </c>
      <c r="AV194" s="2">
        <v>10</v>
      </c>
      <c r="AW194" s="2">
        <v>-4.3333333333333339</v>
      </c>
      <c r="AX194">
        <f t="shared" si="93"/>
        <v>-56</v>
      </c>
      <c r="AY194" t="s">
        <v>82</v>
      </c>
      <c r="AZ194" s="3">
        <v>13940662</v>
      </c>
      <c r="BA194" s="3">
        <v>2522</v>
      </c>
      <c r="BB194">
        <v>35158349564</v>
      </c>
      <c r="BC194" t="s">
        <v>79</v>
      </c>
      <c r="BD194">
        <f t="shared" si="107"/>
        <v>24.3</v>
      </c>
      <c r="BE194">
        <f t="shared" si="108"/>
        <v>90</v>
      </c>
      <c r="BF194" t="str">
        <f t="shared" si="109"/>
        <v>_なし</v>
      </c>
      <c r="BG194" t="str">
        <f t="shared" si="110"/>
        <v>_冬でない</v>
      </c>
      <c r="BH194">
        <f t="shared" si="111"/>
        <v>0</v>
      </c>
      <c r="BI194" t="str">
        <f t="shared" si="112"/>
        <v>_なし</v>
      </c>
      <c r="BJ194" t="str">
        <f t="shared" si="94"/>
        <v>_なし</v>
      </c>
      <c r="BK194" t="str">
        <f t="shared" si="113"/>
        <v>_なし</v>
      </c>
      <c r="BL194">
        <f t="shared" si="114"/>
        <v>-8.0250000000000004</v>
      </c>
      <c r="BM194">
        <f t="shared" si="95"/>
        <v>1314</v>
      </c>
      <c r="BN194">
        <f t="shared" si="96"/>
        <v>166</v>
      </c>
      <c r="BO194">
        <f t="shared" si="97"/>
        <v>1480</v>
      </c>
      <c r="BP194">
        <v>-30</v>
      </c>
      <c r="BQ194">
        <v>-6</v>
      </c>
      <c r="BR194">
        <v>-31</v>
      </c>
      <c r="BS194">
        <v>-38</v>
      </c>
      <c r="BT194">
        <v>-16</v>
      </c>
      <c r="BU194">
        <v>7</v>
      </c>
      <c r="BV194">
        <f t="shared" si="120"/>
        <v>-29</v>
      </c>
      <c r="BW194">
        <f t="shared" si="121"/>
        <v>-3</v>
      </c>
      <c r="BX194">
        <f t="shared" si="122"/>
        <v>-41</v>
      </c>
      <c r="BY194">
        <f t="shared" si="123"/>
        <v>-35</v>
      </c>
      <c r="BZ194">
        <f t="shared" si="124"/>
        <v>-15</v>
      </c>
      <c r="CA194">
        <f t="shared" si="125"/>
        <v>10</v>
      </c>
      <c r="CB194">
        <f t="shared" si="98"/>
        <v>-19</v>
      </c>
      <c r="CC194">
        <f t="shared" si="99"/>
        <v>-18.833333333333332</v>
      </c>
      <c r="CD194">
        <f t="shared" si="115"/>
        <v>6.9</v>
      </c>
      <c r="CE194" t="s">
        <v>121</v>
      </c>
      <c r="CF194" t="str">
        <f t="shared" si="116"/>
        <v>夏</v>
      </c>
      <c r="CG194" s="2">
        <v>13940662</v>
      </c>
      <c r="CH194" s="2">
        <v>8124</v>
      </c>
      <c r="CI194" s="2">
        <v>35158349564</v>
      </c>
      <c r="CJ194">
        <f t="shared" si="117"/>
        <v>25640099346</v>
      </c>
      <c r="CK194">
        <f t="shared" si="118"/>
        <v>25640099346</v>
      </c>
      <c r="CL194" s="2">
        <v>0</v>
      </c>
      <c r="CM194" s="2">
        <v>0</v>
      </c>
      <c r="CN194">
        <f t="shared" si="100"/>
        <v>0</v>
      </c>
      <c r="CO194">
        <f t="shared" si="104"/>
        <v>0</v>
      </c>
      <c r="CP194">
        <f t="shared" si="105"/>
        <v>0</v>
      </c>
      <c r="CQ194">
        <f t="shared" si="106"/>
        <v>0</v>
      </c>
      <c r="CR194">
        <f t="shared" si="101"/>
        <v>295</v>
      </c>
      <c r="CS194">
        <v>203</v>
      </c>
      <c r="CT194">
        <v>521430.5</v>
      </c>
      <c r="CU194">
        <f t="shared" si="119"/>
        <v>521430.5</v>
      </c>
    </row>
    <row r="195" spans="1:99" x14ac:dyDescent="0.55000000000000004">
      <c r="A195" s="1">
        <v>44039</v>
      </c>
      <c r="B195">
        <v>131</v>
      </c>
      <c r="C195">
        <v>11344</v>
      </c>
      <c r="D195">
        <v>0</v>
      </c>
      <c r="E195">
        <v>328</v>
      </c>
      <c r="F195">
        <v>26.3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tr">
        <f t="shared" ref="N195:N258" si="126">IF(OR(L195=1, M195=1), "休日", IF(K195=1, "金曜", "_平日(金曜除く)"))</f>
        <v>_平日(金曜除く)</v>
      </c>
      <c r="O195" t="s">
        <v>17</v>
      </c>
      <c r="P195" t="str">
        <f t="shared" ref="P195:P258" si="127">IF(OR(L195=1,M195=1),"休日","_平日")</f>
        <v>_平日</v>
      </c>
      <c r="Q195" t="str">
        <f t="shared" ref="Q195:Q258" si="128">IF(O195="祝日である","祝日である",IF(O196="祝日である","祝日前日","_祝日でない"))</f>
        <v>_祝日でない</v>
      </c>
      <c r="R195" t="str">
        <f t="shared" ref="R195:R258" si="129">IF(OR(O195="祝日である", P195="休日"), "休日", "_平日")</f>
        <v>_平日</v>
      </c>
      <c r="S195" t="str">
        <f t="shared" ref="S195:S258" si="130">IF(OR(N195="休日",Q195="祝日である"),"休日",IF(OR(N195="金曜",Q195="祝日前日"),"休日前日","_平日"))</f>
        <v>_平日</v>
      </c>
      <c r="T195">
        <f t="shared" si="102"/>
        <v>239</v>
      </c>
      <c r="U195" t="str">
        <f t="shared" ref="U195:U258" si="131">IF(G195=1, "月", IF(H195=1, "火", IF(I195=1, "水", IF(J195=1, "木", IF(K195=1, "金", IF(L195=1, "土", "日"))))))</f>
        <v>月</v>
      </c>
      <c r="V195" t="str">
        <f t="shared" ref="V195:V258" si="132">IF(OR(U195="日", U195="月", U195="火", U195="水"), "_週の前半", "週の後半")</f>
        <v>_週の前半</v>
      </c>
      <c r="W195" t="s">
        <v>35</v>
      </c>
      <c r="X195" t="str">
        <f t="shared" ref="X195:X258" si="133">IF(OR(U195="月", U195="火", U195="水"), "_週の前半", "週の後半")</f>
        <v>_週の前半</v>
      </c>
      <c r="Y195" s="3">
        <v>2</v>
      </c>
      <c r="Z195" s="3">
        <v>88</v>
      </c>
      <c r="AA195" s="2" t="s">
        <v>79</v>
      </c>
      <c r="AB195" s="3">
        <v>0</v>
      </c>
      <c r="AC195" s="3">
        <v>8464</v>
      </c>
      <c r="AD195">
        <f t="shared" si="103"/>
        <v>340</v>
      </c>
      <c r="AE195" s="3">
        <v>1260</v>
      </c>
      <c r="AF195" s="3">
        <v>1241</v>
      </c>
      <c r="AG195" s="3">
        <v>19</v>
      </c>
      <c r="AH195" s="3">
        <v>212</v>
      </c>
      <c r="AI195" s="3">
        <v>483</v>
      </c>
      <c r="AJ195" s="3">
        <v>598</v>
      </c>
      <c r="AK195" s="3">
        <v>221</v>
      </c>
      <c r="AL195" s="3">
        <v>40</v>
      </c>
      <c r="AM195" s="3">
        <v>4703</v>
      </c>
      <c r="AN195" s="3">
        <v>564</v>
      </c>
      <c r="AO195" s="3">
        <v>3526.4</v>
      </c>
      <c r="AP195" s="3">
        <v>6.2E-2</v>
      </c>
      <c r="AQ195" s="3">
        <v>38</v>
      </c>
      <c r="AR195" s="3">
        <v>43.3</v>
      </c>
      <c r="AS195" s="3">
        <v>0.7</v>
      </c>
      <c r="AT195" s="3">
        <v>3.3</v>
      </c>
      <c r="AU195" s="2">
        <v>1010.9</v>
      </c>
      <c r="AV195" s="2">
        <v>10</v>
      </c>
      <c r="AW195" s="2">
        <v>163.90833333333333</v>
      </c>
      <c r="AX195">
        <f t="shared" ref="AX195:AX258" si="134">B195-T195</f>
        <v>-108</v>
      </c>
      <c r="AY195" t="s">
        <v>82</v>
      </c>
      <c r="AZ195" s="3">
        <v>13940423</v>
      </c>
      <c r="BA195" s="3">
        <v>2421</v>
      </c>
      <c r="BB195">
        <v>33749764083</v>
      </c>
      <c r="BC195" t="s">
        <v>79</v>
      </c>
      <c r="BD195">
        <f t="shared" si="107"/>
        <v>26.9</v>
      </c>
      <c r="BE195">
        <f t="shared" si="108"/>
        <v>80</v>
      </c>
      <c r="BF195" t="str">
        <f t="shared" si="109"/>
        <v>_なし</v>
      </c>
      <c r="BG195" t="str">
        <f t="shared" si="110"/>
        <v>_冬でない</v>
      </c>
      <c r="BH195">
        <f t="shared" si="111"/>
        <v>0</v>
      </c>
      <c r="BI195" t="str">
        <f t="shared" si="112"/>
        <v>_なし</v>
      </c>
      <c r="BJ195" t="str">
        <f t="shared" ref="BJ195:BJ258" si="135">IF(BC195="正月", "正月", "_なし")</f>
        <v>_なし</v>
      </c>
      <c r="BK195" t="str">
        <f t="shared" si="113"/>
        <v>_なし</v>
      </c>
      <c r="BL195">
        <f t="shared" si="114"/>
        <v>158.79166666666671</v>
      </c>
      <c r="BM195">
        <f t="shared" ref="BM195:BM258" si="136">AK195+AM195</f>
        <v>4924</v>
      </c>
      <c r="BN195">
        <f t="shared" ref="BN195:BN258" si="137">AL195+AN195</f>
        <v>604</v>
      </c>
      <c r="BO195">
        <f t="shared" ref="BO195:BO258" si="138">BM195+BN195</f>
        <v>5528</v>
      </c>
      <c r="BP195">
        <v>-28</v>
      </c>
      <c r="BQ195">
        <v>-4</v>
      </c>
      <c r="BR195">
        <v>-21</v>
      </c>
      <c r="BS195">
        <v>-28</v>
      </c>
      <c r="BT195">
        <v>-22</v>
      </c>
      <c r="BU195">
        <v>11</v>
      </c>
      <c r="BV195">
        <f t="shared" si="120"/>
        <v>-24</v>
      </c>
      <c r="BW195">
        <f t="shared" si="121"/>
        <v>1</v>
      </c>
      <c r="BX195">
        <f t="shared" si="122"/>
        <v>3</v>
      </c>
      <c r="BY195">
        <f t="shared" si="123"/>
        <v>-38</v>
      </c>
      <c r="BZ195">
        <f t="shared" si="124"/>
        <v>-14</v>
      </c>
      <c r="CA195">
        <f t="shared" si="125"/>
        <v>7</v>
      </c>
      <c r="CB195">
        <f t="shared" ref="CB195:CB258" si="139">AVERAGE(BP195:BU195)</f>
        <v>-15.333333333333334</v>
      </c>
      <c r="CC195">
        <f t="shared" ref="CC195:CC258" si="140">AVERAGE(BV195:CA195)</f>
        <v>-10.833333333333334</v>
      </c>
      <c r="CD195">
        <f t="shared" si="115"/>
        <v>6.9</v>
      </c>
      <c r="CE195" t="s">
        <v>121</v>
      </c>
      <c r="CF195" t="str">
        <f t="shared" si="116"/>
        <v>夏</v>
      </c>
      <c r="CG195" s="2">
        <v>13940423</v>
      </c>
      <c r="CH195" s="2">
        <v>8464</v>
      </c>
      <c r="CI195" s="2">
        <v>33749764083</v>
      </c>
      <c r="CJ195">
        <f t="shared" si="117"/>
        <v>24691682246</v>
      </c>
      <c r="CK195">
        <f t="shared" si="118"/>
        <v>24691682246</v>
      </c>
      <c r="CL195" s="2">
        <v>0</v>
      </c>
      <c r="CM195" s="2">
        <v>0</v>
      </c>
      <c r="CN195">
        <f t="shared" ref="CN195:CN258" si="141">CL195+CM195</f>
        <v>0</v>
      </c>
      <c r="CO195">
        <f t="shared" si="104"/>
        <v>0</v>
      </c>
      <c r="CP195">
        <f t="shared" si="105"/>
        <v>0</v>
      </c>
      <c r="CQ195">
        <f t="shared" si="106"/>
        <v>0</v>
      </c>
      <c r="CR195">
        <f t="shared" ref="CR195:CR258" si="142">T195-CQ195</f>
        <v>239</v>
      </c>
      <c r="CS195">
        <v>203</v>
      </c>
      <c r="CT195">
        <v>521430.5</v>
      </c>
      <c r="CU195">
        <f t="shared" si="119"/>
        <v>521430.5</v>
      </c>
    </row>
    <row r="196" spans="1:99" x14ac:dyDescent="0.55000000000000004">
      <c r="A196" s="1">
        <v>44040</v>
      </c>
      <c r="B196">
        <v>266</v>
      </c>
      <c r="C196">
        <v>11610</v>
      </c>
      <c r="D196">
        <v>0</v>
      </c>
      <c r="E196">
        <v>328</v>
      </c>
      <c r="F196">
        <v>26.7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 t="str">
        <f t="shared" si="126"/>
        <v>_平日(金曜除く)</v>
      </c>
      <c r="O196" t="s">
        <v>17</v>
      </c>
      <c r="P196" t="str">
        <f t="shared" si="127"/>
        <v>_平日</v>
      </c>
      <c r="Q196" t="str">
        <f t="shared" si="128"/>
        <v>_祝日でない</v>
      </c>
      <c r="R196" t="str">
        <f t="shared" si="129"/>
        <v>_平日</v>
      </c>
      <c r="S196" t="str">
        <f t="shared" si="130"/>
        <v>_平日</v>
      </c>
      <c r="T196">
        <f t="shared" ref="T196:T259" si="143">B195</f>
        <v>131</v>
      </c>
      <c r="U196" t="str">
        <f t="shared" si="131"/>
        <v>火</v>
      </c>
      <c r="V196" t="str">
        <f t="shared" si="132"/>
        <v>_週の前半</v>
      </c>
      <c r="W196" t="s">
        <v>35</v>
      </c>
      <c r="X196" t="str">
        <f t="shared" si="133"/>
        <v>_週の前半</v>
      </c>
      <c r="Y196" s="3">
        <v>2</v>
      </c>
      <c r="Z196" s="3">
        <v>90</v>
      </c>
      <c r="AA196" s="2" t="s">
        <v>79</v>
      </c>
      <c r="AB196" s="3">
        <v>0</v>
      </c>
      <c r="AC196" s="3">
        <v>8758</v>
      </c>
      <c r="AD196">
        <f t="shared" ref="AD196:AD259" si="144">AC196-AC195</f>
        <v>294</v>
      </c>
      <c r="AE196" s="3">
        <v>1209</v>
      </c>
      <c r="AF196" s="3">
        <v>1188</v>
      </c>
      <c r="AG196" s="3">
        <v>21</v>
      </c>
      <c r="AH196" s="3">
        <v>213</v>
      </c>
      <c r="AI196" s="3">
        <v>483</v>
      </c>
      <c r="AJ196" s="3">
        <v>620</v>
      </c>
      <c r="AK196" s="3">
        <v>366</v>
      </c>
      <c r="AL196" s="3">
        <v>36</v>
      </c>
      <c r="AM196" s="3">
        <v>4710</v>
      </c>
      <c r="AN196" s="3">
        <v>502</v>
      </c>
      <c r="AO196" s="3">
        <v>3678.9</v>
      </c>
      <c r="AP196" s="3">
        <v>6.4000000000000001E-2</v>
      </c>
      <c r="AQ196" s="3">
        <v>39</v>
      </c>
      <c r="AR196" s="3">
        <v>45</v>
      </c>
      <c r="AS196" s="3">
        <v>1.2</v>
      </c>
      <c r="AT196" s="3">
        <v>2.5</v>
      </c>
      <c r="AU196" s="2">
        <v>1007.1</v>
      </c>
      <c r="AV196" s="2">
        <v>10</v>
      </c>
      <c r="AW196" s="2">
        <v>-1.1500000000000001</v>
      </c>
      <c r="AX196">
        <f t="shared" si="134"/>
        <v>135</v>
      </c>
      <c r="AY196" t="s">
        <v>82</v>
      </c>
      <c r="AZ196" s="3">
        <v>13940292</v>
      </c>
      <c r="BA196" s="3">
        <v>2258</v>
      </c>
      <c r="BB196">
        <v>31477179336</v>
      </c>
      <c r="BC196" t="s">
        <v>79</v>
      </c>
      <c r="BD196">
        <f t="shared" si="107"/>
        <v>25.5</v>
      </c>
      <c r="BE196">
        <f t="shared" si="108"/>
        <v>88</v>
      </c>
      <c r="BF196" t="str">
        <f t="shared" si="109"/>
        <v>_なし</v>
      </c>
      <c r="BG196" t="str">
        <f t="shared" si="110"/>
        <v>_冬でない</v>
      </c>
      <c r="BH196">
        <f t="shared" si="111"/>
        <v>0</v>
      </c>
      <c r="BI196" t="str">
        <f t="shared" si="112"/>
        <v>_なし</v>
      </c>
      <c r="BJ196" t="str">
        <f t="shared" si="135"/>
        <v>_なし</v>
      </c>
      <c r="BK196" t="str">
        <f t="shared" si="113"/>
        <v>_なし</v>
      </c>
      <c r="BL196">
        <f t="shared" si="114"/>
        <v>0.77499999999999991</v>
      </c>
      <c r="BM196">
        <f t="shared" si="136"/>
        <v>5076</v>
      </c>
      <c r="BN196">
        <f t="shared" si="137"/>
        <v>538</v>
      </c>
      <c r="BO196">
        <f t="shared" si="138"/>
        <v>5614</v>
      </c>
      <c r="BP196">
        <v>-27</v>
      </c>
      <c r="BQ196">
        <v>-5</v>
      </c>
      <c r="BR196">
        <v>-24</v>
      </c>
      <c r="BS196">
        <v>-31</v>
      </c>
      <c r="BT196">
        <v>-23</v>
      </c>
      <c r="BU196">
        <v>12</v>
      </c>
      <c r="BV196">
        <f t="shared" si="120"/>
        <v>-26</v>
      </c>
      <c r="BW196">
        <f t="shared" si="121"/>
        <v>-1</v>
      </c>
      <c r="BX196">
        <f t="shared" si="122"/>
        <v>-14</v>
      </c>
      <c r="BY196">
        <f t="shared" si="123"/>
        <v>-28</v>
      </c>
      <c r="BZ196">
        <f t="shared" si="124"/>
        <v>-20</v>
      </c>
      <c r="CA196">
        <f t="shared" si="125"/>
        <v>11</v>
      </c>
      <c r="CB196">
        <f t="shared" si="139"/>
        <v>-16.333333333333332</v>
      </c>
      <c r="CC196">
        <f t="shared" si="140"/>
        <v>-13</v>
      </c>
      <c r="CD196">
        <f t="shared" si="115"/>
        <v>0.1</v>
      </c>
      <c r="CE196" t="s">
        <v>121</v>
      </c>
      <c r="CF196" t="str">
        <f t="shared" si="116"/>
        <v>夏</v>
      </c>
      <c r="CG196" s="2">
        <v>13940292</v>
      </c>
      <c r="CH196" s="2">
        <v>8758</v>
      </c>
      <c r="CI196" s="2">
        <v>31477179336</v>
      </c>
      <c r="CJ196">
        <f t="shared" si="117"/>
        <v>24231296804</v>
      </c>
      <c r="CK196">
        <f t="shared" si="118"/>
        <v>24231296804</v>
      </c>
      <c r="CL196" s="2">
        <v>0</v>
      </c>
      <c r="CM196" s="2">
        <v>0</v>
      </c>
      <c r="CN196">
        <f t="shared" si="141"/>
        <v>0</v>
      </c>
      <c r="CO196">
        <f t="shared" ref="CO196:CO259" si="145">CL195</f>
        <v>0</v>
      </c>
      <c r="CP196">
        <f t="shared" ref="CP196:CP259" si="146">CM195</f>
        <v>0</v>
      </c>
      <c r="CQ196">
        <f t="shared" ref="CQ196:CQ259" si="147">CN195</f>
        <v>0</v>
      </c>
      <c r="CR196">
        <f t="shared" si="142"/>
        <v>131</v>
      </c>
      <c r="CS196">
        <v>203</v>
      </c>
      <c r="CT196">
        <v>521430.5</v>
      </c>
      <c r="CU196">
        <f t="shared" si="119"/>
        <v>521430.5</v>
      </c>
    </row>
    <row r="197" spans="1:99" x14ac:dyDescent="0.55000000000000004">
      <c r="A197" s="1">
        <v>44041</v>
      </c>
      <c r="B197">
        <v>250</v>
      </c>
      <c r="C197">
        <v>11860</v>
      </c>
      <c r="D197">
        <v>1</v>
      </c>
      <c r="E197">
        <v>329</v>
      </c>
      <c r="F197">
        <v>22.9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 t="str">
        <f t="shared" si="126"/>
        <v>_平日(金曜除く)</v>
      </c>
      <c r="O197" t="s">
        <v>17</v>
      </c>
      <c r="P197" t="str">
        <f t="shared" si="127"/>
        <v>_平日</v>
      </c>
      <c r="Q197" t="str">
        <f t="shared" si="128"/>
        <v>_祝日でない</v>
      </c>
      <c r="R197" t="str">
        <f t="shared" si="129"/>
        <v>_平日</v>
      </c>
      <c r="S197" t="str">
        <f t="shared" si="130"/>
        <v>_平日</v>
      </c>
      <c r="T197">
        <f t="shared" si="143"/>
        <v>266</v>
      </c>
      <c r="U197" t="str">
        <f t="shared" si="131"/>
        <v>水</v>
      </c>
      <c r="V197" t="str">
        <f t="shared" si="132"/>
        <v>_週の前半</v>
      </c>
      <c r="W197" t="s">
        <v>35</v>
      </c>
      <c r="X197" t="str">
        <f t="shared" si="133"/>
        <v>_週の前半</v>
      </c>
      <c r="Y197" s="3">
        <v>0</v>
      </c>
      <c r="Z197" s="3">
        <v>87</v>
      </c>
      <c r="AA197" s="2" t="s">
        <v>79</v>
      </c>
      <c r="AB197" s="3">
        <v>0</v>
      </c>
      <c r="AC197" s="3">
        <v>9109</v>
      </c>
      <c r="AD197">
        <f t="shared" si="144"/>
        <v>351</v>
      </c>
      <c r="AE197" s="3">
        <v>1106</v>
      </c>
      <c r="AF197" s="3">
        <v>1084</v>
      </c>
      <c r="AG197" s="3">
        <v>22</v>
      </c>
      <c r="AH197" s="3">
        <v>218</v>
      </c>
      <c r="AI197" s="3">
        <v>479</v>
      </c>
      <c r="AJ197" s="3">
        <v>620</v>
      </c>
      <c r="AK197" s="3">
        <v>364</v>
      </c>
      <c r="AL197" s="3">
        <v>37</v>
      </c>
      <c r="AM197" s="3">
        <v>4344</v>
      </c>
      <c r="AN197" s="3">
        <v>465</v>
      </c>
      <c r="AO197" s="3">
        <v>3627.7</v>
      </c>
      <c r="AP197" s="3">
        <v>6.7000000000000004E-2</v>
      </c>
      <c r="AQ197" s="3">
        <v>43</v>
      </c>
      <c r="AR197" s="3">
        <v>44.1</v>
      </c>
      <c r="AS197" s="3">
        <v>0</v>
      </c>
      <c r="AT197" s="3">
        <v>2.9</v>
      </c>
      <c r="AU197" s="2">
        <v>1010.9</v>
      </c>
      <c r="AV197" s="2">
        <v>10</v>
      </c>
      <c r="AW197" s="2">
        <v>0.54166666666666663</v>
      </c>
      <c r="AX197">
        <f t="shared" si="134"/>
        <v>-16</v>
      </c>
      <c r="AY197" t="s">
        <v>82</v>
      </c>
      <c r="AZ197" s="3">
        <v>13940026</v>
      </c>
      <c r="BA197" s="3">
        <v>2172</v>
      </c>
      <c r="BB197">
        <v>30277736472</v>
      </c>
      <c r="BC197" t="s">
        <v>79</v>
      </c>
      <c r="BD197">
        <f t="shared" si="107"/>
        <v>26.6</v>
      </c>
      <c r="BE197">
        <f t="shared" si="108"/>
        <v>89</v>
      </c>
      <c r="BF197" t="str">
        <f t="shared" si="109"/>
        <v>_なし</v>
      </c>
      <c r="BG197" t="str">
        <f t="shared" si="110"/>
        <v>_冬でない</v>
      </c>
      <c r="BH197">
        <f t="shared" si="111"/>
        <v>0</v>
      </c>
      <c r="BI197" t="str">
        <f t="shared" si="112"/>
        <v>_なし</v>
      </c>
      <c r="BJ197" t="str">
        <f t="shared" si="135"/>
        <v>_なし</v>
      </c>
      <c r="BK197" t="str">
        <f t="shared" si="113"/>
        <v>_なし</v>
      </c>
      <c r="BL197">
        <f t="shared" si="114"/>
        <v>4.8583333333333334</v>
      </c>
      <c r="BM197">
        <f t="shared" si="136"/>
        <v>4708</v>
      </c>
      <c r="BN197">
        <f t="shared" si="137"/>
        <v>502</v>
      </c>
      <c r="BO197">
        <f t="shared" si="138"/>
        <v>5210</v>
      </c>
      <c r="BP197">
        <v>-27</v>
      </c>
      <c r="BQ197">
        <v>-2</v>
      </c>
      <c r="BR197">
        <v>-15</v>
      </c>
      <c r="BS197">
        <v>-32</v>
      </c>
      <c r="BT197">
        <v>-24</v>
      </c>
      <c r="BU197">
        <v>12</v>
      </c>
      <c r="BV197">
        <f t="shared" si="120"/>
        <v>-23</v>
      </c>
      <c r="BW197">
        <f t="shared" si="121"/>
        <v>0</v>
      </c>
      <c r="BX197">
        <f t="shared" si="122"/>
        <v>-10</v>
      </c>
      <c r="BY197">
        <f t="shared" si="123"/>
        <v>-29</v>
      </c>
      <c r="BZ197">
        <f t="shared" si="124"/>
        <v>-22</v>
      </c>
      <c r="CA197">
        <f t="shared" si="125"/>
        <v>11</v>
      </c>
      <c r="CB197">
        <f t="shared" si="139"/>
        <v>-14.666666666666666</v>
      </c>
      <c r="CC197">
        <f t="shared" si="140"/>
        <v>-12.166666666666666</v>
      </c>
      <c r="CD197">
        <f t="shared" si="115"/>
        <v>0.8</v>
      </c>
      <c r="CE197" t="s">
        <v>121</v>
      </c>
      <c r="CF197" t="str">
        <f t="shared" si="116"/>
        <v>夏</v>
      </c>
      <c r="CG197" s="2">
        <v>13940026</v>
      </c>
      <c r="CH197" s="2">
        <v>9109</v>
      </c>
      <c r="CI197" s="2">
        <v>30277736472</v>
      </c>
      <c r="CJ197">
        <f t="shared" si="117"/>
        <v>23993873941</v>
      </c>
      <c r="CK197">
        <f t="shared" si="118"/>
        <v>23993873941</v>
      </c>
      <c r="CL197" s="2">
        <v>0</v>
      </c>
      <c r="CM197" s="2">
        <v>0</v>
      </c>
      <c r="CN197">
        <f t="shared" si="141"/>
        <v>0</v>
      </c>
      <c r="CO197">
        <f t="shared" si="145"/>
        <v>0</v>
      </c>
      <c r="CP197">
        <f t="shared" si="146"/>
        <v>0</v>
      </c>
      <c r="CQ197">
        <f t="shared" si="147"/>
        <v>0</v>
      </c>
      <c r="CR197">
        <f t="shared" si="142"/>
        <v>266</v>
      </c>
      <c r="CS197">
        <v>203</v>
      </c>
      <c r="CT197">
        <v>521430.5</v>
      </c>
      <c r="CU197">
        <f t="shared" si="119"/>
        <v>521430.5</v>
      </c>
    </row>
    <row r="198" spans="1:99" x14ac:dyDescent="0.55000000000000004">
      <c r="A198" s="1">
        <v>44042</v>
      </c>
      <c r="B198">
        <v>367</v>
      </c>
      <c r="C198">
        <v>12227</v>
      </c>
      <c r="D198">
        <v>1</v>
      </c>
      <c r="E198">
        <v>330</v>
      </c>
      <c r="F198">
        <v>23.2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 t="str">
        <f t="shared" si="126"/>
        <v>_平日(金曜除く)</v>
      </c>
      <c r="O198" t="s">
        <v>17</v>
      </c>
      <c r="P198" t="str">
        <f t="shared" si="127"/>
        <v>_平日</v>
      </c>
      <c r="Q198" t="str">
        <f t="shared" si="128"/>
        <v>_祝日でない</v>
      </c>
      <c r="R198" t="str">
        <f t="shared" si="129"/>
        <v>_平日</v>
      </c>
      <c r="S198" t="str">
        <f t="shared" si="130"/>
        <v>_平日</v>
      </c>
      <c r="T198">
        <f t="shared" si="143"/>
        <v>250</v>
      </c>
      <c r="U198" t="str">
        <f t="shared" si="131"/>
        <v>木</v>
      </c>
      <c r="V198" t="str">
        <f t="shared" si="132"/>
        <v>週の後半</v>
      </c>
      <c r="W198" t="s">
        <v>35</v>
      </c>
      <c r="X198" t="str">
        <f t="shared" si="133"/>
        <v>週の後半</v>
      </c>
      <c r="Y198" s="3">
        <v>0</v>
      </c>
      <c r="Z198" s="3">
        <v>84</v>
      </c>
      <c r="AA198" s="2" t="s">
        <v>79</v>
      </c>
      <c r="AB198" s="3">
        <v>0</v>
      </c>
      <c r="AC198" s="3">
        <v>9438</v>
      </c>
      <c r="AD198">
        <f t="shared" si="144"/>
        <v>329</v>
      </c>
      <c r="AE198" s="3">
        <v>1154</v>
      </c>
      <c r="AF198" s="3">
        <v>1132</v>
      </c>
      <c r="AG198" s="3">
        <v>22</v>
      </c>
      <c r="AH198" s="3">
        <v>225</v>
      </c>
      <c r="AI198" s="3">
        <v>384</v>
      </c>
      <c r="AJ198" s="3">
        <v>697</v>
      </c>
      <c r="AK198" s="3">
        <v>331</v>
      </c>
      <c r="AL198" s="3">
        <v>17</v>
      </c>
      <c r="AM198" s="3">
        <v>4460</v>
      </c>
      <c r="AN198" s="3">
        <v>396</v>
      </c>
      <c r="AO198" s="3">
        <v>3969.3</v>
      </c>
      <c r="AP198" s="3">
        <v>6.4000000000000001E-2</v>
      </c>
      <c r="AQ198" s="3">
        <v>33</v>
      </c>
      <c r="AR198" s="3">
        <v>41.9</v>
      </c>
      <c r="AS198" s="3">
        <v>0</v>
      </c>
      <c r="AT198" s="3">
        <v>1.9</v>
      </c>
      <c r="AU198" s="2">
        <v>1012.9</v>
      </c>
      <c r="AV198" s="2">
        <v>10</v>
      </c>
      <c r="AW198" s="2">
        <v>0.18333333333333343</v>
      </c>
      <c r="AX198">
        <f t="shared" si="134"/>
        <v>117</v>
      </c>
      <c r="AY198" t="s">
        <v>82</v>
      </c>
      <c r="AZ198" s="3">
        <v>13939776</v>
      </c>
      <c r="BA198" s="3">
        <v>2092</v>
      </c>
      <c r="BB198">
        <v>29162011392</v>
      </c>
      <c r="BC198" t="s">
        <v>79</v>
      </c>
      <c r="BD198">
        <f t="shared" si="107"/>
        <v>23.2</v>
      </c>
      <c r="BE198">
        <f t="shared" si="108"/>
        <v>99</v>
      </c>
      <c r="BF198" t="str">
        <f t="shared" si="109"/>
        <v>_なし</v>
      </c>
      <c r="BG198" t="str">
        <f t="shared" si="110"/>
        <v>_冬でない</v>
      </c>
      <c r="BH198">
        <f t="shared" si="111"/>
        <v>0</v>
      </c>
      <c r="BI198" t="str">
        <f t="shared" si="112"/>
        <v>_なし</v>
      </c>
      <c r="BJ198" t="str">
        <f t="shared" si="135"/>
        <v>_なし</v>
      </c>
      <c r="BK198" t="str">
        <f t="shared" si="113"/>
        <v>_なし</v>
      </c>
      <c r="BL198">
        <f t="shared" si="114"/>
        <v>-37.008333333333333</v>
      </c>
      <c r="BM198">
        <f t="shared" si="136"/>
        <v>4791</v>
      </c>
      <c r="BN198">
        <f t="shared" si="137"/>
        <v>413</v>
      </c>
      <c r="BO198">
        <f t="shared" si="138"/>
        <v>5204</v>
      </c>
      <c r="BP198">
        <v>-25</v>
      </c>
      <c r="BQ198">
        <v>-1</v>
      </c>
      <c r="BR198">
        <v>-11</v>
      </c>
      <c r="BS198">
        <v>-31</v>
      </c>
      <c r="BT198">
        <v>-24</v>
      </c>
      <c r="BU198">
        <v>12</v>
      </c>
      <c r="BV198">
        <f t="shared" si="120"/>
        <v>-22</v>
      </c>
      <c r="BW198">
        <f t="shared" si="121"/>
        <v>-1</v>
      </c>
      <c r="BX198">
        <f t="shared" si="122"/>
        <v>-16</v>
      </c>
      <c r="BY198">
        <f t="shared" si="123"/>
        <v>-27</v>
      </c>
      <c r="BZ198">
        <f t="shared" si="124"/>
        <v>-21</v>
      </c>
      <c r="CA198">
        <f t="shared" si="125"/>
        <v>10</v>
      </c>
      <c r="CB198">
        <f t="shared" si="139"/>
        <v>-13.333333333333334</v>
      </c>
      <c r="CC198">
        <f t="shared" si="140"/>
        <v>-12.833333333333334</v>
      </c>
      <c r="CD198">
        <f t="shared" si="115"/>
        <v>0</v>
      </c>
      <c r="CE198" t="s">
        <v>121</v>
      </c>
      <c r="CF198" t="str">
        <f t="shared" si="116"/>
        <v>夏</v>
      </c>
      <c r="CG198" s="2">
        <v>13939776</v>
      </c>
      <c r="CH198" s="2">
        <v>9438</v>
      </c>
      <c r="CI198" s="2">
        <v>29162011392</v>
      </c>
      <c r="CJ198">
        <f t="shared" si="117"/>
        <v>26126526542</v>
      </c>
      <c r="CK198">
        <f t="shared" si="118"/>
        <v>26126526542</v>
      </c>
      <c r="CL198" s="2">
        <v>0</v>
      </c>
      <c r="CM198" s="2">
        <v>0</v>
      </c>
      <c r="CN198">
        <f t="shared" si="141"/>
        <v>0</v>
      </c>
      <c r="CO198">
        <f t="shared" si="145"/>
        <v>0</v>
      </c>
      <c r="CP198">
        <f t="shared" si="146"/>
        <v>0</v>
      </c>
      <c r="CQ198">
        <f t="shared" si="147"/>
        <v>0</v>
      </c>
      <c r="CR198">
        <f t="shared" si="142"/>
        <v>250</v>
      </c>
      <c r="CS198">
        <v>203</v>
      </c>
      <c r="CT198">
        <v>521430.5</v>
      </c>
      <c r="CU198">
        <f t="shared" si="119"/>
        <v>521430.5</v>
      </c>
    </row>
    <row r="199" spans="1:99" x14ac:dyDescent="0.55000000000000004">
      <c r="A199" s="1">
        <v>44043</v>
      </c>
      <c r="B199">
        <v>462</v>
      </c>
      <c r="C199">
        <v>12689</v>
      </c>
      <c r="D199">
        <v>2</v>
      </c>
      <c r="E199">
        <v>332</v>
      </c>
      <c r="F199">
        <v>24.8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 t="str">
        <f t="shared" si="126"/>
        <v>金曜</v>
      </c>
      <c r="O199" t="s">
        <v>17</v>
      </c>
      <c r="P199" t="str">
        <f t="shared" si="127"/>
        <v>_平日</v>
      </c>
      <c r="Q199" t="str">
        <f t="shared" si="128"/>
        <v>_祝日でない</v>
      </c>
      <c r="R199" t="str">
        <f t="shared" si="129"/>
        <v>_平日</v>
      </c>
      <c r="S199" t="str">
        <f t="shared" si="130"/>
        <v>休日前日</v>
      </c>
      <c r="T199">
        <f t="shared" si="143"/>
        <v>367</v>
      </c>
      <c r="U199" t="str">
        <f t="shared" si="131"/>
        <v>金</v>
      </c>
      <c r="V199" t="str">
        <f t="shared" si="132"/>
        <v>週の後半</v>
      </c>
      <c r="W199" t="s">
        <v>35</v>
      </c>
      <c r="X199" t="str">
        <f t="shared" si="133"/>
        <v>週の後半</v>
      </c>
      <c r="Y199" s="3">
        <v>1</v>
      </c>
      <c r="Z199" s="3">
        <v>90</v>
      </c>
      <c r="AA199" s="2" t="s">
        <v>79</v>
      </c>
      <c r="AB199" s="3">
        <v>0</v>
      </c>
      <c r="AC199" s="3">
        <v>9615</v>
      </c>
      <c r="AD199">
        <f t="shared" si="144"/>
        <v>177</v>
      </c>
      <c r="AE199" s="3">
        <v>1197</v>
      </c>
      <c r="AF199" s="3">
        <v>1181</v>
      </c>
      <c r="AG199" s="3">
        <v>16</v>
      </c>
      <c r="AH199" s="3">
        <v>288</v>
      </c>
      <c r="AI199" s="3">
        <v>401</v>
      </c>
      <c r="AJ199" s="3">
        <v>858</v>
      </c>
      <c r="AK199" s="3">
        <v>406</v>
      </c>
      <c r="AL199" s="3">
        <v>34</v>
      </c>
      <c r="AM199" s="3">
        <v>4983</v>
      </c>
      <c r="AN199" s="3">
        <v>468</v>
      </c>
      <c r="AO199" s="3">
        <v>4567.3</v>
      </c>
      <c r="AP199" s="3">
        <v>6.6000000000000003E-2</v>
      </c>
      <c r="AQ199" s="3">
        <v>34</v>
      </c>
      <c r="AR199" s="3">
        <v>40.299999999999997</v>
      </c>
      <c r="AS199" s="3">
        <v>3.2</v>
      </c>
      <c r="AT199" s="3">
        <v>1.6</v>
      </c>
      <c r="AU199" s="2">
        <v>1009.2</v>
      </c>
      <c r="AV199" s="2">
        <v>10</v>
      </c>
      <c r="AW199" s="2">
        <v>1.6166666666666669</v>
      </c>
      <c r="AX199">
        <f t="shared" si="134"/>
        <v>95</v>
      </c>
      <c r="AY199" t="s">
        <v>82</v>
      </c>
      <c r="AZ199" s="3">
        <v>13939409</v>
      </c>
      <c r="BA199" s="3">
        <v>2280</v>
      </c>
      <c r="BB199">
        <v>31781852520</v>
      </c>
      <c r="BC199" t="s">
        <v>79</v>
      </c>
      <c r="BD199">
        <f t="shared" si="107"/>
        <v>24.5</v>
      </c>
      <c r="BE199">
        <f t="shared" si="108"/>
        <v>94</v>
      </c>
      <c r="BF199" t="str">
        <f t="shared" si="109"/>
        <v>_なし</v>
      </c>
      <c r="BG199" t="str">
        <f t="shared" si="110"/>
        <v>_冬でない</v>
      </c>
      <c r="BH199">
        <f t="shared" si="111"/>
        <v>0</v>
      </c>
      <c r="BI199" t="str">
        <f t="shared" si="112"/>
        <v>_なし</v>
      </c>
      <c r="BJ199" t="str">
        <f t="shared" si="135"/>
        <v>_なし</v>
      </c>
      <c r="BK199" t="str">
        <f t="shared" si="113"/>
        <v>_なし</v>
      </c>
      <c r="BL199">
        <f t="shared" si="114"/>
        <v>-3.0000000000000004</v>
      </c>
      <c r="BM199">
        <f t="shared" si="136"/>
        <v>5389</v>
      </c>
      <c r="BN199">
        <f t="shared" si="137"/>
        <v>502</v>
      </c>
      <c r="BO199">
        <f t="shared" si="138"/>
        <v>5891</v>
      </c>
      <c r="BP199">
        <v>-28</v>
      </c>
      <c r="BQ199">
        <v>-1</v>
      </c>
      <c r="BR199">
        <v>-18</v>
      </c>
      <c r="BS199">
        <v>-32</v>
      </c>
      <c r="BT199">
        <v>-23</v>
      </c>
      <c r="BU199">
        <v>13</v>
      </c>
      <c r="BV199">
        <f t="shared" si="120"/>
        <v>-34</v>
      </c>
      <c r="BW199">
        <f t="shared" si="121"/>
        <v>-17</v>
      </c>
      <c r="BX199">
        <f t="shared" si="122"/>
        <v>-50</v>
      </c>
      <c r="BY199">
        <f t="shared" si="123"/>
        <v>-58</v>
      </c>
      <c r="BZ199">
        <f t="shared" si="124"/>
        <v>-70</v>
      </c>
      <c r="CA199">
        <f t="shared" si="125"/>
        <v>27</v>
      </c>
      <c r="CB199">
        <f t="shared" si="139"/>
        <v>-14.833333333333334</v>
      </c>
      <c r="CC199">
        <f t="shared" si="140"/>
        <v>-33.666666666666664</v>
      </c>
      <c r="CD199">
        <f t="shared" si="115"/>
        <v>0</v>
      </c>
      <c r="CE199" t="s">
        <v>121</v>
      </c>
      <c r="CF199" t="str">
        <f t="shared" si="116"/>
        <v>夏</v>
      </c>
      <c r="CG199" s="2">
        <v>13939409</v>
      </c>
      <c r="CH199" s="2">
        <v>9615</v>
      </c>
      <c r="CI199" s="2">
        <v>31781852520</v>
      </c>
      <c r="CJ199">
        <f t="shared" si="117"/>
        <v>30363970626</v>
      </c>
      <c r="CK199">
        <f t="shared" si="118"/>
        <v>30363970626</v>
      </c>
      <c r="CL199" s="2">
        <v>0</v>
      </c>
      <c r="CM199" s="2">
        <v>0</v>
      </c>
      <c r="CN199">
        <f t="shared" si="141"/>
        <v>0</v>
      </c>
      <c r="CO199">
        <f t="shared" si="145"/>
        <v>0</v>
      </c>
      <c r="CP199">
        <f t="shared" si="146"/>
        <v>0</v>
      </c>
      <c r="CQ199">
        <f t="shared" si="147"/>
        <v>0</v>
      </c>
      <c r="CR199">
        <f t="shared" si="142"/>
        <v>367</v>
      </c>
      <c r="CS199">
        <v>203</v>
      </c>
      <c r="CT199">
        <v>521430.5</v>
      </c>
      <c r="CU199">
        <f t="shared" si="119"/>
        <v>521430.5</v>
      </c>
    </row>
    <row r="200" spans="1:99" x14ac:dyDescent="0.55000000000000004">
      <c r="A200" s="1">
        <v>44044</v>
      </c>
      <c r="B200">
        <v>472</v>
      </c>
      <c r="C200">
        <v>13161</v>
      </c>
      <c r="D200">
        <v>0</v>
      </c>
      <c r="E200">
        <v>332</v>
      </c>
      <c r="F200">
        <v>26.1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 t="str">
        <f t="shared" si="126"/>
        <v>休日</v>
      </c>
      <c r="O200" t="s">
        <v>17</v>
      </c>
      <c r="P200" t="str">
        <f t="shared" si="127"/>
        <v>休日</v>
      </c>
      <c r="Q200" t="str">
        <f t="shared" si="128"/>
        <v>_祝日でない</v>
      </c>
      <c r="R200" t="str">
        <f t="shared" si="129"/>
        <v>休日</v>
      </c>
      <c r="S200" t="str">
        <f t="shared" si="130"/>
        <v>休日</v>
      </c>
      <c r="T200">
        <f t="shared" si="143"/>
        <v>462</v>
      </c>
      <c r="U200" t="str">
        <f t="shared" si="131"/>
        <v>土</v>
      </c>
      <c r="V200" t="str">
        <f t="shared" si="132"/>
        <v>週の後半</v>
      </c>
      <c r="W200" t="s">
        <v>38</v>
      </c>
      <c r="X200" t="str">
        <f t="shared" si="133"/>
        <v>週の後半</v>
      </c>
      <c r="Y200" s="3">
        <v>0.5</v>
      </c>
      <c r="Z200" s="3">
        <v>77</v>
      </c>
      <c r="AA200" s="2" t="s">
        <v>79</v>
      </c>
      <c r="AB200" s="3">
        <v>0</v>
      </c>
      <c r="AC200" s="3">
        <v>9748</v>
      </c>
      <c r="AD200">
        <f t="shared" si="144"/>
        <v>133</v>
      </c>
      <c r="AE200" s="3">
        <v>1220</v>
      </c>
      <c r="AF200" s="3">
        <v>1205</v>
      </c>
      <c r="AG200" s="3">
        <v>15</v>
      </c>
      <c r="AH200" s="3">
        <v>319</v>
      </c>
      <c r="AI200" s="3">
        <v>388</v>
      </c>
      <c r="AJ200" s="3">
        <v>1156</v>
      </c>
      <c r="AK200" s="3">
        <v>190</v>
      </c>
      <c r="AL200" s="3">
        <v>15</v>
      </c>
      <c r="AM200" s="3">
        <v>3040</v>
      </c>
      <c r="AN200" s="3">
        <v>371</v>
      </c>
      <c r="AO200" s="3">
        <v>4649</v>
      </c>
      <c r="AP200" s="3">
        <v>6.6000000000000003E-2</v>
      </c>
      <c r="AQ200" s="3">
        <v>46</v>
      </c>
      <c r="AR200" s="3">
        <v>39.6</v>
      </c>
      <c r="AS200" s="3">
        <v>5.5</v>
      </c>
      <c r="AT200" s="3">
        <v>2.6</v>
      </c>
      <c r="AU200" s="2">
        <v>1009.3</v>
      </c>
      <c r="AV200" s="2">
        <v>7.8</v>
      </c>
      <c r="AW200" s="2">
        <v>-35.55833333333333</v>
      </c>
      <c r="AX200">
        <f t="shared" si="134"/>
        <v>10</v>
      </c>
      <c r="AY200" t="s">
        <v>82</v>
      </c>
      <c r="AZ200" s="3">
        <v>13938947</v>
      </c>
      <c r="BA200" s="3">
        <v>2609</v>
      </c>
      <c r="BB200">
        <v>36366712723</v>
      </c>
      <c r="BC200" t="s">
        <v>79</v>
      </c>
      <c r="BD200">
        <f t="shared" si="107"/>
        <v>25.1</v>
      </c>
      <c r="BE200">
        <f t="shared" si="108"/>
        <v>98</v>
      </c>
      <c r="BF200" t="str">
        <f t="shared" si="109"/>
        <v>_なし</v>
      </c>
      <c r="BG200" t="str">
        <f t="shared" si="110"/>
        <v>_冬でない</v>
      </c>
      <c r="BH200">
        <f t="shared" si="111"/>
        <v>0</v>
      </c>
      <c r="BI200" t="str">
        <f t="shared" si="112"/>
        <v>_なし</v>
      </c>
      <c r="BJ200" t="str">
        <f t="shared" si="135"/>
        <v>_なし</v>
      </c>
      <c r="BK200" t="str">
        <f t="shared" si="113"/>
        <v>_なし</v>
      </c>
      <c r="BL200">
        <f t="shared" si="114"/>
        <v>-7.9083333333333341</v>
      </c>
      <c r="BM200">
        <f t="shared" si="136"/>
        <v>3230</v>
      </c>
      <c r="BN200">
        <f t="shared" si="137"/>
        <v>386</v>
      </c>
      <c r="BO200">
        <f t="shared" si="138"/>
        <v>3616</v>
      </c>
      <c r="BP200">
        <v>-26</v>
      </c>
      <c r="BQ200">
        <v>1</v>
      </c>
      <c r="BR200">
        <v>-9</v>
      </c>
      <c r="BS200">
        <v>-34</v>
      </c>
      <c r="BT200">
        <v>-13</v>
      </c>
      <c r="BU200">
        <v>8</v>
      </c>
      <c r="BV200">
        <f t="shared" si="120"/>
        <v>-30</v>
      </c>
      <c r="BW200">
        <f t="shared" si="121"/>
        <v>-4</v>
      </c>
      <c r="BX200">
        <f t="shared" si="122"/>
        <v>-3</v>
      </c>
      <c r="BY200">
        <f t="shared" si="123"/>
        <v>-58</v>
      </c>
      <c r="BZ200">
        <f t="shared" si="124"/>
        <v>-70</v>
      </c>
      <c r="CA200">
        <f t="shared" si="125"/>
        <v>27</v>
      </c>
      <c r="CB200">
        <f t="shared" si="139"/>
        <v>-12.166666666666666</v>
      </c>
      <c r="CC200">
        <f t="shared" si="140"/>
        <v>-23</v>
      </c>
      <c r="CD200">
        <f t="shared" si="115"/>
        <v>0.2</v>
      </c>
      <c r="CE200" t="s">
        <v>121</v>
      </c>
      <c r="CF200" t="str">
        <f t="shared" si="116"/>
        <v>夏</v>
      </c>
      <c r="CG200" s="2">
        <v>13938947</v>
      </c>
      <c r="CH200" s="2">
        <v>9748</v>
      </c>
      <c r="CI200" s="2">
        <v>36366712723</v>
      </c>
      <c r="CJ200">
        <f t="shared" si="117"/>
        <v>33249182445</v>
      </c>
      <c r="CK200">
        <f t="shared" si="118"/>
        <v>33249182445</v>
      </c>
      <c r="CL200" s="2">
        <v>0</v>
      </c>
      <c r="CM200" s="2">
        <v>0</v>
      </c>
      <c r="CN200">
        <f t="shared" si="141"/>
        <v>0</v>
      </c>
      <c r="CO200">
        <f t="shared" si="145"/>
        <v>0</v>
      </c>
      <c r="CP200">
        <f t="shared" si="146"/>
        <v>0</v>
      </c>
      <c r="CQ200">
        <f t="shared" si="147"/>
        <v>0</v>
      </c>
      <c r="CR200">
        <f t="shared" si="142"/>
        <v>462</v>
      </c>
      <c r="CS200">
        <v>210</v>
      </c>
      <c r="CT200">
        <v>524956</v>
      </c>
      <c r="CU200">
        <f t="shared" si="119"/>
        <v>521430.5</v>
      </c>
    </row>
    <row r="201" spans="1:99" x14ac:dyDescent="0.55000000000000004">
      <c r="A201" s="1">
        <v>44045</v>
      </c>
      <c r="B201">
        <v>292</v>
      </c>
      <c r="C201">
        <v>13453</v>
      </c>
      <c r="D201">
        <v>0</v>
      </c>
      <c r="E201">
        <v>332</v>
      </c>
      <c r="F201">
        <v>26.3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 t="str">
        <f t="shared" si="126"/>
        <v>休日</v>
      </c>
      <c r="O201" t="s">
        <v>17</v>
      </c>
      <c r="P201" t="str">
        <f t="shared" si="127"/>
        <v>休日</v>
      </c>
      <c r="Q201" t="str">
        <f t="shared" si="128"/>
        <v>_祝日でない</v>
      </c>
      <c r="R201" t="str">
        <f t="shared" si="129"/>
        <v>休日</v>
      </c>
      <c r="S201" t="str">
        <f t="shared" si="130"/>
        <v>休日</v>
      </c>
      <c r="T201">
        <f t="shared" si="143"/>
        <v>472</v>
      </c>
      <c r="U201" t="str">
        <f t="shared" si="131"/>
        <v>日</v>
      </c>
      <c r="V201" t="str">
        <f t="shared" si="132"/>
        <v>_週の前半</v>
      </c>
      <c r="W201" t="s">
        <v>38</v>
      </c>
      <c r="X201" t="str">
        <f t="shared" si="133"/>
        <v>週の後半</v>
      </c>
      <c r="Y201" s="3">
        <v>0</v>
      </c>
      <c r="Z201" s="3">
        <v>75</v>
      </c>
      <c r="AA201" s="2" t="s">
        <v>79</v>
      </c>
      <c r="AB201" s="3">
        <v>0</v>
      </c>
      <c r="AC201" s="3">
        <v>9791</v>
      </c>
      <c r="AD201">
        <f t="shared" si="144"/>
        <v>43</v>
      </c>
      <c r="AE201" s="3">
        <v>1315</v>
      </c>
      <c r="AF201" s="3">
        <v>1300</v>
      </c>
      <c r="AG201" s="3">
        <v>15</v>
      </c>
      <c r="AH201" s="3">
        <v>396</v>
      </c>
      <c r="AI201" s="3">
        <v>389</v>
      </c>
      <c r="AJ201" s="3">
        <v>1232</v>
      </c>
      <c r="AK201" s="3">
        <v>103</v>
      </c>
      <c r="AL201" s="3">
        <v>12</v>
      </c>
      <c r="AM201" s="3">
        <v>1511</v>
      </c>
      <c r="AN201" s="3">
        <v>164</v>
      </c>
      <c r="AO201" s="3">
        <v>4693.3</v>
      </c>
      <c r="AP201" s="3">
        <v>6.6000000000000003E-2</v>
      </c>
      <c r="AQ201" s="3">
        <v>49</v>
      </c>
      <c r="AR201" s="3">
        <v>40.299999999999997</v>
      </c>
      <c r="AS201" s="3">
        <v>6</v>
      </c>
      <c r="AT201" s="3">
        <v>2.4</v>
      </c>
      <c r="AU201" s="2">
        <v>1011</v>
      </c>
      <c r="AV201" s="2">
        <v>5.5</v>
      </c>
      <c r="AW201" s="2">
        <v>-14.625</v>
      </c>
      <c r="AX201">
        <f t="shared" si="134"/>
        <v>-180</v>
      </c>
      <c r="AY201" t="s">
        <v>82</v>
      </c>
      <c r="AZ201" s="3">
        <v>13938475</v>
      </c>
      <c r="BA201" s="3">
        <v>3038</v>
      </c>
      <c r="BB201">
        <v>42345087050</v>
      </c>
      <c r="BC201" t="s">
        <v>79</v>
      </c>
      <c r="BD201">
        <f t="shared" si="107"/>
        <v>25.6</v>
      </c>
      <c r="BE201">
        <f t="shared" si="108"/>
        <v>95</v>
      </c>
      <c r="BF201" t="str">
        <f t="shared" si="109"/>
        <v>_なし</v>
      </c>
      <c r="BG201" t="str">
        <f t="shared" si="110"/>
        <v>_冬でない</v>
      </c>
      <c r="BH201">
        <f t="shared" si="111"/>
        <v>0</v>
      </c>
      <c r="BI201" t="str">
        <f t="shared" si="112"/>
        <v>_なし</v>
      </c>
      <c r="BJ201" t="str">
        <f t="shared" si="135"/>
        <v>_なし</v>
      </c>
      <c r="BK201" t="str">
        <f t="shared" si="113"/>
        <v>_なし</v>
      </c>
      <c r="BL201">
        <f t="shared" si="114"/>
        <v>-4.3333333333333339</v>
      </c>
      <c r="BM201">
        <f t="shared" si="136"/>
        <v>1614</v>
      </c>
      <c r="BN201">
        <f t="shared" si="137"/>
        <v>176</v>
      </c>
      <c r="BO201">
        <f t="shared" si="138"/>
        <v>1790</v>
      </c>
      <c r="BP201">
        <v>-25</v>
      </c>
      <c r="BQ201">
        <v>0</v>
      </c>
      <c r="BR201">
        <v>2</v>
      </c>
      <c r="BS201">
        <v>-39</v>
      </c>
      <c r="BT201">
        <v>-13</v>
      </c>
      <c r="BU201">
        <v>7</v>
      </c>
      <c r="BV201">
        <f t="shared" si="120"/>
        <v>-34</v>
      </c>
      <c r="BW201">
        <f t="shared" si="121"/>
        <v>-12</v>
      </c>
      <c r="BX201">
        <f t="shared" si="122"/>
        <v>-45</v>
      </c>
      <c r="BY201">
        <f t="shared" si="123"/>
        <v>-40</v>
      </c>
      <c r="BZ201">
        <f t="shared" si="124"/>
        <v>-22</v>
      </c>
      <c r="CA201">
        <f t="shared" si="125"/>
        <v>10</v>
      </c>
      <c r="CB201">
        <f t="shared" si="139"/>
        <v>-11.333333333333334</v>
      </c>
      <c r="CC201">
        <f t="shared" si="140"/>
        <v>-23.833333333333332</v>
      </c>
      <c r="CD201">
        <f t="shared" si="115"/>
        <v>2.9</v>
      </c>
      <c r="CE201" t="s">
        <v>121</v>
      </c>
      <c r="CF201" t="str">
        <f t="shared" si="116"/>
        <v>夏</v>
      </c>
      <c r="CG201" s="2">
        <v>13938475</v>
      </c>
      <c r="CH201" s="2">
        <v>9791</v>
      </c>
      <c r="CI201" s="2">
        <v>42345087050</v>
      </c>
      <c r="CJ201">
        <f t="shared" si="117"/>
        <v>35158349564</v>
      </c>
      <c r="CK201">
        <f t="shared" si="118"/>
        <v>35158349564</v>
      </c>
      <c r="CL201" s="2">
        <v>0</v>
      </c>
      <c r="CM201" s="2">
        <v>0</v>
      </c>
      <c r="CN201">
        <f t="shared" si="141"/>
        <v>0</v>
      </c>
      <c r="CO201">
        <f t="shared" si="145"/>
        <v>0</v>
      </c>
      <c r="CP201">
        <f t="shared" si="146"/>
        <v>0</v>
      </c>
      <c r="CQ201">
        <f t="shared" si="147"/>
        <v>0</v>
      </c>
      <c r="CR201">
        <f t="shared" si="142"/>
        <v>472</v>
      </c>
      <c r="CS201">
        <v>210</v>
      </c>
      <c r="CT201">
        <v>524956</v>
      </c>
      <c r="CU201">
        <f t="shared" si="119"/>
        <v>521430.5</v>
      </c>
    </row>
    <row r="202" spans="1:99" x14ac:dyDescent="0.55000000000000004">
      <c r="A202" s="1">
        <v>44046</v>
      </c>
      <c r="B202">
        <v>258</v>
      </c>
      <c r="C202">
        <v>13711</v>
      </c>
      <c r="D202">
        <v>1</v>
      </c>
      <c r="E202">
        <v>333</v>
      </c>
      <c r="F202">
        <v>27.2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t="str">
        <f t="shared" si="126"/>
        <v>_平日(金曜除く)</v>
      </c>
      <c r="O202" t="s">
        <v>17</v>
      </c>
      <c r="P202" t="str">
        <f t="shared" si="127"/>
        <v>_平日</v>
      </c>
      <c r="Q202" t="str">
        <f t="shared" si="128"/>
        <v>_祝日でない</v>
      </c>
      <c r="R202" t="str">
        <f t="shared" si="129"/>
        <v>_平日</v>
      </c>
      <c r="S202" t="str">
        <f t="shared" si="130"/>
        <v>_平日</v>
      </c>
      <c r="T202">
        <f t="shared" si="143"/>
        <v>292</v>
      </c>
      <c r="U202" t="str">
        <f t="shared" si="131"/>
        <v>月</v>
      </c>
      <c r="V202" t="str">
        <f t="shared" si="132"/>
        <v>_週の前半</v>
      </c>
      <c r="W202" t="s">
        <v>37</v>
      </c>
      <c r="X202" t="str">
        <f t="shared" si="133"/>
        <v>_週の前半</v>
      </c>
      <c r="Y202" s="3">
        <v>0</v>
      </c>
      <c r="Z202" s="3">
        <v>74</v>
      </c>
      <c r="AA202" s="2" t="s">
        <v>79</v>
      </c>
      <c r="AB202" s="3">
        <v>0</v>
      </c>
      <c r="AC202" s="3">
        <v>10112</v>
      </c>
      <c r="AD202">
        <f t="shared" si="144"/>
        <v>321</v>
      </c>
      <c r="AE202" s="3">
        <v>1365</v>
      </c>
      <c r="AF202" s="3">
        <v>1350</v>
      </c>
      <c r="AG202" s="3">
        <v>15</v>
      </c>
      <c r="AH202" s="3">
        <v>422</v>
      </c>
      <c r="AI202" s="3">
        <v>524</v>
      </c>
      <c r="AJ202" s="3">
        <v>957</v>
      </c>
      <c r="AK202" s="3">
        <v>336</v>
      </c>
      <c r="AL202" s="3">
        <v>38</v>
      </c>
      <c r="AM202" s="3">
        <v>4761</v>
      </c>
      <c r="AN202" s="3">
        <v>591</v>
      </c>
      <c r="AO202" s="3">
        <v>4721.6000000000004</v>
      </c>
      <c r="AP202" s="3">
        <v>6.9000000000000006E-2</v>
      </c>
      <c r="AQ202" s="3">
        <v>38</v>
      </c>
      <c r="AR202" s="3">
        <v>40.299999999999997</v>
      </c>
      <c r="AS202" s="3">
        <v>10.1</v>
      </c>
      <c r="AT202" s="3">
        <v>2.4</v>
      </c>
      <c r="AU202" s="2">
        <v>1011</v>
      </c>
      <c r="AV202" s="2">
        <v>3.8</v>
      </c>
      <c r="AW202" s="2">
        <v>168.54166666666669</v>
      </c>
      <c r="AX202">
        <f t="shared" si="134"/>
        <v>-34</v>
      </c>
      <c r="AY202" t="s">
        <v>82</v>
      </c>
      <c r="AZ202" s="3">
        <v>13938183</v>
      </c>
      <c r="BA202" s="3">
        <v>3008</v>
      </c>
      <c r="BB202">
        <v>41926054464</v>
      </c>
      <c r="BC202" t="s">
        <v>79</v>
      </c>
      <c r="BD202">
        <f t="shared" ref="BD202:BD265" si="148">F195</f>
        <v>26.3</v>
      </c>
      <c r="BE202">
        <f t="shared" ref="BE202:BE265" si="149">Z195</f>
        <v>88</v>
      </c>
      <c r="BF202" t="str">
        <f t="shared" ref="BF202:BF265" si="150">AA195</f>
        <v>_なし</v>
      </c>
      <c r="BG202" t="str">
        <f t="shared" ref="BG202:BG265" si="151">AY195</f>
        <v>_冬でない</v>
      </c>
      <c r="BH202">
        <f t="shared" ref="BH202:BH265" si="152">AB195</f>
        <v>0</v>
      </c>
      <c r="BI202" t="str">
        <f t="shared" ref="BI202:BI265" si="153">BC195</f>
        <v>_なし</v>
      </c>
      <c r="BJ202" t="str">
        <f t="shared" si="135"/>
        <v>_なし</v>
      </c>
      <c r="BK202" t="str">
        <f t="shared" ref="BK202:BK265" si="154">BJ195</f>
        <v>_なし</v>
      </c>
      <c r="BL202">
        <f t="shared" ref="BL202:BL265" si="155">AW195</f>
        <v>163.90833333333333</v>
      </c>
      <c r="BM202">
        <f t="shared" si="136"/>
        <v>5097</v>
      </c>
      <c r="BN202">
        <f t="shared" si="137"/>
        <v>629</v>
      </c>
      <c r="BO202">
        <f t="shared" si="138"/>
        <v>5726</v>
      </c>
      <c r="BP202">
        <v>-26</v>
      </c>
      <c r="BQ202">
        <v>-2</v>
      </c>
      <c r="BR202">
        <v>-10</v>
      </c>
      <c r="BS202">
        <v>-30</v>
      </c>
      <c r="BT202">
        <v>-22</v>
      </c>
      <c r="BU202">
        <v>11</v>
      </c>
      <c r="BV202">
        <f t="shared" si="120"/>
        <v>-30</v>
      </c>
      <c r="BW202">
        <f t="shared" si="121"/>
        <v>-6</v>
      </c>
      <c r="BX202">
        <f t="shared" si="122"/>
        <v>-31</v>
      </c>
      <c r="BY202">
        <f t="shared" si="123"/>
        <v>-38</v>
      </c>
      <c r="BZ202">
        <f t="shared" si="124"/>
        <v>-16</v>
      </c>
      <c r="CA202">
        <f t="shared" si="125"/>
        <v>7</v>
      </c>
      <c r="CB202">
        <f t="shared" si="139"/>
        <v>-13.166666666666666</v>
      </c>
      <c r="CC202">
        <f t="shared" si="140"/>
        <v>-19</v>
      </c>
      <c r="CD202">
        <f t="shared" ref="CD202:CD265" si="156">AS195</f>
        <v>0.7</v>
      </c>
      <c r="CE202" t="s">
        <v>121</v>
      </c>
      <c r="CF202" t="str">
        <f t="shared" ref="CF202:CF265" si="157">CE195</f>
        <v>夏</v>
      </c>
      <c r="CG202" s="2">
        <v>13938183</v>
      </c>
      <c r="CH202" s="2">
        <v>10112</v>
      </c>
      <c r="CI202" s="2">
        <v>41926054464</v>
      </c>
      <c r="CJ202">
        <f t="shared" ref="CJ202:CJ265" si="158">BB195</f>
        <v>33749764083</v>
      </c>
      <c r="CK202">
        <f t="shared" ref="CK202:CK265" si="159">CI195</f>
        <v>33749764083</v>
      </c>
      <c r="CL202" s="2">
        <v>0</v>
      </c>
      <c r="CM202" s="2">
        <v>0</v>
      </c>
      <c r="CN202">
        <f t="shared" si="141"/>
        <v>0</v>
      </c>
      <c r="CO202">
        <f t="shared" si="145"/>
        <v>0</v>
      </c>
      <c r="CP202">
        <f t="shared" si="146"/>
        <v>0</v>
      </c>
      <c r="CQ202">
        <f t="shared" si="147"/>
        <v>0</v>
      </c>
      <c r="CR202">
        <f t="shared" si="142"/>
        <v>292</v>
      </c>
      <c r="CS202">
        <v>210</v>
      </c>
      <c r="CT202">
        <v>524956</v>
      </c>
      <c r="CU202">
        <f t="shared" ref="CU202:CU265" si="160">CT195</f>
        <v>521430.5</v>
      </c>
    </row>
    <row r="203" spans="1:99" x14ac:dyDescent="0.55000000000000004">
      <c r="A203" s="1">
        <v>44047</v>
      </c>
      <c r="B203">
        <v>309</v>
      </c>
      <c r="C203">
        <v>14020</v>
      </c>
      <c r="D203">
        <v>0</v>
      </c>
      <c r="E203">
        <v>333</v>
      </c>
      <c r="F203">
        <v>28.3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 t="str">
        <f t="shared" si="126"/>
        <v>_平日(金曜除く)</v>
      </c>
      <c r="O203" t="s">
        <v>17</v>
      </c>
      <c r="P203" t="str">
        <f t="shared" si="127"/>
        <v>_平日</v>
      </c>
      <c r="Q203" t="str">
        <f t="shared" si="128"/>
        <v>_祝日でない</v>
      </c>
      <c r="R203" t="str">
        <f t="shared" si="129"/>
        <v>_平日</v>
      </c>
      <c r="S203" t="str">
        <f t="shared" si="130"/>
        <v>_平日</v>
      </c>
      <c r="T203">
        <f t="shared" si="143"/>
        <v>258</v>
      </c>
      <c r="U203" t="str">
        <f t="shared" si="131"/>
        <v>火</v>
      </c>
      <c r="V203" t="str">
        <f t="shared" si="132"/>
        <v>_週の前半</v>
      </c>
      <c r="W203" t="s">
        <v>37</v>
      </c>
      <c r="X203" t="str">
        <f t="shared" si="133"/>
        <v>_週の前半</v>
      </c>
      <c r="Y203" s="3">
        <v>0</v>
      </c>
      <c r="Z203" s="3">
        <v>77</v>
      </c>
      <c r="AA203" s="2" t="s">
        <v>79</v>
      </c>
      <c r="AB203" s="3">
        <v>0</v>
      </c>
      <c r="AC203" s="3">
        <v>10437</v>
      </c>
      <c r="AD203">
        <f t="shared" si="144"/>
        <v>325</v>
      </c>
      <c r="AE203" s="3">
        <v>1382</v>
      </c>
      <c r="AF203" s="3">
        <v>1360</v>
      </c>
      <c r="AG203" s="3">
        <v>22</v>
      </c>
      <c r="AH203" s="3">
        <v>442</v>
      </c>
      <c r="AI203" s="3">
        <v>508</v>
      </c>
      <c r="AJ203" s="3">
        <v>920</v>
      </c>
      <c r="AK203" s="3">
        <v>365</v>
      </c>
      <c r="AL203" s="3">
        <v>17</v>
      </c>
      <c r="AM203" s="3">
        <v>4329</v>
      </c>
      <c r="AN203" s="3">
        <v>502</v>
      </c>
      <c r="AO203" s="3">
        <v>4664.3</v>
      </c>
      <c r="AP203" s="3">
        <v>6.9000000000000006E-2</v>
      </c>
      <c r="AQ203" s="3">
        <v>50</v>
      </c>
      <c r="AR203" s="3">
        <v>41.9</v>
      </c>
      <c r="AS203" s="3">
        <v>10.4</v>
      </c>
      <c r="AT203" s="3">
        <v>2.9</v>
      </c>
      <c r="AU203" s="2">
        <v>1012.2</v>
      </c>
      <c r="AV203" s="2">
        <v>4.3</v>
      </c>
      <c r="AW203" s="2">
        <v>-1.5666666666666664</v>
      </c>
      <c r="AX203">
        <f t="shared" si="134"/>
        <v>51</v>
      </c>
      <c r="AY203" t="s">
        <v>82</v>
      </c>
      <c r="AZ203" s="3">
        <v>13937925</v>
      </c>
      <c r="BA203" s="3">
        <v>2941</v>
      </c>
      <c r="BB203">
        <v>40991437425</v>
      </c>
      <c r="BC203" t="s">
        <v>79</v>
      </c>
      <c r="BD203">
        <f t="shared" si="148"/>
        <v>26.7</v>
      </c>
      <c r="BE203">
        <f t="shared" si="149"/>
        <v>90</v>
      </c>
      <c r="BF203" t="str">
        <f t="shared" si="150"/>
        <v>_なし</v>
      </c>
      <c r="BG203" t="str">
        <f t="shared" si="151"/>
        <v>_冬でない</v>
      </c>
      <c r="BH203">
        <f t="shared" si="152"/>
        <v>0</v>
      </c>
      <c r="BI203" t="str">
        <f t="shared" si="153"/>
        <v>_なし</v>
      </c>
      <c r="BJ203" t="str">
        <f t="shared" si="135"/>
        <v>_なし</v>
      </c>
      <c r="BK203" t="str">
        <f t="shared" si="154"/>
        <v>_なし</v>
      </c>
      <c r="BL203">
        <f t="shared" si="155"/>
        <v>-1.1500000000000001</v>
      </c>
      <c r="BM203">
        <f t="shared" si="136"/>
        <v>4694</v>
      </c>
      <c r="BN203">
        <f t="shared" si="137"/>
        <v>519</v>
      </c>
      <c r="BO203">
        <f t="shared" si="138"/>
        <v>5213</v>
      </c>
      <c r="BP203">
        <v>-25</v>
      </c>
      <c r="BQ203">
        <v>0</v>
      </c>
      <c r="BR203">
        <v>-8</v>
      </c>
      <c r="BS203">
        <v>-32</v>
      </c>
      <c r="BT203">
        <v>-25</v>
      </c>
      <c r="BU203">
        <v>12</v>
      </c>
      <c r="BV203">
        <f t="shared" ref="BV203:BV266" si="161">BP195</f>
        <v>-28</v>
      </c>
      <c r="BW203">
        <f t="shared" ref="BW203:BW266" si="162">BQ195</f>
        <v>-4</v>
      </c>
      <c r="BX203">
        <f t="shared" ref="BX203:BX266" si="163">BR195</f>
        <v>-21</v>
      </c>
      <c r="BY203">
        <f t="shared" ref="BY203:BY266" si="164">BS195</f>
        <v>-28</v>
      </c>
      <c r="BZ203">
        <f t="shared" ref="BZ203:BZ266" si="165">BT195</f>
        <v>-22</v>
      </c>
      <c r="CA203">
        <f t="shared" ref="CA203:CA266" si="166">BU195</f>
        <v>11</v>
      </c>
      <c r="CB203">
        <f t="shared" si="139"/>
        <v>-13</v>
      </c>
      <c r="CC203">
        <f t="shared" si="140"/>
        <v>-15.333333333333334</v>
      </c>
      <c r="CD203">
        <f t="shared" si="156"/>
        <v>1.2</v>
      </c>
      <c r="CE203" t="s">
        <v>121</v>
      </c>
      <c r="CF203" t="str">
        <f t="shared" si="157"/>
        <v>夏</v>
      </c>
      <c r="CG203" s="2">
        <v>13937925</v>
      </c>
      <c r="CH203" s="2">
        <v>10437</v>
      </c>
      <c r="CI203" s="2">
        <v>40991437425</v>
      </c>
      <c r="CJ203">
        <f t="shared" si="158"/>
        <v>31477179336</v>
      </c>
      <c r="CK203">
        <f t="shared" si="159"/>
        <v>31477179336</v>
      </c>
      <c r="CL203" s="2">
        <v>0</v>
      </c>
      <c r="CM203" s="2">
        <v>0</v>
      </c>
      <c r="CN203">
        <f t="shared" si="141"/>
        <v>0</v>
      </c>
      <c r="CO203">
        <f t="shared" si="145"/>
        <v>0</v>
      </c>
      <c r="CP203">
        <f t="shared" si="146"/>
        <v>0</v>
      </c>
      <c r="CQ203">
        <f t="shared" si="147"/>
        <v>0</v>
      </c>
      <c r="CR203">
        <f t="shared" si="142"/>
        <v>258</v>
      </c>
      <c r="CS203">
        <v>210</v>
      </c>
      <c r="CT203">
        <v>524956</v>
      </c>
      <c r="CU203">
        <f t="shared" si="160"/>
        <v>521430.5</v>
      </c>
    </row>
    <row r="204" spans="1:99" x14ac:dyDescent="0.55000000000000004">
      <c r="A204" s="1">
        <v>44048</v>
      </c>
      <c r="B204">
        <v>263</v>
      </c>
      <c r="C204">
        <v>14283</v>
      </c>
      <c r="D204">
        <v>0</v>
      </c>
      <c r="E204">
        <v>333</v>
      </c>
      <c r="F204">
        <v>29.1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 t="str">
        <f t="shared" si="126"/>
        <v>_平日(金曜除く)</v>
      </c>
      <c r="O204" t="s">
        <v>17</v>
      </c>
      <c r="P204" t="str">
        <f t="shared" si="127"/>
        <v>_平日</v>
      </c>
      <c r="Q204" t="str">
        <f t="shared" si="128"/>
        <v>_祝日でない</v>
      </c>
      <c r="R204" t="str">
        <f t="shared" si="129"/>
        <v>_平日</v>
      </c>
      <c r="S204" t="str">
        <f t="shared" si="130"/>
        <v>_平日</v>
      </c>
      <c r="T204">
        <f t="shared" si="143"/>
        <v>309</v>
      </c>
      <c r="U204" t="str">
        <f t="shared" si="131"/>
        <v>水</v>
      </c>
      <c r="V204" t="str">
        <f t="shared" si="132"/>
        <v>_週の前半</v>
      </c>
      <c r="W204" t="s">
        <v>37</v>
      </c>
      <c r="X204" t="str">
        <f t="shared" si="133"/>
        <v>_週の前半</v>
      </c>
      <c r="Y204" s="3">
        <v>0</v>
      </c>
      <c r="Z204" s="3">
        <v>76</v>
      </c>
      <c r="AA204" s="2" t="s">
        <v>79</v>
      </c>
      <c r="AB204" s="3">
        <v>0</v>
      </c>
      <c r="AC204" s="3">
        <v>10687</v>
      </c>
      <c r="AD204">
        <f t="shared" si="144"/>
        <v>250</v>
      </c>
      <c r="AE204" s="3">
        <v>1475</v>
      </c>
      <c r="AF204" s="3">
        <v>1454</v>
      </c>
      <c r="AG204" s="3">
        <v>21</v>
      </c>
      <c r="AH204" s="3">
        <v>422</v>
      </c>
      <c r="AI204" s="3">
        <v>498</v>
      </c>
      <c r="AJ204" s="3">
        <v>870</v>
      </c>
      <c r="AK204" s="3">
        <v>391</v>
      </c>
      <c r="AL204" s="3">
        <v>34</v>
      </c>
      <c r="AM204" s="3">
        <v>4863</v>
      </c>
      <c r="AN204" s="3">
        <v>512</v>
      </c>
      <c r="AO204" s="3">
        <v>4748.6000000000004</v>
      </c>
      <c r="AP204" s="3">
        <v>6.9000000000000006E-2</v>
      </c>
      <c r="AQ204" s="3">
        <v>46</v>
      </c>
      <c r="AR204" s="3">
        <v>42.3</v>
      </c>
      <c r="AS204" s="3">
        <v>10.3</v>
      </c>
      <c r="AT204" s="3">
        <v>2.9</v>
      </c>
      <c r="AU204" s="2">
        <v>1013.4</v>
      </c>
      <c r="AV204" s="2">
        <v>3.3</v>
      </c>
      <c r="AW204" s="2">
        <v>1.333333333333333</v>
      </c>
      <c r="AX204">
        <f t="shared" si="134"/>
        <v>-46</v>
      </c>
      <c r="AY204" t="s">
        <v>82</v>
      </c>
      <c r="AZ204" s="3">
        <v>13937616</v>
      </c>
      <c r="BA204" s="3">
        <v>3000</v>
      </c>
      <c r="BB204">
        <v>41812848000</v>
      </c>
      <c r="BC204" t="s">
        <v>79</v>
      </c>
      <c r="BD204">
        <f t="shared" si="148"/>
        <v>22.9</v>
      </c>
      <c r="BE204">
        <f t="shared" si="149"/>
        <v>87</v>
      </c>
      <c r="BF204" t="str">
        <f t="shared" si="150"/>
        <v>_なし</v>
      </c>
      <c r="BG204" t="str">
        <f t="shared" si="151"/>
        <v>_冬でない</v>
      </c>
      <c r="BH204">
        <f t="shared" si="152"/>
        <v>0</v>
      </c>
      <c r="BI204" t="str">
        <f t="shared" si="153"/>
        <v>_なし</v>
      </c>
      <c r="BJ204" t="str">
        <f t="shared" si="135"/>
        <v>_なし</v>
      </c>
      <c r="BK204" t="str">
        <f t="shared" si="154"/>
        <v>_なし</v>
      </c>
      <c r="BL204">
        <f t="shared" si="155"/>
        <v>0.54166666666666663</v>
      </c>
      <c r="BM204">
        <f t="shared" si="136"/>
        <v>5254</v>
      </c>
      <c r="BN204">
        <f t="shared" si="137"/>
        <v>546</v>
      </c>
      <c r="BO204">
        <f t="shared" si="138"/>
        <v>5800</v>
      </c>
      <c r="BP204">
        <v>-26</v>
      </c>
      <c r="BQ204">
        <v>-1</v>
      </c>
      <c r="BR204">
        <v>-8</v>
      </c>
      <c r="BS204">
        <v>-33</v>
      </c>
      <c r="BT204">
        <v>-26</v>
      </c>
      <c r="BU204">
        <v>12</v>
      </c>
      <c r="BV204">
        <f t="shared" si="161"/>
        <v>-27</v>
      </c>
      <c r="BW204">
        <f t="shared" si="162"/>
        <v>-5</v>
      </c>
      <c r="BX204">
        <f t="shared" si="163"/>
        <v>-24</v>
      </c>
      <c r="BY204">
        <f t="shared" si="164"/>
        <v>-31</v>
      </c>
      <c r="BZ204">
        <f t="shared" si="165"/>
        <v>-23</v>
      </c>
      <c r="CA204">
        <f t="shared" si="166"/>
        <v>12</v>
      </c>
      <c r="CB204">
        <f t="shared" si="139"/>
        <v>-13.666666666666666</v>
      </c>
      <c r="CC204">
        <f t="shared" si="140"/>
        <v>-16.333333333333332</v>
      </c>
      <c r="CD204">
        <f t="shared" si="156"/>
        <v>0</v>
      </c>
      <c r="CE204" t="s">
        <v>121</v>
      </c>
      <c r="CF204" t="str">
        <f t="shared" si="157"/>
        <v>夏</v>
      </c>
      <c r="CG204" s="2">
        <v>13937616</v>
      </c>
      <c r="CH204" s="2">
        <v>10687</v>
      </c>
      <c r="CI204" s="2">
        <v>41812848000</v>
      </c>
      <c r="CJ204">
        <f t="shared" si="158"/>
        <v>30277736472</v>
      </c>
      <c r="CK204">
        <f t="shared" si="159"/>
        <v>30277736472</v>
      </c>
      <c r="CL204" s="2">
        <v>0</v>
      </c>
      <c r="CM204" s="2">
        <v>0</v>
      </c>
      <c r="CN204">
        <f t="shared" si="141"/>
        <v>0</v>
      </c>
      <c r="CO204">
        <f t="shared" si="145"/>
        <v>0</v>
      </c>
      <c r="CP204">
        <f t="shared" si="146"/>
        <v>0</v>
      </c>
      <c r="CQ204">
        <f t="shared" si="147"/>
        <v>0</v>
      </c>
      <c r="CR204">
        <f t="shared" si="142"/>
        <v>309</v>
      </c>
      <c r="CS204">
        <v>210</v>
      </c>
      <c r="CT204">
        <v>524956</v>
      </c>
      <c r="CU204">
        <f t="shared" si="160"/>
        <v>521430.5</v>
      </c>
    </row>
    <row r="205" spans="1:99" x14ac:dyDescent="0.55000000000000004">
      <c r="A205" s="1">
        <v>44049</v>
      </c>
      <c r="B205">
        <v>360</v>
      </c>
      <c r="C205">
        <v>14643</v>
      </c>
      <c r="D205">
        <v>0</v>
      </c>
      <c r="E205">
        <v>333</v>
      </c>
      <c r="F205">
        <v>28.5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 t="str">
        <f t="shared" si="126"/>
        <v>_平日(金曜除く)</v>
      </c>
      <c r="O205" t="s">
        <v>17</v>
      </c>
      <c r="P205" t="str">
        <f t="shared" si="127"/>
        <v>_平日</v>
      </c>
      <c r="Q205" t="str">
        <f t="shared" si="128"/>
        <v>_祝日でない</v>
      </c>
      <c r="R205" t="str">
        <f t="shared" si="129"/>
        <v>_平日</v>
      </c>
      <c r="S205" t="str">
        <f t="shared" si="130"/>
        <v>_平日</v>
      </c>
      <c r="T205">
        <f t="shared" si="143"/>
        <v>263</v>
      </c>
      <c r="U205" t="str">
        <f t="shared" si="131"/>
        <v>木</v>
      </c>
      <c r="V205" t="str">
        <f t="shared" si="132"/>
        <v>週の後半</v>
      </c>
      <c r="W205" t="s">
        <v>37</v>
      </c>
      <c r="X205" t="str">
        <f t="shared" si="133"/>
        <v>週の後半</v>
      </c>
      <c r="Y205" s="3">
        <v>0</v>
      </c>
      <c r="Z205" s="3">
        <v>79</v>
      </c>
      <c r="AA205" s="2" t="s">
        <v>79</v>
      </c>
      <c r="AB205" s="3">
        <v>0</v>
      </c>
      <c r="AC205" s="3">
        <v>11007</v>
      </c>
      <c r="AD205">
        <f t="shared" si="144"/>
        <v>320</v>
      </c>
      <c r="AE205" s="3">
        <v>1476</v>
      </c>
      <c r="AF205" s="3">
        <v>1455</v>
      </c>
      <c r="AG205" s="3">
        <v>21</v>
      </c>
      <c r="AH205" s="3">
        <v>408</v>
      </c>
      <c r="AI205" s="3">
        <v>492</v>
      </c>
      <c r="AJ205" s="3">
        <v>929</v>
      </c>
      <c r="AK205" s="3">
        <v>372</v>
      </c>
      <c r="AL205" s="3">
        <v>31</v>
      </c>
      <c r="AM205" s="3">
        <v>4542</v>
      </c>
      <c r="AN205" s="3">
        <v>496</v>
      </c>
      <c r="AO205" s="3">
        <v>4782.3999999999996</v>
      </c>
      <c r="AP205" s="3">
        <v>7.0000000000000007E-2</v>
      </c>
      <c r="AQ205" s="3">
        <v>46</v>
      </c>
      <c r="AR205" s="3">
        <v>44.1</v>
      </c>
      <c r="AS205" s="3">
        <v>9.6999999999999993</v>
      </c>
      <c r="AT205" s="3">
        <v>3.9</v>
      </c>
      <c r="AU205" s="2">
        <v>1010.5</v>
      </c>
      <c r="AV205" s="2">
        <v>7.8</v>
      </c>
      <c r="AW205" s="2">
        <v>1.8083333333333333</v>
      </c>
      <c r="AX205">
        <f t="shared" si="134"/>
        <v>97</v>
      </c>
      <c r="AY205" t="s">
        <v>82</v>
      </c>
      <c r="AZ205" s="3">
        <v>13937353</v>
      </c>
      <c r="BA205" s="3">
        <v>2943</v>
      </c>
      <c r="BB205">
        <v>41017629879</v>
      </c>
      <c r="BC205" t="s">
        <v>79</v>
      </c>
      <c r="BD205">
        <f t="shared" si="148"/>
        <v>23.2</v>
      </c>
      <c r="BE205">
        <f t="shared" si="149"/>
        <v>84</v>
      </c>
      <c r="BF205" t="str">
        <f t="shared" si="150"/>
        <v>_なし</v>
      </c>
      <c r="BG205" t="str">
        <f t="shared" si="151"/>
        <v>_冬でない</v>
      </c>
      <c r="BH205">
        <f t="shared" si="152"/>
        <v>0</v>
      </c>
      <c r="BI205" t="str">
        <f t="shared" si="153"/>
        <v>_なし</v>
      </c>
      <c r="BJ205" t="str">
        <f t="shared" si="135"/>
        <v>_なし</v>
      </c>
      <c r="BK205" t="str">
        <f t="shared" si="154"/>
        <v>_なし</v>
      </c>
      <c r="BL205">
        <f t="shared" si="155"/>
        <v>0.18333333333333343</v>
      </c>
      <c r="BM205">
        <f t="shared" si="136"/>
        <v>4914</v>
      </c>
      <c r="BN205">
        <f t="shared" si="137"/>
        <v>527</v>
      </c>
      <c r="BO205">
        <f t="shared" si="138"/>
        <v>5441</v>
      </c>
      <c r="BP205">
        <v>-26</v>
      </c>
      <c r="BQ205">
        <v>-2</v>
      </c>
      <c r="BR205">
        <v>-11</v>
      </c>
      <c r="BS205">
        <v>-33</v>
      </c>
      <c r="BT205">
        <v>-26</v>
      </c>
      <c r="BU205">
        <v>12</v>
      </c>
      <c r="BV205">
        <f t="shared" si="161"/>
        <v>-27</v>
      </c>
      <c r="BW205">
        <f t="shared" si="162"/>
        <v>-2</v>
      </c>
      <c r="BX205">
        <f t="shared" si="163"/>
        <v>-15</v>
      </c>
      <c r="BY205">
        <f t="shared" si="164"/>
        <v>-32</v>
      </c>
      <c r="BZ205">
        <f t="shared" si="165"/>
        <v>-24</v>
      </c>
      <c r="CA205">
        <f t="shared" si="166"/>
        <v>12</v>
      </c>
      <c r="CB205">
        <f t="shared" si="139"/>
        <v>-14.333333333333334</v>
      </c>
      <c r="CC205">
        <f t="shared" si="140"/>
        <v>-14.666666666666666</v>
      </c>
      <c r="CD205">
        <f t="shared" si="156"/>
        <v>0</v>
      </c>
      <c r="CE205" t="s">
        <v>121</v>
      </c>
      <c r="CF205" t="str">
        <f t="shared" si="157"/>
        <v>夏</v>
      </c>
      <c r="CG205" s="2">
        <v>13937353</v>
      </c>
      <c r="CH205" s="2">
        <v>11007</v>
      </c>
      <c r="CI205" s="2">
        <v>41017629879</v>
      </c>
      <c r="CJ205">
        <f t="shared" si="158"/>
        <v>29162011392</v>
      </c>
      <c r="CK205">
        <f t="shared" si="159"/>
        <v>29162011392</v>
      </c>
      <c r="CL205" s="2">
        <v>0</v>
      </c>
      <c r="CM205" s="2">
        <v>0</v>
      </c>
      <c r="CN205">
        <f t="shared" si="141"/>
        <v>0</v>
      </c>
      <c r="CO205">
        <f t="shared" si="145"/>
        <v>0</v>
      </c>
      <c r="CP205">
        <f t="shared" si="146"/>
        <v>0</v>
      </c>
      <c r="CQ205">
        <f t="shared" si="147"/>
        <v>0</v>
      </c>
      <c r="CR205">
        <f t="shared" si="142"/>
        <v>263</v>
      </c>
      <c r="CS205">
        <v>210</v>
      </c>
      <c r="CT205">
        <v>524956</v>
      </c>
      <c r="CU205">
        <f t="shared" si="160"/>
        <v>521430.5</v>
      </c>
    </row>
    <row r="206" spans="1:99" x14ac:dyDescent="0.55000000000000004">
      <c r="A206" s="1">
        <v>44050</v>
      </c>
      <c r="B206">
        <v>461</v>
      </c>
      <c r="C206">
        <v>15104</v>
      </c>
      <c r="D206">
        <v>0</v>
      </c>
      <c r="E206">
        <v>333</v>
      </c>
      <c r="F206">
        <v>29.5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 t="str">
        <f t="shared" si="126"/>
        <v>金曜</v>
      </c>
      <c r="O206" t="s">
        <v>17</v>
      </c>
      <c r="P206" t="str">
        <f t="shared" si="127"/>
        <v>_平日</v>
      </c>
      <c r="Q206" t="str">
        <f t="shared" si="128"/>
        <v>_祝日でない</v>
      </c>
      <c r="R206" t="str">
        <f t="shared" si="129"/>
        <v>_平日</v>
      </c>
      <c r="S206" t="str">
        <f t="shared" si="130"/>
        <v>休日前日</v>
      </c>
      <c r="T206">
        <f t="shared" si="143"/>
        <v>360</v>
      </c>
      <c r="U206" t="str">
        <f t="shared" si="131"/>
        <v>金</v>
      </c>
      <c r="V206" t="str">
        <f t="shared" si="132"/>
        <v>週の後半</v>
      </c>
      <c r="W206" t="s">
        <v>37</v>
      </c>
      <c r="X206" t="str">
        <f t="shared" si="133"/>
        <v>週の後半</v>
      </c>
      <c r="Y206" s="3">
        <v>0</v>
      </c>
      <c r="Z206" s="3">
        <v>71</v>
      </c>
      <c r="AA206" s="2" t="s">
        <v>79</v>
      </c>
      <c r="AB206" s="3">
        <v>0</v>
      </c>
      <c r="AC206" s="3">
        <v>11361</v>
      </c>
      <c r="AD206">
        <f t="shared" si="144"/>
        <v>354</v>
      </c>
      <c r="AE206" s="3">
        <v>1475</v>
      </c>
      <c r="AF206" s="3">
        <v>1452</v>
      </c>
      <c r="AG206" s="3">
        <v>23</v>
      </c>
      <c r="AH206" s="3">
        <v>415</v>
      </c>
      <c r="AI206" s="3">
        <v>477</v>
      </c>
      <c r="AJ206" s="3">
        <v>1046</v>
      </c>
      <c r="AK206" s="3">
        <v>329</v>
      </c>
      <c r="AL206" s="3">
        <v>18</v>
      </c>
      <c r="AM206" s="3">
        <v>4962</v>
      </c>
      <c r="AN206" s="3">
        <v>548</v>
      </c>
      <c r="AO206" s="3">
        <v>4777.6000000000004</v>
      </c>
      <c r="AP206" s="3">
        <v>6.7000000000000004E-2</v>
      </c>
      <c r="AQ206" s="3">
        <v>52</v>
      </c>
      <c r="AR206" s="3">
        <v>46.7</v>
      </c>
      <c r="AS206" s="3">
        <v>8.8000000000000007</v>
      </c>
      <c r="AT206" s="3">
        <v>3.4</v>
      </c>
      <c r="AU206" s="2">
        <v>1005</v>
      </c>
      <c r="AV206" s="2">
        <v>7.5</v>
      </c>
      <c r="AW206" s="2">
        <v>-0.5333333333333331</v>
      </c>
      <c r="AX206">
        <f t="shared" si="134"/>
        <v>101</v>
      </c>
      <c r="AY206" t="s">
        <v>82</v>
      </c>
      <c r="AZ206" s="3">
        <v>13936993</v>
      </c>
      <c r="BA206" s="3">
        <v>2949</v>
      </c>
      <c r="BB206">
        <v>41100192357</v>
      </c>
      <c r="BC206" t="s">
        <v>79</v>
      </c>
      <c r="BD206">
        <f t="shared" si="148"/>
        <v>24.8</v>
      </c>
      <c r="BE206">
        <f t="shared" si="149"/>
        <v>90</v>
      </c>
      <c r="BF206" t="str">
        <f t="shared" si="150"/>
        <v>_なし</v>
      </c>
      <c r="BG206" t="str">
        <f t="shared" si="151"/>
        <v>_冬でない</v>
      </c>
      <c r="BH206">
        <f t="shared" si="152"/>
        <v>0</v>
      </c>
      <c r="BI206" t="str">
        <f t="shared" si="153"/>
        <v>_なし</v>
      </c>
      <c r="BJ206" t="str">
        <f t="shared" si="135"/>
        <v>_なし</v>
      </c>
      <c r="BK206" t="str">
        <f t="shared" si="154"/>
        <v>_なし</v>
      </c>
      <c r="BL206">
        <f t="shared" si="155"/>
        <v>1.6166666666666669</v>
      </c>
      <c r="BM206">
        <f t="shared" si="136"/>
        <v>5291</v>
      </c>
      <c r="BN206">
        <f t="shared" si="137"/>
        <v>566</v>
      </c>
      <c r="BO206">
        <f t="shared" si="138"/>
        <v>5857</v>
      </c>
      <c r="BP206">
        <v>-28</v>
      </c>
      <c r="BQ206">
        <v>-1</v>
      </c>
      <c r="BR206">
        <v>-15</v>
      </c>
      <c r="BS206">
        <v>-34</v>
      </c>
      <c r="BT206">
        <v>-27</v>
      </c>
      <c r="BU206">
        <v>13</v>
      </c>
      <c r="BV206">
        <f t="shared" si="161"/>
        <v>-25</v>
      </c>
      <c r="BW206">
        <f t="shared" si="162"/>
        <v>-1</v>
      </c>
      <c r="BX206">
        <f t="shared" si="163"/>
        <v>-11</v>
      </c>
      <c r="BY206">
        <f t="shared" si="164"/>
        <v>-31</v>
      </c>
      <c r="BZ206">
        <f t="shared" si="165"/>
        <v>-24</v>
      </c>
      <c r="CA206">
        <f t="shared" si="166"/>
        <v>12</v>
      </c>
      <c r="CB206">
        <f t="shared" si="139"/>
        <v>-15.333333333333334</v>
      </c>
      <c r="CC206">
        <f t="shared" si="140"/>
        <v>-13.333333333333334</v>
      </c>
      <c r="CD206">
        <f t="shared" si="156"/>
        <v>3.2</v>
      </c>
      <c r="CE206" t="s">
        <v>121</v>
      </c>
      <c r="CF206" t="str">
        <f t="shared" si="157"/>
        <v>夏</v>
      </c>
      <c r="CG206" s="2">
        <v>13936993</v>
      </c>
      <c r="CH206" s="2">
        <v>11361</v>
      </c>
      <c r="CI206" s="2">
        <v>41100192357</v>
      </c>
      <c r="CJ206">
        <f t="shared" si="158"/>
        <v>31781852520</v>
      </c>
      <c r="CK206">
        <f t="shared" si="159"/>
        <v>31781852520</v>
      </c>
      <c r="CL206" s="2">
        <v>0</v>
      </c>
      <c r="CM206" s="2">
        <v>0</v>
      </c>
      <c r="CN206">
        <f t="shared" si="141"/>
        <v>0</v>
      </c>
      <c r="CO206">
        <f t="shared" si="145"/>
        <v>0</v>
      </c>
      <c r="CP206">
        <f t="shared" si="146"/>
        <v>0</v>
      </c>
      <c r="CQ206">
        <f t="shared" si="147"/>
        <v>0</v>
      </c>
      <c r="CR206">
        <f t="shared" si="142"/>
        <v>360</v>
      </c>
      <c r="CS206">
        <v>210</v>
      </c>
      <c r="CT206">
        <v>524956</v>
      </c>
      <c r="CU206">
        <f t="shared" si="160"/>
        <v>521430.5</v>
      </c>
    </row>
    <row r="207" spans="1:99" x14ac:dyDescent="0.55000000000000004">
      <c r="A207" s="1">
        <v>44051</v>
      </c>
      <c r="B207">
        <v>429</v>
      </c>
      <c r="C207">
        <v>15533</v>
      </c>
      <c r="D207">
        <v>0</v>
      </c>
      <c r="E207">
        <v>333</v>
      </c>
      <c r="F207">
        <v>28.1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 t="str">
        <f t="shared" si="126"/>
        <v>休日</v>
      </c>
      <c r="O207" t="s">
        <v>17</v>
      </c>
      <c r="P207" t="str">
        <f t="shared" si="127"/>
        <v>休日</v>
      </c>
      <c r="Q207" t="str">
        <f t="shared" si="128"/>
        <v>_祝日でない</v>
      </c>
      <c r="R207" t="str">
        <f t="shared" si="129"/>
        <v>休日</v>
      </c>
      <c r="S207" t="str">
        <f t="shared" si="130"/>
        <v>休日</v>
      </c>
      <c r="T207">
        <f t="shared" si="143"/>
        <v>461</v>
      </c>
      <c r="U207" t="str">
        <f t="shared" si="131"/>
        <v>土</v>
      </c>
      <c r="V207" t="str">
        <f t="shared" si="132"/>
        <v>週の後半</v>
      </c>
      <c r="W207" t="s">
        <v>37</v>
      </c>
      <c r="X207" t="str">
        <f t="shared" si="133"/>
        <v>週の後半</v>
      </c>
      <c r="Y207" s="3">
        <v>0</v>
      </c>
      <c r="Z207" s="3">
        <v>79</v>
      </c>
      <c r="AA207" s="2" t="s">
        <v>79</v>
      </c>
      <c r="AB207" s="3">
        <v>0</v>
      </c>
      <c r="AC207" s="3">
        <v>11609</v>
      </c>
      <c r="AD207">
        <f t="shared" si="144"/>
        <v>248</v>
      </c>
      <c r="AE207" s="3">
        <v>1509</v>
      </c>
      <c r="AF207" s="3">
        <v>1484</v>
      </c>
      <c r="AG207" s="3">
        <v>25</v>
      </c>
      <c r="AH207" s="3">
        <v>428</v>
      </c>
      <c r="AI207" s="3">
        <v>532</v>
      </c>
      <c r="AJ207" s="3">
        <v>1125</v>
      </c>
      <c r="AK207" s="3">
        <v>223</v>
      </c>
      <c r="AL207" s="3">
        <v>25</v>
      </c>
      <c r="AM207" s="3">
        <v>3218</v>
      </c>
      <c r="AN207" s="3">
        <v>412</v>
      </c>
      <c r="AO207" s="3">
        <v>4815</v>
      </c>
      <c r="AP207" s="3">
        <v>6.8000000000000005E-2</v>
      </c>
      <c r="AQ207" s="3">
        <v>61</v>
      </c>
      <c r="AR207" s="3">
        <v>48.9</v>
      </c>
      <c r="AS207" s="3">
        <v>4.7</v>
      </c>
      <c r="AT207" s="3">
        <v>2.7</v>
      </c>
      <c r="AU207" s="2">
        <v>1006.1</v>
      </c>
      <c r="AV207" s="2">
        <v>8.3000000000000007</v>
      </c>
      <c r="AW207" s="2">
        <v>-36.116666666666667</v>
      </c>
      <c r="AX207">
        <f t="shared" si="134"/>
        <v>-32</v>
      </c>
      <c r="AY207" t="s">
        <v>82</v>
      </c>
      <c r="AZ207" s="3">
        <v>13936532</v>
      </c>
      <c r="BA207" s="3">
        <v>3162</v>
      </c>
      <c r="BB207">
        <v>44067314184</v>
      </c>
      <c r="BC207" t="s">
        <v>79</v>
      </c>
      <c r="BD207">
        <f t="shared" si="148"/>
        <v>26.1</v>
      </c>
      <c r="BE207">
        <f t="shared" si="149"/>
        <v>77</v>
      </c>
      <c r="BF207" t="str">
        <f t="shared" si="150"/>
        <v>_なし</v>
      </c>
      <c r="BG207" t="str">
        <f t="shared" si="151"/>
        <v>_冬でない</v>
      </c>
      <c r="BH207">
        <f t="shared" si="152"/>
        <v>0</v>
      </c>
      <c r="BI207" t="str">
        <f t="shared" si="153"/>
        <v>_なし</v>
      </c>
      <c r="BJ207" t="str">
        <f t="shared" si="135"/>
        <v>_なし</v>
      </c>
      <c r="BK207" t="str">
        <f t="shared" si="154"/>
        <v>_なし</v>
      </c>
      <c r="BL207">
        <f t="shared" si="155"/>
        <v>-35.55833333333333</v>
      </c>
      <c r="BM207">
        <f t="shared" si="136"/>
        <v>3441</v>
      </c>
      <c r="BN207">
        <f t="shared" si="137"/>
        <v>437</v>
      </c>
      <c r="BO207">
        <f t="shared" si="138"/>
        <v>3878</v>
      </c>
      <c r="BP207">
        <v>-26</v>
      </c>
      <c r="BQ207">
        <v>-2</v>
      </c>
      <c r="BR207">
        <v>-14</v>
      </c>
      <c r="BS207">
        <v>-34</v>
      </c>
      <c r="BT207">
        <v>-17</v>
      </c>
      <c r="BU207">
        <v>8</v>
      </c>
      <c r="BV207">
        <f t="shared" si="161"/>
        <v>-28</v>
      </c>
      <c r="BW207">
        <f t="shared" si="162"/>
        <v>-1</v>
      </c>
      <c r="BX207">
        <f t="shared" si="163"/>
        <v>-18</v>
      </c>
      <c r="BY207">
        <f t="shared" si="164"/>
        <v>-32</v>
      </c>
      <c r="BZ207">
        <f t="shared" si="165"/>
        <v>-23</v>
      </c>
      <c r="CA207">
        <f t="shared" si="166"/>
        <v>13</v>
      </c>
      <c r="CB207">
        <f t="shared" si="139"/>
        <v>-14.166666666666666</v>
      </c>
      <c r="CC207">
        <f t="shared" si="140"/>
        <v>-14.833333333333334</v>
      </c>
      <c r="CD207">
        <f t="shared" si="156"/>
        <v>5.5</v>
      </c>
      <c r="CE207" t="s">
        <v>121</v>
      </c>
      <c r="CF207" t="str">
        <f t="shared" si="157"/>
        <v>夏</v>
      </c>
      <c r="CG207" s="2">
        <v>13936532</v>
      </c>
      <c r="CH207" s="2">
        <v>11609</v>
      </c>
      <c r="CI207" s="2">
        <v>44067314184</v>
      </c>
      <c r="CJ207">
        <f t="shared" si="158"/>
        <v>36366712723</v>
      </c>
      <c r="CK207">
        <f t="shared" si="159"/>
        <v>36366712723</v>
      </c>
      <c r="CL207" s="2">
        <v>0</v>
      </c>
      <c r="CM207" s="2">
        <v>0</v>
      </c>
      <c r="CN207">
        <f t="shared" si="141"/>
        <v>0</v>
      </c>
      <c r="CO207">
        <f t="shared" si="145"/>
        <v>0</v>
      </c>
      <c r="CP207">
        <f t="shared" si="146"/>
        <v>0</v>
      </c>
      <c r="CQ207">
        <f t="shared" si="147"/>
        <v>0</v>
      </c>
      <c r="CR207">
        <f t="shared" si="142"/>
        <v>461</v>
      </c>
      <c r="CS207">
        <v>210</v>
      </c>
      <c r="CT207">
        <v>524956</v>
      </c>
      <c r="CU207">
        <f t="shared" si="160"/>
        <v>524956</v>
      </c>
    </row>
    <row r="208" spans="1:99" x14ac:dyDescent="0.55000000000000004">
      <c r="A208" s="1">
        <v>44052</v>
      </c>
      <c r="B208">
        <v>331</v>
      </c>
      <c r="C208">
        <v>15864</v>
      </c>
      <c r="D208">
        <v>0</v>
      </c>
      <c r="E208">
        <v>333</v>
      </c>
      <c r="F208">
        <v>28.7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 t="str">
        <f t="shared" si="126"/>
        <v>休日</v>
      </c>
      <c r="O208" t="s">
        <v>17</v>
      </c>
      <c r="P208" t="str">
        <f t="shared" si="127"/>
        <v>休日</v>
      </c>
      <c r="Q208" t="str">
        <f t="shared" si="128"/>
        <v>祝日前日</v>
      </c>
      <c r="R208" t="str">
        <f t="shared" si="129"/>
        <v>休日</v>
      </c>
      <c r="S208" t="str">
        <f t="shared" si="130"/>
        <v>休日</v>
      </c>
      <c r="T208">
        <f t="shared" si="143"/>
        <v>429</v>
      </c>
      <c r="U208" t="str">
        <f t="shared" si="131"/>
        <v>日</v>
      </c>
      <c r="V208" t="str">
        <f t="shared" si="132"/>
        <v>_週の前半</v>
      </c>
      <c r="W208" t="s">
        <v>37</v>
      </c>
      <c r="X208" t="str">
        <f t="shared" si="133"/>
        <v>週の後半</v>
      </c>
      <c r="Y208" s="3">
        <v>0</v>
      </c>
      <c r="Z208" s="3">
        <v>77</v>
      </c>
      <c r="AA208" s="2" t="s">
        <v>79</v>
      </c>
      <c r="AB208" s="3">
        <v>0</v>
      </c>
      <c r="AC208" s="3">
        <v>11778</v>
      </c>
      <c r="AD208">
        <f t="shared" si="144"/>
        <v>169</v>
      </c>
      <c r="AE208" s="3">
        <v>1601</v>
      </c>
      <c r="AF208" s="3">
        <v>1578</v>
      </c>
      <c r="AG208" s="3">
        <v>23</v>
      </c>
      <c r="AH208" s="3">
        <v>439</v>
      </c>
      <c r="AI208" s="3">
        <v>606</v>
      </c>
      <c r="AJ208" s="3">
        <v>1110</v>
      </c>
      <c r="AK208" s="3">
        <v>105</v>
      </c>
      <c r="AL208" s="3">
        <v>9</v>
      </c>
      <c r="AM208" s="3">
        <v>1388</v>
      </c>
      <c r="AN208" s="3">
        <v>235</v>
      </c>
      <c r="AO208" s="3">
        <v>4807.3999999999996</v>
      </c>
      <c r="AP208" s="3">
        <v>6.8000000000000005E-2</v>
      </c>
      <c r="AQ208" s="3">
        <v>65</v>
      </c>
      <c r="AR208" s="3">
        <v>51.1</v>
      </c>
      <c r="AS208" s="3">
        <v>7.5</v>
      </c>
      <c r="AT208" s="3">
        <v>2.4</v>
      </c>
      <c r="AU208" s="2">
        <v>1006.9</v>
      </c>
      <c r="AV208" s="2">
        <v>9.5</v>
      </c>
      <c r="AW208" s="2">
        <v>-4.6416666666666675</v>
      </c>
      <c r="AX208">
        <f t="shared" si="134"/>
        <v>-98</v>
      </c>
      <c r="AY208" t="s">
        <v>82</v>
      </c>
      <c r="AZ208" s="3">
        <v>13936103</v>
      </c>
      <c r="BA208" s="3">
        <v>3422</v>
      </c>
      <c r="BB208">
        <v>47689344466</v>
      </c>
      <c r="BC208" t="s">
        <v>79</v>
      </c>
      <c r="BD208">
        <f t="shared" si="148"/>
        <v>26.3</v>
      </c>
      <c r="BE208">
        <f t="shared" si="149"/>
        <v>75</v>
      </c>
      <c r="BF208" t="str">
        <f t="shared" si="150"/>
        <v>_なし</v>
      </c>
      <c r="BG208" t="str">
        <f t="shared" si="151"/>
        <v>_冬でない</v>
      </c>
      <c r="BH208">
        <f t="shared" si="152"/>
        <v>0</v>
      </c>
      <c r="BI208" t="str">
        <f t="shared" si="153"/>
        <v>_なし</v>
      </c>
      <c r="BJ208" t="str">
        <f t="shared" si="135"/>
        <v>_なし</v>
      </c>
      <c r="BK208" t="str">
        <f t="shared" si="154"/>
        <v>_なし</v>
      </c>
      <c r="BL208">
        <f t="shared" si="155"/>
        <v>-14.625</v>
      </c>
      <c r="BM208">
        <f t="shared" si="136"/>
        <v>1493</v>
      </c>
      <c r="BN208">
        <f t="shared" si="137"/>
        <v>244</v>
      </c>
      <c r="BO208">
        <f t="shared" si="138"/>
        <v>1737</v>
      </c>
      <c r="BP208">
        <v>-24</v>
      </c>
      <c r="BQ208">
        <v>-3</v>
      </c>
      <c r="BR208">
        <v>-8</v>
      </c>
      <c r="BS208">
        <v>-37</v>
      </c>
      <c r="BT208">
        <v>-16</v>
      </c>
      <c r="BU208">
        <v>5</v>
      </c>
      <c r="BV208">
        <f t="shared" si="161"/>
        <v>-26</v>
      </c>
      <c r="BW208">
        <f t="shared" si="162"/>
        <v>1</v>
      </c>
      <c r="BX208">
        <f t="shared" si="163"/>
        <v>-9</v>
      </c>
      <c r="BY208">
        <f t="shared" si="164"/>
        <v>-34</v>
      </c>
      <c r="BZ208">
        <f t="shared" si="165"/>
        <v>-13</v>
      </c>
      <c r="CA208">
        <f t="shared" si="166"/>
        <v>8</v>
      </c>
      <c r="CB208">
        <f t="shared" si="139"/>
        <v>-13.833333333333334</v>
      </c>
      <c r="CC208">
        <f t="shared" si="140"/>
        <v>-12.166666666666666</v>
      </c>
      <c r="CD208">
        <f t="shared" si="156"/>
        <v>6</v>
      </c>
      <c r="CE208" t="s">
        <v>121</v>
      </c>
      <c r="CF208" t="str">
        <f t="shared" si="157"/>
        <v>夏</v>
      </c>
      <c r="CG208" s="2">
        <v>13936103</v>
      </c>
      <c r="CH208" s="2">
        <v>11778</v>
      </c>
      <c r="CI208" s="2">
        <v>47689344466</v>
      </c>
      <c r="CJ208">
        <f t="shared" si="158"/>
        <v>42345087050</v>
      </c>
      <c r="CK208">
        <f t="shared" si="159"/>
        <v>42345087050</v>
      </c>
      <c r="CL208" s="2">
        <v>0</v>
      </c>
      <c r="CM208" s="2">
        <v>0</v>
      </c>
      <c r="CN208">
        <f t="shared" si="141"/>
        <v>0</v>
      </c>
      <c r="CO208">
        <f t="shared" si="145"/>
        <v>0</v>
      </c>
      <c r="CP208">
        <f t="shared" si="146"/>
        <v>0</v>
      </c>
      <c r="CQ208">
        <f t="shared" si="147"/>
        <v>0</v>
      </c>
      <c r="CR208">
        <f t="shared" si="142"/>
        <v>429</v>
      </c>
      <c r="CS208">
        <v>210</v>
      </c>
      <c r="CT208">
        <v>524956</v>
      </c>
      <c r="CU208">
        <f t="shared" si="160"/>
        <v>524956</v>
      </c>
    </row>
    <row r="209" spans="1:99" x14ac:dyDescent="0.55000000000000004">
      <c r="A209" s="1">
        <v>44053</v>
      </c>
      <c r="B209">
        <v>197</v>
      </c>
      <c r="C209">
        <v>16061</v>
      </c>
      <c r="D209">
        <v>1</v>
      </c>
      <c r="E209">
        <v>334</v>
      </c>
      <c r="F209">
        <v>30.5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t="str">
        <f t="shared" si="126"/>
        <v>_平日(金曜除く)</v>
      </c>
      <c r="O209" t="s">
        <v>12</v>
      </c>
      <c r="P209" t="str">
        <f t="shared" si="127"/>
        <v>_平日</v>
      </c>
      <c r="Q209" t="str">
        <f t="shared" si="128"/>
        <v>祝日である</v>
      </c>
      <c r="R209" t="str">
        <f t="shared" si="129"/>
        <v>休日</v>
      </c>
      <c r="S209" t="str">
        <f t="shared" si="130"/>
        <v>休日</v>
      </c>
      <c r="T209">
        <f t="shared" si="143"/>
        <v>331</v>
      </c>
      <c r="U209" t="str">
        <f t="shared" si="131"/>
        <v>月</v>
      </c>
      <c r="V209" t="str">
        <f t="shared" si="132"/>
        <v>_週の前半</v>
      </c>
      <c r="W209" t="s">
        <v>37</v>
      </c>
      <c r="X209" t="str">
        <f t="shared" si="133"/>
        <v>_週の前半</v>
      </c>
      <c r="Y209" s="3">
        <v>0</v>
      </c>
      <c r="Z209" s="3">
        <v>73</v>
      </c>
      <c r="AA209" s="2" t="s">
        <v>79</v>
      </c>
      <c r="AB209" s="3">
        <v>0</v>
      </c>
      <c r="AC209" s="3">
        <v>11970</v>
      </c>
      <c r="AD209">
        <f t="shared" si="144"/>
        <v>192</v>
      </c>
      <c r="AE209" s="3">
        <v>1682</v>
      </c>
      <c r="AF209" s="3">
        <v>1658</v>
      </c>
      <c r="AG209" s="3">
        <v>24</v>
      </c>
      <c r="AH209" s="3">
        <v>443</v>
      </c>
      <c r="AI209" s="3">
        <v>588</v>
      </c>
      <c r="AJ209" s="3">
        <v>1047</v>
      </c>
      <c r="AK209" s="3">
        <v>64</v>
      </c>
      <c r="AL209" s="3">
        <v>11</v>
      </c>
      <c r="AM209" s="3">
        <v>1101</v>
      </c>
      <c r="AN209" s="3">
        <v>325</v>
      </c>
      <c r="AO209" s="3">
        <v>4203.8999999999996</v>
      </c>
      <c r="AP209" s="3">
        <v>6.8000000000000005E-2</v>
      </c>
      <c r="AQ209" s="3">
        <v>82</v>
      </c>
      <c r="AR209" s="3">
        <v>57.4</v>
      </c>
      <c r="AS209" s="3">
        <v>8.8000000000000007</v>
      </c>
      <c r="AT209" s="3">
        <v>2.4</v>
      </c>
      <c r="AU209" s="2">
        <v>1010.3</v>
      </c>
      <c r="AV209" s="2">
        <v>10</v>
      </c>
      <c r="AW209" s="2">
        <v>8.8333333333333321</v>
      </c>
      <c r="AX209">
        <f t="shared" si="134"/>
        <v>-134</v>
      </c>
      <c r="AY209" t="s">
        <v>82</v>
      </c>
      <c r="AZ209" s="3">
        <v>13935772</v>
      </c>
      <c r="BA209" s="3">
        <v>3560</v>
      </c>
      <c r="BB209">
        <v>49611348320</v>
      </c>
      <c r="BC209" t="s">
        <v>79</v>
      </c>
      <c r="BD209">
        <f t="shared" si="148"/>
        <v>27.2</v>
      </c>
      <c r="BE209">
        <f t="shared" si="149"/>
        <v>74</v>
      </c>
      <c r="BF209" t="str">
        <f t="shared" si="150"/>
        <v>_なし</v>
      </c>
      <c r="BG209" t="str">
        <f t="shared" si="151"/>
        <v>_冬でない</v>
      </c>
      <c r="BH209">
        <f t="shared" si="152"/>
        <v>0</v>
      </c>
      <c r="BI209" t="str">
        <f t="shared" si="153"/>
        <v>_なし</v>
      </c>
      <c r="BJ209" t="str">
        <f t="shared" si="135"/>
        <v>_なし</v>
      </c>
      <c r="BK209" t="str">
        <f t="shared" si="154"/>
        <v>_なし</v>
      </c>
      <c r="BL209">
        <f t="shared" si="155"/>
        <v>168.54166666666669</v>
      </c>
      <c r="BM209">
        <f t="shared" si="136"/>
        <v>1165</v>
      </c>
      <c r="BN209">
        <f t="shared" si="137"/>
        <v>336</v>
      </c>
      <c r="BO209">
        <f t="shared" si="138"/>
        <v>1501</v>
      </c>
      <c r="BP209">
        <v>-24</v>
      </c>
      <c r="BQ209">
        <v>-7</v>
      </c>
      <c r="BR209">
        <v>1</v>
      </c>
      <c r="BS209">
        <v>-59</v>
      </c>
      <c r="BT209">
        <v>-73</v>
      </c>
      <c r="BU209">
        <v>25</v>
      </c>
      <c r="BV209">
        <f t="shared" si="161"/>
        <v>-25</v>
      </c>
      <c r="BW209">
        <f t="shared" si="162"/>
        <v>0</v>
      </c>
      <c r="BX209">
        <f t="shared" si="163"/>
        <v>2</v>
      </c>
      <c r="BY209">
        <f t="shared" si="164"/>
        <v>-39</v>
      </c>
      <c r="BZ209">
        <f t="shared" si="165"/>
        <v>-13</v>
      </c>
      <c r="CA209">
        <f t="shared" si="166"/>
        <v>7</v>
      </c>
      <c r="CB209">
        <f t="shared" si="139"/>
        <v>-22.833333333333332</v>
      </c>
      <c r="CC209">
        <f t="shared" si="140"/>
        <v>-11.333333333333334</v>
      </c>
      <c r="CD209">
        <f t="shared" si="156"/>
        <v>10.1</v>
      </c>
      <c r="CE209" t="s">
        <v>121</v>
      </c>
      <c r="CF209" t="str">
        <f t="shared" si="157"/>
        <v>夏</v>
      </c>
      <c r="CG209" s="2">
        <v>13935772</v>
      </c>
      <c r="CH209" s="2">
        <v>11970</v>
      </c>
      <c r="CI209" s="2">
        <v>49611348320</v>
      </c>
      <c r="CJ209">
        <f t="shared" si="158"/>
        <v>41926054464</v>
      </c>
      <c r="CK209">
        <f t="shared" si="159"/>
        <v>41926054464</v>
      </c>
      <c r="CL209" s="2">
        <v>0</v>
      </c>
      <c r="CM209" s="2">
        <v>0</v>
      </c>
      <c r="CN209">
        <f t="shared" si="141"/>
        <v>0</v>
      </c>
      <c r="CO209">
        <f t="shared" si="145"/>
        <v>0</v>
      </c>
      <c r="CP209">
        <f t="shared" si="146"/>
        <v>0</v>
      </c>
      <c r="CQ209">
        <f t="shared" si="147"/>
        <v>0</v>
      </c>
      <c r="CR209">
        <f t="shared" si="142"/>
        <v>331</v>
      </c>
      <c r="CS209">
        <v>210</v>
      </c>
      <c r="CT209">
        <v>524956</v>
      </c>
      <c r="CU209">
        <f t="shared" si="160"/>
        <v>524956</v>
      </c>
    </row>
    <row r="210" spans="1:99" x14ac:dyDescent="0.55000000000000004">
      <c r="A210" s="1">
        <v>44054</v>
      </c>
      <c r="B210">
        <v>188</v>
      </c>
      <c r="C210">
        <v>16249</v>
      </c>
      <c r="D210">
        <v>2</v>
      </c>
      <c r="E210">
        <v>336</v>
      </c>
      <c r="F210">
        <v>31.7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 t="str">
        <f t="shared" si="126"/>
        <v>_平日(金曜除く)</v>
      </c>
      <c r="O210" t="s">
        <v>17</v>
      </c>
      <c r="P210" t="str">
        <f t="shared" si="127"/>
        <v>_平日</v>
      </c>
      <c r="Q210" t="str">
        <f t="shared" si="128"/>
        <v>_祝日でない</v>
      </c>
      <c r="R210" t="str">
        <f t="shared" si="129"/>
        <v>_平日</v>
      </c>
      <c r="S210" t="str">
        <f t="shared" si="130"/>
        <v>_平日</v>
      </c>
      <c r="T210">
        <f t="shared" si="143"/>
        <v>197</v>
      </c>
      <c r="U210" t="str">
        <f t="shared" si="131"/>
        <v>火</v>
      </c>
      <c r="V210" t="str">
        <f t="shared" si="132"/>
        <v>_週の前半</v>
      </c>
      <c r="W210" t="s">
        <v>37</v>
      </c>
      <c r="X210" t="str">
        <f t="shared" si="133"/>
        <v>_週の前半</v>
      </c>
      <c r="Y210" s="3">
        <v>0</v>
      </c>
      <c r="Z210" s="3">
        <v>67</v>
      </c>
      <c r="AA210" s="2" t="s">
        <v>79</v>
      </c>
      <c r="AB210" s="3">
        <v>0</v>
      </c>
      <c r="AC210" s="3">
        <v>12220</v>
      </c>
      <c r="AD210">
        <f t="shared" si="144"/>
        <v>250</v>
      </c>
      <c r="AE210" s="3">
        <v>1710</v>
      </c>
      <c r="AF210" s="3">
        <v>1688</v>
      </c>
      <c r="AG210" s="3">
        <v>22</v>
      </c>
      <c r="AH210" s="3">
        <v>417</v>
      </c>
      <c r="AI210" s="3">
        <v>625</v>
      </c>
      <c r="AJ210" s="3">
        <v>944</v>
      </c>
      <c r="AK210" s="3">
        <v>305</v>
      </c>
      <c r="AL210" s="3">
        <v>38</v>
      </c>
      <c r="AM210" s="3">
        <v>4836</v>
      </c>
      <c r="AN210" s="3">
        <v>744</v>
      </c>
      <c r="AO210" s="3">
        <v>4305.3</v>
      </c>
      <c r="AP210" s="3">
        <v>6.5000000000000002E-2</v>
      </c>
      <c r="AQ210" s="3">
        <v>93</v>
      </c>
      <c r="AR210" s="3">
        <v>63.6</v>
      </c>
      <c r="AS210" s="3">
        <v>12.5</v>
      </c>
      <c r="AT210" s="3">
        <v>4</v>
      </c>
      <c r="AU210" s="2">
        <v>1009.7</v>
      </c>
      <c r="AV210" s="2">
        <v>2.8</v>
      </c>
      <c r="AW210" s="2">
        <v>84.958333333333343</v>
      </c>
      <c r="AX210">
        <f t="shared" si="134"/>
        <v>-9</v>
      </c>
      <c r="AY210" t="s">
        <v>82</v>
      </c>
      <c r="AZ210" s="3">
        <v>13935575</v>
      </c>
      <c r="BA210" s="3">
        <v>3505</v>
      </c>
      <c r="BB210">
        <v>48844190375</v>
      </c>
      <c r="BC210" t="s">
        <v>79</v>
      </c>
      <c r="BD210">
        <f t="shared" si="148"/>
        <v>28.3</v>
      </c>
      <c r="BE210">
        <f t="shared" si="149"/>
        <v>77</v>
      </c>
      <c r="BF210" t="str">
        <f t="shared" si="150"/>
        <v>_なし</v>
      </c>
      <c r="BG210" t="str">
        <f t="shared" si="151"/>
        <v>_冬でない</v>
      </c>
      <c r="BH210">
        <f t="shared" si="152"/>
        <v>0</v>
      </c>
      <c r="BI210" t="str">
        <f t="shared" si="153"/>
        <v>_なし</v>
      </c>
      <c r="BJ210" t="str">
        <f t="shared" si="135"/>
        <v>_なし</v>
      </c>
      <c r="BK210" t="str">
        <f t="shared" si="154"/>
        <v>_なし</v>
      </c>
      <c r="BL210">
        <f t="shared" si="155"/>
        <v>-1.5666666666666664</v>
      </c>
      <c r="BM210">
        <f t="shared" si="136"/>
        <v>5141</v>
      </c>
      <c r="BN210">
        <f t="shared" si="137"/>
        <v>782</v>
      </c>
      <c r="BO210">
        <f t="shared" si="138"/>
        <v>5923</v>
      </c>
      <c r="BP210">
        <v>-25</v>
      </c>
      <c r="BQ210">
        <v>-3</v>
      </c>
      <c r="BR210">
        <v>-15</v>
      </c>
      <c r="BS210">
        <v>-41</v>
      </c>
      <c r="BT210">
        <v>-41</v>
      </c>
      <c r="BU210">
        <v>16</v>
      </c>
      <c r="BV210">
        <f t="shared" si="161"/>
        <v>-26</v>
      </c>
      <c r="BW210">
        <f t="shared" si="162"/>
        <v>-2</v>
      </c>
      <c r="BX210">
        <f t="shared" si="163"/>
        <v>-10</v>
      </c>
      <c r="BY210">
        <f t="shared" si="164"/>
        <v>-30</v>
      </c>
      <c r="BZ210">
        <f t="shared" si="165"/>
        <v>-22</v>
      </c>
      <c r="CA210">
        <f t="shared" si="166"/>
        <v>11</v>
      </c>
      <c r="CB210">
        <f t="shared" si="139"/>
        <v>-18.166666666666668</v>
      </c>
      <c r="CC210">
        <f t="shared" si="140"/>
        <v>-13.166666666666666</v>
      </c>
      <c r="CD210">
        <f t="shared" si="156"/>
        <v>10.4</v>
      </c>
      <c r="CE210" t="s">
        <v>121</v>
      </c>
      <c r="CF210" t="str">
        <f t="shared" si="157"/>
        <v>夏</v>
      </c>
      <c r="CG210" s="2">
        <v>13935575</v>
      </c>
      <c r="CH210" s="2">
        <v>12220</v>
      </c>
      <c r="CI210" s="2">
        <v>48844190375</v>
      </c>
      <c r="CJ210">
        <f t="shared" si="158"/>
        <v>40991437425</v>
      </c>
      <c r="CK210">
        <f t="shared" si="159"/>
        <v>40991437425</v>
      </c>
      <c r="CL210" s="2">
        <v>0</v>
      </c>
      <c r="CM210" s="2">
        <v>0</v>
      </c>
      <c r="CN210">
        <f t="shared" si="141"/>
        <v>0</v>
      </c>
      <c r="CO210">
        <f t="shared" si="145"/>
        <v>0</v>
      </c>
      <c r="CP210">
        <f t="shared" si="146"/>
        <v>0</v>
      </c>
      <c r="CQ210">
        <f t="shared" si="147"/>
        <v>0</v>
      </c>
      <c r="CR210">
        <f t="shared" si="142"/>
        <v>197</v>
      </c>
      <c r="CS210">
        <v>210</v>
      </c>
      <c r="CT210">
        <v>524956</v>
      </c>
      <c r="CU210">
        <f t="shared" si="160"/>
        <v>524956</v>
      </c>
    </row>
    <row r="211" spans="1:99" x14ac:dyDescent="0.55000000000000004">
      <c r="A211" s="1">
        <v>44055</v>
      </c>
      <c r="B211">
        <v>222</v>
      </c>
      <c r="C211">
        <v>16471</v>
      </c>
      <c r="D211">
        <v>0</v>
      </c>
      <c r="E211">
        <v>336</v>
      </c>
      <c r="F211">
        <v>30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 t="str">
        <f t="shared" si="126"/>
        <v>_平日(金曜除く)</v>
      </c>
      <c r="O211" t="s">
        <v>17</v>
      </c>
      <c r="P211" t="str">
        <f t="shared" si="127"/>
        <v>_平日</v>
      </c>
      <c r="Q211" t="str">
        <f t="shared" si="128"/>
        <v>_祝日でない</v>
      </c>
      <c r="R211" t="str">
        <f t="shared" si="129"/>
        <v>_平日</v>
      </c>
      <c r="S211" t="str">
        <f t="shared" si="130"/>
        <v>_平日</v>
      </c>
      <c r="T211">
        <f t="shared" si="143"/>
        <v>188</v>
      </c>
      <c r="U211" t="str">
        <f t="shared" si="131"/>
        <v>水</v>
      </c>
      <c r="V211" t="str">
        <f t="shared" si="132"/>
        <v>_週の前半</v>
      </c>
      <c r="W211" t="s">
        <v>37</v>
      </c>
      <c r="X211" t="str">
        <f t="shared" si="133"/>
        <v>_週の前半</v>
      </c>
      <c r="Y211" s="3">
        <v>0.5</v>
      </c>
      <c r="Z211" s="3">
        <v>79</v>
      </c>
      <c r="AA211" s="2" t="s">
        <v>79</v>
      </c>
      <c r="AB211" s="3">
        <v>0</v>
      </c>
      <c r="AC211" s="3">
        <v>12526</v>
      </c>
      <c r="AD211">
        <f t="shared" si="144"/>
        <v>306</v>
      </c>
      <c r="AE211" s="3">
        <v>1659</v>
      </c>
      <c r="AF211" s="3">
        <v>1638</v>
      </c>
      <c r="AG211" s="3">
        <v>21</v>
      </c>
      <c r="AH211" s="3">
        <v>366</v>
      </c>
      <c r="AI211" s="3">
        <v>626</v>
      </c>
      <c r="AJ211" s="3">
        <v>961</v>
      </c>
      <c r="AK211" s="3">
        <v>305</v>
      </c>
      <c r="AL211" s="3">
        <v>24</v>
      </c>
      <c r="AM211" s="3">
        <v>4468</v>
      </c>
      <c r="AN211" s="3">
        <v>602</v>
      </c>
      <c r="AO211" s="3">
        <v>4248</v>
      </c>
      <c r="AP211" s="3">
        <v>6.3E-2</v>
      </c>
      <c r="AQ211" s="3">
        <v>69</v>
      </c>
      <c r="AR211" s="3">
        <v>66.900000000000006</v>
      </c>
      <c r="AS211" s="3">
        <v>7.2</v>
      </c>
      <c r="AT211" s="3">
        <v>2.5</v>
      </c>
      <c r="AU211" s="2">
        <v>1009</v>
      </c>
      <c r="AV211" s="2">
        <v>6.8</v>
      </c>
      <c r="AW211" s="2">
        <v>-1.5416666666666663</v>
      </c>
      <c r="AX211">
        <f t="shared" si="134"/>
        <v>34</v>
      </c>
      <c r="AY211" t="s">
        <v>82</v>
      </c>
      <c r="AZ211" s="3">
        <v>13935387</v>
      </c>
      <c r="BA211" s="3">
        <v>3387</v>
      </c>
      <c r="BB211">
        <v>47199155769</v>
      </c>
      <c r="BC211" t="s">
        <v>79</v>
      </c>
      <c r="BD211">
        <f t="shared" si="148"/>
        <v>29.1</v>
      </c>
      <c r="BE211">
        <f t="shared" si="149"/>
        <v>76</v>
      </c>
      <c r="BF211" t="str">
        <f t="shared" si="150"/>
        <v>_なし</v>
      </c>
      <c r="BG211" t="str">
        <f t="shared" si="151"/>
        <v>_冬でない</v>
      </c>
      <c r="BH211">
        <f t="shared" si="152"/>
        <v>0</v>
      </c>
      <c r="BI211" t="str">
        <f t="shared" si="153"/>
        <v>_なし</v>
      </c>
      <c r="BJ211" t="str">
        <f t="shared" si="135"/>
        <v>_なし</v>
      </c>
      <c r="BK211" t="str">
        <f t="shared" si="154"/>
        <v>_なし</v>
      </c>
      <c r="BL211">
        <f t="shared" si="155"/>
        <v>1.333333333333333</v>
      </c>
      <c r="BM211">
        <f t="shared" si="136"/>
        <v>4773</v>
      </c>
      <c r="BN211">
        <f t="shared" si="137"/>
        <v>626</v>
      </c>
      <c r="BO211">
        <f t="shared" si="138"/>
        <v>5399</v>
      </c>
      <c r="BP211">
        <v>-29</v>
      </c>
      <c r="BQ211">
        <v>-9</v>
      </c>
      <c r="BR211">
        <v>-21</v>
      </c>
      <c r="BS211">
        <v>-44</v>
      </c>
      <c r="BT211">
        <v>-44</v>
      </c>
      <c r="BU211">
        <v>17</v>
      </c>
      <c r="BV211">
        <f t="shared" si="161"/>
        <v>-25</v>
      </c>
      <c r="BW211">
        <f t="shared" si="162"/>
        <v>0</v>
      </c>
      <c r="BX211">
        <f t="shared" si="163"/>
        <v>-8</v>
      </c>
      <c r="BY211">
        <f t="shared" si="164"/>
        <v>-32</v>
      </c>
      <c r="BZ211">
        <f t="shared" si="165"/>
        <v>-25</v>
      </c>
      <c r="CA211">
        <f t="shared" si="166"/>
        <v>12</v>
      </c>
      <c r="CB211">
        <f t="shared" si="139"/>
        <v>-21.666666666666668</v>
      </c>
      <c r="CC211">
        <f t="shared" si="140"/>
        <v>-13</v>
      </c>
      <c r="CD211">
        <f t="shared" si="156"/>
        <v>10.3</v>
      </c>
      <c r="CE211" t="s">
        <v>121</v>
      </c>
      <c r="CF211" t="str">
        <f t="shared" si="157"/>
        <v>夏</v>
      </c>
      <c r="CG211" s="2">
        <v>13935387</v>
      </c>
      <c r="CH211" s="2">
        <v>12526</v>
      </c>
      <c r="CI211" s="2">
        <v>47199155769</v>
      </c>
      <c r="CJ211">
        <f t="shared" si="158"/>
        <v>41812848000</v>
      </c>
      <c r="CK211">
        <f t="shared" si="159"/>
        <v>41812848000</v>
      </c>
      <c r="CL211" s="2">
        <v>0</v>
      </c>
      <c r="CM211" s="2">
        <v>0</v>
      </c>
      <c r="CN211">
        <f t="shared" si="141"/>
        <v>0</v>
      </c>
      <c r="CO211">
        <f t="shared" si="145"/>
        <v>0</v>
      </c>
      <c r="CP211">
        <f t="shared" si="146"/>
        <v>0</v>
      </c>
      <c r="CQ211">
        <f t="shared" si="147"/>
        <v>0</v>
      </c>
      <c r="CR211">
        <f t="shared" si="142"/>
        <v>188</v>
      </c>
      <c r="CS211">
        <v>210</v>
      </c>
      <c r="CT211">
        <v>524956</v>
      </c>
      <c r="CU211">
        <f t="shared" si="160"/>
        <v>524956</v>
      </c>
    </row>
    <row r="212" spans="1:99" x14ac:dyDescent="0.55000000000000004">
      <c r="A212" s="1">
        <v>44056</v>
      </c>
      <c r="B212">
        <v>206</v>
      </c>
      <c r="C212">
        <v>16677</v>
      </c>
      <c r="D212">
        <v>2</v>
      </c>
      <c r="E212">
        <v>338</v>
      </c>
      <c r="F212">
        <v>29.4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 t="str">
        <f t="shared" si="126"/>
        <v>_平日(金曜除く)</v>
      </c>
      <c r="O212" t="s">
        <v>17</v>
      </c>
      <c r="P212" t="str">
        <f t="shared" si="127"/>
        <v>_平日</v>
      </c>
      <c r="Q212" t="str">
        <f t="shared" si="128"/>
        <v>_祝日でない</v>
      </c>
      <c r="R212" t="str">
        <f t="shared" si="129"/>
        <v>_平日</v>
      </c>
      <c r="S212" t="str">
        <f t="shared" si="130"/>
        <v>_平日</v>
      </c>
      <c r="T212">
        <f t="shared" si="143"/>
        <v>222</v>
      </c>
      <c r="U212" t="str">
        <f t="shared" si="131"/>
        <v>木</v>
      </c>
      <c r="V212" t="str">
        <f t="shared" si="132"/>
        <v>週の後半</v>
      </c>
      <c r="W212" t="s">
        <v>37</v>
      </c>
      <c r="X212" t="str">
        <f t="shared" si="133"/>
        <v>週の後半</v>
      </c>
      <c r="Y212" s="3">
        <v>21.5</v>
      </c>
      <c r="Z212" s="3">
        <v>82</v>
      </c>
      <c r="AA212" s="2" t="s">
        <v>79</v>
      </c>
      <c r="AB212" s="3">
        <v>0</v>
      </c>
      <c r="AC212" s="3">
        <v>12848</v>
      </c>
      <c r="AD212">
        <f t="shared" si="144"/>
        <v>322</v>
      </c>
      <c r="AE212" s="3">
        <v>1658</v>
      </c>
      <c r="AF212" s="3">
        <v>1637</v>
      </c>
      <c r="AG212" s="3">
        <v>21</v>
      </c>
      <c r="AH212" s="3">
        <v>296</v>
      </c>
      <c r="AI212" s="3">
        <v>642</v>
      </c>
      <c r="AJ212" s="3">
        <v>898</v>
      </c>
      <c r="AK212" s="3">
        <v>283</v>
      </c>
      <c r="AL212" s="3">
        <v>19</v>
      </c>
      <c r="AM212" s="3">
        <v>4570</v>
      </c>
      <c r="AN212" s="3">
        <v>577</v>
      </c>
      <c r="AO212" s="3">
        <v>4249.1000000000004</v>
      </c>
      <c r="AP212" s="3">
        <v>5.8999999999999997E-2</v>
      </c>
      <c r="AQ212" s="3">
        <v>76</v>
      </c>
      <c r="AR212" s="3">
        <v>71.099999999999994</v>
      </c>
      <c r="AS212" s="3">
        <v>7.8</v>
      </c>
      <c r="AT212" s="3">
        <v>2.2000000000000002</v>
      </c>
      <c r="AU212" s="2">
        <v>1006.4</v>
      </c>
      <c r="AV212" s="2">
        <v>5</v>
      </c>
      <c r="AW212" s="2">
        <v>-2.4249999999999998</v>
      </c>
      <c r="AX212">
        <f t="shared" si="134"/>
        <v>-16</v>
      </c>
      <c r="AY212" t="s">
        <v>82</v>
      </c>
      <c r="AZ212" s="3">
        <v>13935165</v>
      </c>
      <c r="BA212" s="3">
        <v>3285</v>
      </c>
      <c r="BB212">
        <v>45777017025</v>
      </c>
      <c r="BC212" t="s">
        <v>79</v>
      </c>
      <c r="BD212">
        <f t="shared" si="148"/>
        <v>28.5</v>
      </c>
      <c r="BE212">
        <f t="shared" si="149"/>
        <v>79</v>
      </c>
      <c r="BF212" t="str">
        <f t="shared" si="150"/>
        <v>_なし</v>
      </c>
      <c r="BG212" t="str">
        <f t="shared" si="151"/>
        <v>_冬でない</v>
      </c>
      <c r="BH212">
        <f t="shared" si="152"/>
        <v>0</v>
      </c>
      <c r="BI212" t="str">
        <f t="shared" si="153"/>
        <v>_なし</v>
      </c>
      <c r="BJ212" t="str">
        <f t="shared" si="135"/>
        <v>_なし</v>
      </c>
      <c r="BK212" t="str">
        <f t="shared" si="154"/>
        <v>_なし</v>
      </c>
      <c r="BL212">
        <f t="shared" si="155"/>
        <v>1.8083333333333333</v>
      </c>
      <c r="BM212">
        <f t="shared" si="136"/>
        <v>4853</v>
      </c>
      <c r="BN212">
        <f t="shared" si="137"/>
        <v>596</v>
      </c>
      <c r="BO212">
        <f t="shared" si="138"/>
        <v>5449</v>
      </c>
      <c r="BP212">
        <v>-26</v>
      </c>
      <c r="BQ212">
        <v>-7</v>
      </c>
      <c r="BR212">
        <v>-21</v>
      </c>
      <c r="BS212">
        <v>-47</v>
      </c>
      <c r="BT212">
        <v>-52</v>
      </c>
      <c r="BU212">
        <v>19</v>
      </c>
      <c r="BV212">
        <f t="shared" si="161"/>
        <v>-26</v>
      </c>
      <c r="BW212">
        <f t="shared" si="162"/>
        <v>-1</v>
      </c>
      <c r="BX212">
        <f t="shared" si="163"/>
        <v>-8</v>
      </c>
      <c r="BY212">
        <f t="shared" si="164"/>
        <v>-33</v>
      </c>
      <c r="BZ212">
        <f t="shared" si="165"/>
        <v>-26</v>
      </c>
      <c r="CA212">
        <f t="shared" si="166"/>
        <v>12</v>
      </c>
      <c r="CB212">
        <f t="shared" si="139"/>
        <v>-22.333333333333332</v>
      </c>
      <c r="CC212">
        <f t="shared" si="140"/>
        <v>-13.666666666666666</v>
      </c>
      <c r="CD212">
        <f t="shared" si="156"/>
        <v>9.6999999999999993</v>
      </c>
      <c r="CE212" t="s">
        <v>121</v>
      </c>
      <c r="CF212" t="str">
        <f t="shared" si="157"/>
        <v>夏</v>
      </c>
      <c r="CG212" s="2">
        <v>13935165</v>
      </c>
      <c r="CH212" s="2">
        <v>12848</v>
      </c>
      <c r="CI212" s="2">
        <v>45777017025</v>
      </c>
      <c r="CJ212">
        <f t="shared" si="158"/>
        <v>41017629879</v>
      </c>
      <c r="CK212">
        <f t="shared" si="159"/>
        <v>41017629879</v>
      </c>
      <c r="CL212" s="2">
        <v>0</v>
      </c>
      <c r="CM212" s="2">
        <v>0</v>
      </c>
      <c r="CN212">
        <f t="shared" si="141"/>
        <v>0</v>
      </c>
      <c r="CO212">
        <f t="shared" si="145"/>
        <v>0</v>
      </c>
      <c r="CP212">
        <f t="shared" si="146"/>
        <v>0</v>
      </c>
      <c r="CQ212">
        <f t="shared" si="147"/>
        <v>0</v>
      </c>
      <c r="CR212">
        <f t="shared" si="142"/>
        <v>222</v>
      </c>
      <c r="CS212">
        <v>210</v>
      </c>
      <c r="CT212">
        <v>524956</v>
      </c>
      <c r="CU212">
        <f t="shared" si="160"/>
        <v>524956</v>
      </c>
    </row>
    <row r="213" spans="1:99" x14ac:dyDescent="0.55000000000000004">
      <c r="A213" s="1">
        <v>44057</v>
      </c>
      <c r="B213">
        <v>389</v>
      </c>
      <c r="C213">
        <v>17066</v>
      </c>
      <c r="D213">
        <v>0</v>
      </c>
      <c r="E213">
        <v>338</v>
      </c>
      <c r="F213">
        <v>29.4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 t="str">
        <f t="shared" si="126"/>
        <v>金曜</v>
      </c>
      <c r="O213" t="s">
        <v>17</v>
      </c>
      <c r="P213" t="str">
        <f t="shared" si="127"/>
        <v>_平日</v>
      </c>
      <c r="Q213" t="str">
        <f t="shared" si="128"/>
        <v>_祝日でない</v>
      </c>
      <c r="R213" t="str">
        <f t="shared" si="129"/>
        <v>_平日</v>
      </c>
      <c r="S213" t="str">
        <f t="shared" si="130"/>
        <v>休日前日</v>
      </c>
      <c r="T213">
        <f t="shared" si="143"/>
        <v>206</v>
      </c>
      <c r="U213" t="str">
        <f t="shared" si="131"/>
        <v>金</v>
      </c>
      <c r="V213" t="str">
        <f t="shared" si="132"/>
        <v>週の後半</v>
      </c>
      <c r="W213" t="s">
        <v>37</v>
      </c>
      <c r="X213" t="str">
        <f t="shared" si="133"/>
        <v>週の後半</v>
      </c>
      <c r="Y213" s="3">
        <v>0</v>
      </c>
      <c r="Z213" s="3">
        <v>78</v>
      </c>
      <c r="AA213" s="2" t="s">
        <v>79</v>
      </c>
      <c r="AB213" s="3">
        <v>0</v>
      </c>
      <c r="AC213" s="3">
        <v>13274</v>
      </c>
      <c r="AD213">
        <f t="shared" si="144"/>
        <v>426</v>
      </c>
      <c r="AE213" s="3">
        <v>1560</v>
      </c>
      <c r="AF213" s="3">
        <v>1536</v>
      </c>
      <c r="AG213" s="3">
        <v>24</v>
      </c>
      <c r="AH213" s="3">
        <v>259</v>
      </c>
      <c r="AI213" s="3">
        <v>645</v>
      </c>
      <c r="AJ213" s="3">
        <v>993</v>
      </c>
      <c r="AK213" s="3">
        <v>235</v>
      </c>
      <c r="AL213" s="3">
        <v>22</v>
      </c>
      <c r="AM213" s="3">
        <v>4320</v>
      </c>
      <c r="AN213" s="3">
        <v>641</v>
      </c>
      <c r="AO213" s="3">
        <v>4157.8999999999996</v>
      </c>
      <c r="AP213" s="3">
        <v>5.7000000000000002E-2</v>
      </c>
      <c r="AQ213" s="3">
        <v>55</v>
      </c>
      <c r="AR213" s="3">
        <v>71.599999999999994</v>
      </c>
      <c r="AS213" s="3">
        <v>8.3000000000000007</v>
      </c>
      <c r="AT213" s="3">
        <v>2.8</v>
      </c>
      <c r="AU213" s="2">
        <v>1005.5</v>
      </c>
      <c r="AV213" s="2">
        <v>2</v>
      </c>
      <c r="AW213" s="2">
        <v>0.71666666666666679</v>
      </c>
      <c r="AX213">
        <f t="shared" si="134"/>
        <v>183</v>
      </c>
      <c r="AY213" t="s">
        <v>82</v>
      </c>
      <c r="AZ213" s="3">
        <v>13934959</v>
      </c>
      <c r="BA213" s="3">
        <v>3065</v>
      </c>
      <c r="BB213">
        <v>42710649335</v>
      </c>
      <c r="BC213" t="s">
        <v>79</v>
      </c>
      <c r="BD213">
        <f t="shared" si="148"/>
        <v>29.5</v>
      </c>
      <c r="BE213">
        <f t="shared" si="149"/>
        <v>71</v>
      </c>
      <c r="BF213" t="str">
        <f t="shared" si="150"/>
        <v>_なし</v>
      </c>
      <c r="BG213" t="str">
        <f t="shared" si="151"/>
        <v>_冬でない</v>
      </c>
      <c r="BH213">
        <f t="shared" si="152"/>
        <v>0</v>
      </c>
      <c r="BI213" t="str">
        <f t="shared" si="153"/>
        <v>_なし</v>
      </c>
      <c r="BJ213" t="str">
        <f t="shared" si="135"/>
        <v>_なし</v>
      </c>
      <c r="BK213" t="str">
        <f t="shared" si="154"/>
        <v>_なし</v>
      </c>
      <c r="BL213">
        <f t="shared" si="155"/>
        <v>-0.5333333333333331</v>
      </c>
      <c r="BM213">
        <f t="shared" si="136"/>
        <v>4555</v>
      </c>
      <c r="BN213">
        <f t="shared" si="137"/>
        <v>663</v>
      </c>
      <c r="BO213">
        <f t="shared" si="138"/>
        <v>5218</v>
      </c>
      <c r="BP213">
        <v>-28</v>
      </c>
      <c r="BQ213">
        <v>-5</v>
      </c>
      <c r="BR213">
        <v>-16</v>
      </c>
      <c r="BS213">
        <v>-49</v>
      </c>
      <c r="BT213">
        <v>-53</v>
      </c>
      <c r="BU213">
        <v>21</v>
      </c>
      <c r="BV213">
        <f t="shared" si="161"/>
        <v>-26</v>
      </c>
      <c r="BW213">
        <f t="shared" si="162"/>
        <v>-2</v>
      </c>
      <c r="BX213">
        <f t="shared" si="163"/>
        <v>-11</v>
      </c>
      <c r="BY213">
        <f t="shared" si="164"/>
        <v>-33</v>
      </c>
      <c r="BZ213">
        <f t="shared" si="165"/>
        <v>-26</v>
      </c>
      <c r="CA213">
        <f t="shared" si="166"/>
        <v>12</v>
      </c>
      <c r="CB213">
        <f t="shared" si="139"/>
        <v>-21.666666666666668</v>
      </c>
      <c r="CC213">
        <f t="shared" si="140"/>
        <v>-14.333333333333334</v>
      </c>
      <c r="CD213">
        <f t="shared" si="156"/>
        <v>8.8000000000000007</v>
      </c>
      <c r="CE213" t="s">
        <v>121</v>
      </c>
      <c r="CF213" t="str">
        <f t="shared" si="157"/>
        <v>夏</v>
      </c>
      <c r="CG213" s="2">
        <v>13934959</v>
      </c>
      <c r="CH213" s="2">
        <v>13274</v>
      </c>
      <c r="CI213" s="2">
        <v>42710649335</v>
      </c>
      <c r="CJ213">
        <f t="shared" si="158"/>
        <v>41100192357</v>
      </c>
      <c r="CK213">
        <f t="shared" si="159"/>
        <v>41100192357</v>
      </c>
      <c r="CL213" s="2">
        <v>0</v>
      </c>
      <c r="CM213" s="2">
        <v>0</v>
      </c>
      <c r="CN213">
        <f t="shared" si="141"/>
        <v>0</v>
      </c>
      <c r="CO213">
        <f t="shared" si="145"/>
        <v>0</v>
      </c>
      <c r="CP213">
        <f t="shared" si="146"/>
        <v>0</v>
      </c>
      <c r="CQ213">
        <f t="shared" si="147"/>
        <v>0</v>
      </c>
      <c r="CR213">
        <f t="shared" si="142"/>
        <v>206</v>
      </c>
      <c r="CS213">
        <v>210</v>
      </c>
      <c r="CT213">
        <v>524956</v>
      </c>
      <c r="CU213">
        <f t="shared" si="160"/>
        <v>524956</v>
      </c>
    </row>
    <row r="214" spans="1:99" x14ac:dyDescent="0.55000000000000004">
      <c r="A214" s="1">
        <v>44058</v>
      </c>
      <c r="B214">
        <v>385</v>
      </c>
      <c r="C214">
        <v>17451</v>
      </c>
      <c r="D214">
        <v>0</v>
      </c>
      <c r="E214">
        <v>338</v>
      </c>
      <c r="F214">
        <v>31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 t="str">
        <f t="shared" si="126"/>
        <v>休日</v>
      </c>
      <c r="O214" t="s">
        <v>17</v>
      </c>
      <c r="P214" t="str">
        <f t="shared" si="127"/>
        <v>休日</v>
      </c>
      <c r="Q214" t="str">
        <f t="shared" si="128"/>
        <v>_祝日でない</v>
      </c>
      <c r="R214" t="str">
        <f t="shared" si="129"/>
        <v>休日</v>
      </c>
      <c r="S214" t="str">
        <f t="shared" si="130"/>
        <v>休日</v>
      </c>
      <c r="T214">
        <f t="shared" si="143"/>
        <v>389</v>
      </c>
      <c r="U214" t="str">
        <f t="shared" si="131"/>
        <v>土</v>
      </c>
      <c r="V214" t="str">
        <f t="shared" si="132"/>
        <v>週の後半</v>
      </c>
      <c r="W214" t="s">
        <v>37</v>
      </c>
      <c r="X214" t="str">
        <f t="shared" si="133"/>
        <v>週の後半</v>
      </c>
      <c r="Y214" s="3">
        <v>0</v>
      </c>
      <c r="Z214" s="3">
        <v>76</v>
      </c>
      <c r="AA214" s="2" t="s">
        <v>79</v>
      </c>
      <c r="AB214" s="3">
        <v>0</v>
      </c>
      <c r="AC214" s="3">
        <v>13596</v>
      </c>
      <c r="AD214">
        <f t="shared" si="144"/>
        <v>322</v>
      </c>
      <c r="AE214" s="3">
        <v>1541</v>
      </c>
      <c r="AF214" s="3">
        <v>1518</v>
      </c>
      <c r="AG214" s="3">
        <v>23</v>
      </c>
      <c r="AH214" s="3">
        <v>272</v>
      </c>
      <c r="AI214" s="3">
        <v>679</v>
      </c>
      <c r="AJ214" s="3">
        <v>1028</v>
      </c>
      <c r="AK214" s="3">
        <v>176</v>
      </c>
      <c r="AL214" s="3">
        <v>14</v>
      </c>
      <c r="AM214" s="3">
        <v>2744</v>
      </c>
      <c r="AN214" s="3">
        <v>460</v>
      </c>
      <c r="AO214" s="3">
        <v>4088.7</v>
      </c>
      <c r="AP214" s="3">
        <v>5.6000000000000001E-2</v>
      </c>
      <c r="AQ214" s="3">
        <v>81</v>
      </c>
      <c r="AR214" s="3">
        <v>74.400000000000006</v>
      </c>
      <c r="AS214" s="3">
        <v>10</v>
      </c>
      <c r="AT214" s="3">
        <v>2.1</v>
      </c>
      <c r="AU214" s="2">
        <v>1004</v>
      </c>
      <c r="AV214" s="2">
        <v>3.8</v>
      </c>
      <c r="AW214" s="2">
        <v>-31.975000000000005</v>
      </c>
      <c r="AX214">
        <f t="shared" si="134"/>
        <v>-4</v>
      </c>
      <c r="AY214" t="s">
        <v>82</v>
      </c>
      <c r="AZ214" s="3">
        <v>13934570</v>
      </c>
      <c r="BA214" s="3">
        <v>3132</v>
      </c>
      <c r="BB214">
        <v>43643073240</v>
      </c>
      <c r="BC214" t="s">
        <v>79</v>
      </c>
      <c r="BD214">
        <f t="shared" si="148"/>
        <v>28.1</v>
      </c>
      <c r="BE214">
        <f t="shared" si="149"/>
        <v>79</v>
      </c>
      <c r="BF214" t="str">
        <f t="shared" si="150"/>
        <v>_なし</v>
      </c>
      <c r="BG214" t="str">
        <f t="shared" si="151"/>
        <v>_冬でない</v>
      </c>
      <c r="BH214">
        <f t="shared" si="152"/>
        <v>0</v>
      </c>
      <c r="BI214" t="str">
        <f t="shared" si="153"/>
        <v>_なし</v>
      </c>
      <c r="BJ214" t="str">
        <f t="shared" si="135"/>
        <v>_なし</v>
      </c>
      <c r="BK214" t="str">
        <f t="shared" si="154"/>
        <v>_なし</v>
      </c>
      <c r="BL214">
        <f t="shared" si="155"/>
        <v>-36.116666666666667</v>
      </c>
      <c r="BM214">
        <f t="shared" si="136"/>
        <v>2920</v>
      </c>
      <c r="BN214">
        <f t="shared" si="137"/>
        <v>474</v>
      </c>
      <c r="BO214">
        <f t="shared" si="138"/>
        <v>3394</v>
      </c>
      <c r="BP214">
        <v>-30</v>
      </c>
      <c r="BQ214">
        <v>-7</v>
      </c>
      <c r="BR214">
        <v>-24</v>
      </c>
      <c r="BS214">
        <v>-42</v>
      </c>
      <c r="BT214">
        <v>-36</v>
      </c>
      <c r="BU214">
        <v>10</v>
      </c>
      <c r="BV214">
        <f t="shared" si="161"/>
        <v>-28</v>
      </c>
      <c r="BW214">
        <f t="shared" si="162"/>
        <v>-1</v>
      </c>
      <c r="BX214">
        <f t="shared" si="163"/>
        <v>-15</v>
      </c>
      <c r="BY214">
        <f t="shared" si="164"/>
        <v>-34</v>
      </c>
      <c r="BZ214">
        <f t="shared" si="165"/>
        <v>-27</v>
      </c>
      <c r="CA214">
        <f t="shared" si="166"/>
        <v>13</v>
      </c>
      <c r="CB214">
        <f t="shared" si="139"/>
        <v>-21.5</v>
      </c>
      <c r="CC214">
        <f t="shared" si="140"/>
        <v>-15.333333333333334</v>
      </c>
      <c r="CD214">
        <f t="shared" si="156"/>
        <v>4.7</v>
      </c>
      <c r="CE214" t="s">
        <v>121</v>
      </c>
      <c r="CF214" t="str">
        <f t="shared" si="157"/>
        <v>夏</v>
      </c>
      <c r="CG214" s="2">
        <v>13934570</v>
      </c>
      <c r="CH214" s="2">
        <v>13596</v>
      </c>
      <c r="CI214" s="2">
        <v>43643073240</v>
      </c>
      <c r="CJ214">
        <f t="shared" si="158"/>
        <v>44067314184</v>
      </c>
      <c r="CK214">
        <f t="shared" si="159"/>
        <v>44067314184</v>
      </c>
      <c r="CL214" s="2">
        <v>0</v>
      </c>
      <c r="CM214" s="2">
        <v>0</v>
      </c>
      <c r="CN214">
        <f t="shared" si="141"/>
        <v>0</v>
      </c>
      <c r="CO214">
        <f t="shared" si="145"/>
        <v>0</v>
      </c>
      <c r="CP214">
        <f t="shared" si="146"/>
        <v>0</v>
      </c>
      <c r="CQ214">
        <f t="shared" si="147"/>
        <v>0</v>
      </c>
      <c r="CR214">
        <f t="shared" si="142"/>
        <v>389</v>
      </c>
      <c r="CS214">
        <v>210</v>
      </c>
      <c r="CT214">
        <v>524956</v>
      </c>
      <c r="CU214">
        <f t="shared" si="160"/>
        <v>524956</v>
      </c>
    </row>
    <row r="215" spans="1:99" x14ac:dyDescent="0.55000000000000004">
      <c r="A215" s="1">
        <v>44059</v>
      </c>
      <c r="B215">
        <v>260</v>
      </c>
      <c r="C215">
        <v>17711</v>
      </c>
      <c r="D215">
        <v>2</v>
      </c>
      <c r="E215">
        <v>340</v>
      </c>
      <c r="F215">
        <v>31.2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 t="str">
        <f t="shared" si="126"/>
        <v>休日</v>
      </c>
      <c r="O215" t="s">
        <v>17</v>
      </c>
      <c r="P215" t="str">
        <f t="shared" si="127"/>
        <v>休日</v>
      </c>
      <c r="Q215" t="str">
        <f t="shared" si="128"/>
        <v>_祝日でない</v>
      </c>
      <c r="R215" t="str">
        <f t="shared" si="129"/>
        <v>休日</v>
      </c>
      <c r="S215" t="str">
        <f t="shared" si="130"/>
        <v>休日</v>
      </c>
      <c r="T215">
        <f t="shared" si="143"/>
        <v>385</v>
      </c>
      <c r="U215" t="str">
        <f t="shared" si="131"/>
        <v>日</v>
      </c>
      <c r="V215" t="str">
        <f t="shared" si="132"/>
        <v>_週の前半</v>
      </c>
      <c r="W215" t="s">
        <v>37</v>
      </c>
      <c r="X215" t="str">
        <f t="shared" si="133"/>
        <v>週の後半</v>
      </c>
      <c r="Y215" s="3">
        <v>0</v>
      </c>
      <c r="Z215" s="3">
        <v>74</v>
      </c>
      <c r="AA215" s="2" t="s">
        <v>79</v>
      </c>
      <c r="AB215" s="3">
        <v>0</v>
      </c>
      <c r="AC215" s="3">
        <v>13759</v>
      </c>
      <c r="AD215">
        <f t="shared" si="144"/>
        <v>163</v>
      </c>
      <c r="AE215" s="3">
        <v>1605</v>
      </c>
      <c r="AF215" s="3">
        <v>1580</v>
      </c>
      <c r="AG215" s="3">
        <v>25</v>
      </c>
      <c r="AH215" s="3">
        <v>288</v>
      </c>
      <c r="AI215" s="3">
        <v>693</v>
      </c>
      <c r="AJ215" s="3">
        <v>1029</v>
      </c>
      <c r="AK215" s="3">
        <v>77</v>
      </c>
      <c r="AL215" s="3">
        <v>13</v>
      </c>
      <c r="AM215" s="3">
        <v>1136</v>
      </c>
      <c r="AN215" s="3">
        <v>261</v>
      </c>
      <c r="AO215" s="3">
        <v>4053</v>
      </c>
      <c r="AP215" s="3">
        <v>5.6000000000000001E-2</v>
      </c>
      <c r="AQ215" s="3">
        <v>101</v>
      </c>
      <c r="AR215" s="3">
        <v>79.599999999999994</v>
      </c>
      <c r="AS215" s="3">
        <v>9.6999999999999993</v>
      </c>
      <c r="AT215" s="3">
        <v>2.7</v>
      </c>
      <c r="AU215" s="2">
        <v>1006.2</v>
      </c>
      <c r="AV215" s="2">
        <v>7.3</v>
      </c>
      <c r="AW215" s="2">
        <v>-6.9333333333333336</v>
      </c>
      <c r="AX215">
        <f t="shared" si="134"/>
        <v>-125</v>
      </c>
      <c r="AY215" t="s">
        <v>82</v>
      </c>
      <c r="AZ215" s="3">
        <v>13934185</v>
      </c>
      <c r="BA215" s="3">
        <v>3352</v>
      </c>
      <c r="BB215">
        <v>46707388120</v>
      </c>
      <c r="BC215" t="s">
        <v>79</v>
      </c>
      <c r="BD215">
        <f t="shared" si="148"/>
        <v>28.7</v>
      </c>
      <c r="BE215">
        <f t="shared" si="149"/>
        <v>77</v>
      </c>
      <c r="BF215" t="str">
        <f t="shared" si="150"/>
        <v>_なし</v>
      </c>
      <c r="BG215" t="str">
        <f t="shared" si="151"/>
        <v>_冬でない</v>
      </c>
      <c r="BH215">
        <f t="shared" si="152"/>
        <v>0</v>
      </c>
      <c r="BI215" t="str">
        <f t="shared" si="153"/>
        <v>_なし</v>
      </c>
      <c r="BJ215" t="str">
        <f t="shared" si="135"/>
        <v>_なし</v>
      </c>
      <c r="BK215" t="str">
        <f t="shared" si="154"/>
        <v>_なし</v>
      </c>
      <c r="BL215">
        <f t="shared" si="155"/>
        <v>-4.6416666666666675</v>
      </c>
      <c r="BM215">
        <f t="shared" si="136"/>
        <v>1213</v>
      </c>
      <c r="BN215">
        <f t="shared" si="137"/>
        <v>274</v>
      </c>
      <c r="BO215">
        <f t="shared" si="138"/>
        <v>1487</v>
      </c>
      <c r="BP215">
        <v>-31</v>
      </c>
      <c r="BQ215">
        <v>-7</v>
      </c>
      <c r="BR215">
        <v>-24</v>
      </c>
      <c r="BS215">
        <v>-42</v>
      </c>
      <c r="BT215">
        <v>-20</v>
      </c>
      <c r="BU215">
        <v>7</v>
      </c>
      <c r="BV215">
        <f t="shared" si="161"/>
        <v>-26</v>
      </c>
      <c r="BW215">
        <f t="shared" si="162"/>
        <v>-2</v>
      </c>
      <c r="BX215">
        <f t="shared" si="163"/>
        <v>-14</v>
      </c>
      <c r="BY215">
        <f t="shared" si="164"/>
        <v>-34</v>
      </c>
      <c r="BZ215">
        <f t="shared" si="165"/>
        <v>-17</v>
      </c>
      <c r="CA215">
        <f t="shared" si="166"/>
        <v>8</v>
      </c>
      <c r="CB215">
        <f t="shared" si="139"/>
        <v>-19.5</v>
      </c>
      <c r="CC215">
        <f t="shared" si="140"/>
        <v>-14.166666666666666</v>
      </c>
      <c r="CD215">
        <f t="shared" si="156"/>
        <v>7.5</v>
      </c>
      <c r="CE215" t="s">
        <v>121</v>
      </c>
      <c r="CF215" t="str">
        <f t="shared" si="157"/>
        <v>夏</v>
      </c>
      <c r="CG215" s="2">
        <v>13934185</v>
      </c>
      <c r="CH215" s="2">
        <v>13759</v>
      </c>
      <c r="CI215" s="2">
        <v>46707388120</v>
      </c>
      <c r="CJ215">
        <f t="shared" si="158"/>
        <v>47689344466</v>
      </c>
      <c r="CK215">
        <f t="shared" si="159"/>
        <v>47689344466</v>
      </c>
      <c r="CL215" s="2">
        <v>0</v>
      </c>
      <c r="CM215" s="2">
        <v>0</v>
      </c>
      <c r="CN215">
        <f t="shared" si="141"/>
        <v>0</v>
      </c>
      <c r="CO215">
        <f t="shared" si="145"/>
        <v>0</v>
      </c>
      <c r="CP215">
        <f t="shared" si="146"/>
        <v>0</v>
      </c>
      <c r="CQ215">
        <f t="shared" si="147"/>
        <v>0</v>
      </c>
      <c r="CR215">
        <f t="shared" si="142"/>
        <v>385</v>
      </c>
      <c r="CS215">
        <v>210</v>
      </c>
      <c r="CT215">
        <v>524956</v>
      </c>
      <c r="CU215">
        <f t="shared" si="160"/>
        <v>524956</v>
      </c>
    </row>
    <row r="216" spans="1:99" x14ac:dyDescent="0.55000000000000004">
      <c r="A216" s="1">
        <v>44060</v>
      </c>
      <c r="B216">
        <v>161</v>
      </c>
      <c r="C216">
        <v>17872</v>
      </c>
      <c r="D216">
        <v>1</v>
      </c>
      <c r="E216">
        <v>341</v>
      </c>
      <c r="F216">
        <v>30.8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t="str">
        <f t="shared" si="126"/>
        <v>_平日(金曜除く)</v>
      </c>
      <c r="O216" t="s">
        <v>17</v>
      </c>
      <c r="P216" t="str">
        <f t="shared" si="127"/>
        <v>_平日</v>
      </c>
      <c r="Q216" t="str">
        <f t="shared" si="128"/>
        <v>_祝日でない</v>
      </c>
      <c r="R216" t="str">
        <f t="shared" si="129"/>
        <v>_平日</v>
      </c>
      <c r="S216" t="str">
        <f t="shared" si="130"/>
        <v>_平日</v>
      </c>
      <c r="T216">
        <f t="shared" si="143"/>
        <v>260</v>
      </c>
      <c r="U216" t="str">
        <f t="shared" si="131"/>
        <v>月</v>
      </c>
      <c r="V216" t="str">
        <f t="shared" si="132"/>
        <v>_週の前半</v>
      </c>
      <c r="W216" t="s">
        <v>37</v>
      </c>
      <c r="X216" t="str">
        <f t="shared" si="133"/>
        <v>_週の前半</v>
      </c>
      <c r="Y216" s="3">
        <v>0</v>
      </c>
      <c r="Z216" s="3">
        <v>76</v>
      </c>
      <c r="AA216" s="2" t="s">
        <v>79</v>
      </c>
      <c r="AB216" s="3">
        <v>0</v>
      </c>
      <c r="AC216" s="3">
        <v>14015</v>
      </c>
      <c r="AD216">
        <f t="shared" si="144"/>
        <v>256</v>
      </c>
      <c r="AE216" s="3">
        <v>1666</v>
      </c>
      <c r="AF216" s="3">
        <v>1639</v>
      </c>
      <c r="AG216" s="3">
        <v>27</v>
      </c>
      <c r="AH216" s="3">
        <v>287</v>
      </c>
      <c r="AI216" s="3">
        <v>745</v>
      </c>
      <c r="AJ216" s="3">
        <v>821</v>
      </c>
      <c r="AK216" s="3">
        <v>232</v>
      </c>
      <c r="AL216" s="3">
        <v>27</v>
      </c>
      <c r="AM216" s="3">
        <v>4453</v>
      </c>
      <c r="AN216" s="3">
        <v>773</v>
      </c>
      <c r="AO216" s="3">
        <v>4622.1000000000004</v>
      </c>
      <c r="AP216" s="3">
        <v>5.5E-2</v>
      </c>
      <c r="AQ216" s="3">
        <v>82</v>
      </c>
      <c r="AR216" s="3">
        <v>79.599999999999994</v>
      </c>
      <c r="AS216" s="3">
        <v>7</v>
      </c>
      <c r="AT216" s="3">
        <v>2.7</v>
      </c>
      <c r="AU216" s="2">
        <v>1007.2</v>
      </c>
      <c r="AV216" s="2">
        <v>7.8</v>
      </c>
      <c r="AW216" s="2">
        <v>152.02499999999998</v>
      </c>
      <c r="AX216">
        <f t="shared" si="134"/>
        <v>-99</v>
      </c>
      <c r="AY216" t="s">
        <v>82</v>
      </c>
      <c r="AZ216" s="3">
        <v>13933925</v>
      </c>
      <c r="BA216" s="3">
        <v>3355</v>
      </c>
      <c r="BB216">
        <v>46748318375</v>
      </c>
      <c r="BC216" t="s">
        <v>79</v>
      </c>
      <c r="BD216">
        <f t="shared" si="148"/>
        <v>30.5</v>
      </c>
      <c r="BE216">
        <f t="shared" si="149"/>
        <v>73</v>
      </c>
      <c r="BF216" t="str">
        <f t="shared" si="150"/>
        <v>_なし</v>
      </c>
      <c r="BG216" t="str">
        <f t="shared" si="151"/>
        <v>_冬でない</v>
      </c>
      <c r="BH216">
        <f t="shared" si="152"/>
        <v>0</v>
      </c>
      <c r="BI216" t="str">
        <f t="shared" si="153"/>
        <v>_なし</v>
      </c>
      <c r="BJ216" t="str">
        <f t="shared" si="135"/>
        <v>_なし</v>
      </c>
      <c r="BK216" t="str">
        <f t="shared" si="154"/>
        <v>_なし</v>
      </c>
      <c r="BL216">
        <f t="shared" si="155"/>
        <v>8.8333333333333321</v>
      </c>
      <c r="BM216">
        <f t="shared" si="136"/>
        <v>4685</v>
      </c>
      <c r="BN216">
        <f t="shared" si="137"/>
        <v>800</v>
      </c>
      <c r="BO216">
        <f t="shared" si="138"/>
        <v>5485</v>
      </c>
      <c r="BP216">
        <v>-28</v>
      </c>
      <c r="BQ216">
        <v>-5</v>
      </c>
      <c r="BR216">
        <v>-21</v>
      </c>
      <c r="BS216">
        <v>-35</v>
      </c>
      <c r="BT216">
        <v>-29</v>
      </c>
      <c r="BU216">
        <v>13</v>
      </c>
      <c r="BV216">
        <f t="shared" si="161"/>
        <v>-24</v>
      </c>
      <c r="BW216">
        <f t="shared" si="162"/>
        <v>-3</v>
      </c>
      <c r="BX216">
        <f t="shared" si="163"/>
        <v>-8</v>
      </c>
      <c r="BY216">
        <f t="shared" si="164"/>
        <v>-37</v>
      </c>
      <c r="BZ216">
        <f t="shared" si="165"/>
        <v>-16</v>
      </c>
      <c r="CA216">
        <f t="shared" si="166"/>
        <v>5</v>
      </c>
      <c r="CB216">
        <f t="shared" si="139"/>
        <v>-17.5</v>
      </c>
      <c r="CC216">
        <f t="shared" si="140"/>
        <v>-13.833333333333334</v>
      </c>
      <c r="CD216">
        <f t="shared" si="156"/>
        <v>8.8000000000000007</v>
      </c>
      <c r="CE216" t="s">
        <v>121</v>
      </c>
      <c r="CF216" t="str">
        <f t="shared" si="157"/>
        <v>夏</v>
      </c>
      <c r="CG216" s="2">
        <v>13933925</v>
      </c>
      <c r="CH216" s="2">
        <v>14015</v>
      </c>
      <c r="CI216" s="2">
        <v>46748318375</v>
      </c>
      <c r="CJ216">
        <f t="shared" si="158"/>
        <v>49611348320</v>
      </c>
      <c r="CK216">
        <f t="shared" si="159"/>
        <v>49611348320</v>
      </c>
      <c r="CL216" s="2">
        <v>0</v>
      </c>
      <c r="CM216" s="2">
        <v>0</v>
      </c>
      <c r="CN216">
        <f t="shared" si="141"/>
        <v>0</v>
      </c>
      <c r="CO216">
        <f t="shared" si="145"/>
        <v>0</v>
      </c>
      <c r="CP216">
        <f t="shared" si="146"/>
        <v>0</v>
      </c>
      <c r="CQ216">
        <f t="shared" si="147"/>
        <v>0</v>
      </c>
      <c r="CR216">
        <f t="shared" si="142"/>
        <v>260</v>
      </c>
      <c r="CS216">
        <v>210</v>
      </c>
      <c r="CT216">
        <v>524956</v>
      </c>
      <c r="CU216">
        <f t="shared" si="160"/>
        <v>524956</v>
      </c>
    </row>
    <row r="217" spans="1:99" x14ac:dyDescent="0.55000000000000004">
      <c r="A217" s="1">
        <v>44061</v>
      </c>
      <c r="B217">
        <v>207</v>
      </c>
      <c r="C217">
        <v>18079</v>
      </c>
      <c r="D217">
        <v>3</v>
      </c>
      <c r="E217">
        <v>344</v>
      </c>
      <c r="F217">
        <v>30.3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 t="str">
        <f t="shared" si="126"/>
        <v>_平日(金曜除く)</v>
      </c>
      <c r="O217" t="s">
        <v>17</v>
      </c>
      <c r="P217" t="str">
        <f t="shared" si="127"/>
        <v>_平日</v>
      </c>
      <c r="Q217" t="str">
        <f t="shared" si="128"/>
        <v>_祝日でない</v>
      </c>
      <c r="R217" t="str">
        <f t="shared" si="129"/>
        <v>_平日</v>
      </c>
      <c r="S217" t="str">
        <f t="shared" si="130"/>
        <v>_平日</v>
      </c>
      <c r="T217">
        <f t="shared" si="143"/>
        <v>161</v>
      </c>
      <c r="U217" t="str">
        <f t="shared" si="131"/>
        <v>火</v>
      </c>
      <c r="V217" t="str">
        <f t="shared" si="132"/>
        <v>_週の前半</v>
      </c>
      <c r="W217" t="s">
        <v>37</v>
      </c>
      <c r="X217" t="str">
        <f t="shared" si="133"/>
        <v>_週の前半</v>
      </c>
      <c r="Y217" s="3">
        <v>0</v>
      </c>
      <c r="Z217" s="3">
        <v>71</v>
      </c>
      <c r="AA217" s="2" t="s">
        <v>79</v>
      </c>
      <c r="AB217" s="3">
        <v>0</v>
      </c>
      <c r="AC217" s="3">
        <v>14400</v>
      </c>
      <c r="AD217">
        <f t="shared" si="144"/>
        <v>385</v>
      </c>
      <c r="AE217" s="3">
        <v>1641</v>
      </c>
      <c r="AF217" s="3">
        <v>1610</v>
      </c>
      <c r="AG217" s="3">
        <v>31</v>
      </c>
      <c r="AH217" s="3">
        <v>278</v>
      </c>
      <c r="AI217" s="3">
        <v>661</v>
      </c>
      <c r="AJ217" s="3">
        <v>758</v>
      </c>
      <c r="AK217" s="3">
        <v>247</v>
      </c>
      <c r="AL217" s="3">
        <v>13</v>
      </c>
      <c r="AM217" s="3">
        <v>4677</v>
      </c>
      <c r="AN217" s="3">
        <v>602</v>
      </c>
      <c r="AO217" s="3">
        <v>4567.3</v>
      </c>
      <c r="AP217" s="3">
        <v>5.2999999999999999E-2</v>
      </c>
      <c r="AQ217" s="3">
        <v>67</v>
      </c>
      <c r="AR217" s="3">
        <v>75.900000000000006</v>
      </c>
      <c r="AS217" s="3">
        <v>4.2</v>
      </c>
      <c r="AT217" s="3">
        <v>2.8</v>
      </c>
      <c r="AU217" s="2">
        <v>1007.2</v>
      </c>
      <c r="AV217" s="2">
        <v>8.8000000000000007</v>
      </c>
      <c r="AW217" s="2">
        <v>1.75</v>
      </c>
      <c r="AX217">
        <f t="shared" si="134"/>
        <v>46</v>
      </c>
      <c r="AY217" t="s">
        <v>82</v>
      </c>
      <c r="AZ217" s="3">
        <v>13933764</v>
      </c>
      <c r="BA217" s="3">
        <v>3128</v>
      </c>
      <c r="BB217">
        <v>43584813792</v>
      </c>
      <c r="BC217" t="s">
        <v>79</v>
      </c>
      <c r="BD217">
        <f t="shared" si="148"/>
        <v>31.7</v>
      </c>
      <c r="BE217">
        <f t="shared" si="149"/>
        <v>67</v>
      </c>
      <c r="BF217" t="str">
        <f t="shared" si="150"/>
        <v>_なし</v>
      </c>
      <c r="BG217" t="str">
        <f t="shared" si="151"/>
        <v>_冬でない</v>
      </c>
      <c r="BH217">
        <f t="shared" si="152"/>
        <v>0</v>
      </c>
      <c r="BI217" t="str">
        <f t="shared" si="153"/>
        <v>_なし</v>
      </c>
      <c r="BJ217" t="str">
        <f t="shared" si="135"/>
        <v>_なし</v>
      </c>
      <c r="BK217" t="str">
        <f t="shared" si="154"/>
        <v>_なし</v>
      </c>
      <c r="BL217">
        <f t="shared" si="155"/>
        <v>84.958333333333343</v>
      </c>
      <c r="BM217">
        <f t="shared" si="136"/>
        <v>4924</v>
      </c>
      <c r="BN217">
        <f t="shared" si="137"/>
        <v>615</v>
      </c>
      <c r="BO217">
        <f t="shared" si="138"/>
        <v>5539</v>
      </c>
      <c r="BP217">
        <v>-26</v>
      </c>
      <c r="BQ217">
        <v>-3</v>
      </c>
      <c r="BR217">
        <v>-13</v>
      </c>
      <c r="BS217">
        <v>-35</v>
      </c>
      <c r="BT217">
        <v>-28</v>
      </c>
      <c r="BU217">
        <v>13</v>
      </c>
      <c r="BV217">
        <f t="shared" si="161"/>
        <v>-24</v>
      </c>
      <c r="BW217">
        <f t="shared" si="162"/>
        <v>-7</v>
      </c>
      <c r="BX217">
        <f t="shared" si="163"/>
        <v>1</v>
      </c>
      <c r="BY217">
        <f t="shared" si="164"/>
        <v>-59</v>
      </c>
      <c r="BZ217">
        <f t="shared" si="165"/>
        <v>-73</v>
      </c>
      <c r="CA217">
        <f t="shared" si="166"/>
        <v>25</v>
      </c>
      <c r="CB217">
        <f t="shared" si="139"/>
        <v>-15.333333333333334</v>
      </c>
      <c r="CC217">
        <f t="shared" si="140"/>
        <v>-22.833333333333332</v>
      </c>
      <c r="CD217">
        <f t="shared" si="156"/>
        <v>12.5</v>
      </c>
      <c r="CE217" t="s">
        <v>121</v>
      </c>
      <c r="CF217" t="str">
        <f t="shared" si="157"/>
        <v>夏</v>
      </c>
      <c r="CG217" s="2">
        <v>13933764</v>
      </c>
      <c r="CH217" s="2">
        <v>14400</v>
      </c>
      <c r="CI217" s="2">
        <v>43584813792</v>
      </c>
      <c r="CJ217">
        <f t="shared" si="158"/>
        <v>48844190375</v>
      </c>
      <c r="CK217">
        <f t="shared" si="159"/>
        <v>48844190375</v>
      </c>
      <c r="CL217" s="2">
        <v>0</v>
      </c>
      <c r="CM217" s="2">
        <v>0</v>
      </c>
      <c r="CN217">
        <f t="shared" si="141"/>
        <v>0</v>
      </c>
      <c r="CO217">
        <f t="shared" si="145"/>
        <v>0</v>
      </c>
      <c r="CP217">
        <f t="shared" si="146"/>
        <v>0</v>
      </c>
      <c r="CQ217">
        <f t="shared" si="147"/>
        <v>0</v>
      </c>
      <c r="CR217">
        <f t="shared" si="142"/>
        <v>161</v>
      </c>
      <c r="CS217">
        <v>210</v>
      </c>
      <c r="CT217">
        <v>524956</v>
      </c>
      <c r="CU217">
        <f t="shared" si="160"/>
        <v>524956</v>
      </c>
    </row>
    <row r="218" spans="1:99" x14ac:dyDescent="0.55000000000000004">
      <c r="A218" s="1">
        <v>44062</v>
      </c>
      <c r="B218">
        <v>186</v>
      </c>
      <c r="C218">
        <v>18265</v>
      </c>
      <c r="D218">
        <v>3</v>
      </c>
      <c r="E218">
        <v>347</v>
      </c>
      <c r="F218">
        <v>29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 t="str">
        <f t="shared" si="126"/>
        <v>_平日(金曜除く)</v>
      </c>
      <c r="O218" t="s">
        <v>17</v>
      </c>
      <c r="P218" t="str">
        <f t="shared" si="127"/>
        <v>_平日</v>
      </c>
      <c r="Q218" t="str">
        <f t="shared" si="128"/>
        <v>_祝日でない</v>
      </c>
      <c r="R218" t="str">
        <f t="shared" si="129"/>
        <v>_平日</v>
      </c>
      <c r="S218" t="str">
        <f t="shared" si="130"/>
        <v>_平日</v>
      </c>
      <c r="T218">
        <f t="shared" si="143"/>
        <v>207</v>
      </c>
      <c r="U218" t="str">
        <f t="shared" si="131"/>
        <v>水</v>
      </c>
      <c r="V218" t="str">
        <f t="shared" si="132"/>
        <v>_週の前半</v>
      </c>
      <c r="W218" t="s">
        <v>37</v>
      </c>
      <c r="X218" t="str">
        <f t="shared" si="133"/>
        <v>_週の前半</v>
      </c>
      <c r="Y218" s="3">
        <v>0</v>
      </c>
      <c r="Z218" s="3">
        <v>72</v>
      </c>
      <c r="AA218" s="2" t="s">
        <v>79</v>
      </c>
      <c r="AB218" s="3">
        <v>0</v>
      </c>
      <c r="AC218" s="3">
        <v>14812</v>
      </c>
      <c r="AD218">
        <f t="shared" si="144"/>
        <v>412</v>
      </c>
      <c r="AE218" s="3">
        <v>1614</v>
      </c>
      <c r="AF218" s="3">
        <v>1582</v>
      </c>
      <c r="AG218" s="3">
        <v>32</v>
      </c>
      <c r="AH218" s="3">
        <v>279</v>
      </c>
      <c r="AI218" s="3">
        <v>571</v>
      </c>
      <c r="AJ218" s="3">
        <v>645</v>
      </c>
      <c r="AK218" s="3">
        <v>253</v>
      </c>
      <c r="AL218" s="3">
        <v>34</v>
      </c>
      <c r="AM218" s="3">
        <v>4220</v>
      </c>
      <c r="AN218" s="3">
        <v>623</v>
      </c>
      <c r="AO218" s="3">
        <v>4528.8999999999996</v>
      </c>
      <c r="AP218" s="3">
        <v>5.1999999999999998E-2</v>
      </c>
      <c r="AQ218" s="3">
        <v>56</v>
      </c>
      <c r="AR218" s="3">
        <v>74</v>
      </c>
      <c r="AS218" s="3">
        <v>10.8</v>
      </c>
      <c r="AT218" s="3">
        <v>2.7</v>
      </c>
      <c r="AU218" s="2">
        <v>1008.3</v>
      </c>
      <c r="AV218" s="2">
        <v>5.3</v>
      </c>
      <c r="AW218" s="2">
        <v>3.1999999999999997</v>
      </c>
      <c r="AX218">
        <f t="shared" si="134"/>
        <v>-21</v>
      </c>
      <c r="AY218" t="s">
        <v>82</v>
      </c>
      <c r="AZ218" s="3">
        <v>13933557</v>
      </c>
      <c r="BA218" s="3">
        <v>2920</v>
      </c>
      <c r="BB218">
        <v>40685986440</v>
      </c>
      <c r="BC218" t="s">
        <v>79</v>
      </c>
      <c r="BD218">
        <f t="shared" si="148"/>
        <v>30</v>
      </c>
      <c r="BE218">
        <f t="shared" si="149"/>
        <v>79</v>
      </c>
      <c r="BF218" t="str">
        <f t="shared" si="150"/>
        <v>_なし</v>
      </c>
      <c r="BG218" t="str">
        <f t="shared" si="151"/>
        <v>_冬でない</v>
      </c>
      <c r="BH218">
        <f t="shared" si="152"/>
        <v>0</v>
      </c>
      <c r="BI218" t="str">
        <f t="shared" si="153"/>
        <v>_なし</v>
      </c>
      <c r="BJ218" t="str">
        <f t="shared" si="135"/>
        <v>_なし</v>
      </c>
      <c r="BK218" t="str">
        <f t="shared" si="154"/>
        <v>_なし</v>
      </c>
      <c r="BL218">
        <f t="shared" si="155"/>
        <v>-1.5416666666666663</v>
      </c>
      <c r="BM218">
        <f t="shared" si="136"/>
        <v>4473</v>
      </c>
      <c r="BN218">
        <f t="shared" si="137"/>
        <v>657</v>
      </c>
      <c r="BO218">
        <f t="shared" si="138"/>
        <v>5130</v>
      </c>
      <c r="BP218">
        <v>-27</v>
      </c>
      <c r="BQ218">
        <v>-4</v>
      </c>
      <c r="BR218">
        <v>-11</v>
      </c>
      <c r="BS218">
        <v>-35</v>
      </c>
      <c r="BT218">
        <v>-28</v>
      </c>
      <c r="BU218">
        <v>12</v>
      </c>
      <c r="BV218">
        <f t="shared" si="161"/>
        <v>-25</v>
      </c>
      <c r="BW218">
        <f t="shared" si="162"/>
        <v>-3</v>
      </c>
      <c r="BX218">
        <f t="shared" si="163"/>
        <v>-15</v>
      </c>
      <c r="BY218">
        <f t="shared" si="164"/>
        <v>-41</v>
      </c>
      <c r="BZ218">
        <f t="shared" si="165"/>
        <v>-41</v>
      </c>
      <c r="CA218">
        <f t="shared" si="166"/>
        <v>16</v>
      </c>
      <c r="CB218">
        <f t="shared" si="139"/>
        <v>-15.5</v>
      </c>
      <c r="CC218">
        <f t="shared" si="140"/>
        <v>-18.166666666666668</v>
      </c>
      <c r="CD218">
        <f t="shared" si="156"/>
        <v>7.2</v>
      </c>
      <c r="CE218" t="s">
        <v>121</v>
      </c>
      <c r="CF218" t="str">
        <f t="shared" si="157"/>
        <v>夏</v>
      </c>
      <c r="CG218" s="2">
        <v>13933557</v>
      </c>
      <c r="CH218" s="2">
        <v>14812</v>
      </c>
      <c r="CI218" s="2">
        <v>40685986440</v>
      </c>
      <c r="CJ218">
        <f t="shared" si="158"/>
        <v>47199155769</v>
      </c>
      <c r="CK218">
        <f t="shared" si="159"/>
        <v>47199155769</v>
      </c>
      <c r="CL218" s="2">
        <v>0</v>
      </c>
      <c r="CM218" s="2">
        <v>0</v>
      </c>
      <c r="CN218">
        <f t="shared" si="141"/>
        <v>0</v>
      </c>
      <c r="CO218">
        <f t="shared" si="145"/>
        <v>0</v>
      </c>
      <c r="CP218">
        <f t="shared" si="146"/>
        <v>0</v>
      </c>
      <c r="CQ218">
        <f t="shared" si="147"/>
        <v>0</v>
      </c>
      <c r="CR218">
        <f t="shared" si="142"/>
        <v>207</v>
      </c>
      <c r="CS218">
        <v>210</v>
      </c>
      <c r="CT218">
        <v>524956</v>
      </c>
      <c r="CU218">
        <f t="shared" si="160"/>
        <v>524956</v>
      </c>
    </row>
    <row r="219" spans="1:99" x14ac:dyDescent="0.55000000000000004">
      <c r="A219" s="1">
        <v>44063</v>
      </c>
      <c r="B219">
        <v>339</v>
      </c>
      <c r="C219">
        <v>18604</v>
      </c>
      <c r="D219">
        <v>1</v>
      </c>
      <c r="E219">
        <v>348</v>
      </c>
      <c r="F219">
        <v>29.7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 t="str">
        <f t="shared" si="126"/>
        <v>_平日(金曜除く)</v>
      </c>
      <c r="O219" t="s">
        <v>17</v>
      </c>
      <c r="P219" t="str">
        <f t="shared" si="127"/>
        <v>_平日</v>
      </c>
      <c r="Q219" t="str">
        <f t="shared" si="128"/>
        <v>_祝日でない</v>
      </c>
      <c r="R219" t="str">
        <f t="shared" si="129"/>
        <v>_平日</v>
      </c>
      <c r="S219" t="str">
        <f t="shared" si="130"/>
        <v>_平日</v>
      </c>
      <c r="T219">
        <f t="shared" si="143"/>
        <v>186</v>
      </c>
      <c r="U219" t="str">
        <f t="shared" si="131"/>
        <v>木</v>
      </c>
      <c r="V219" t="str">
        <f t="shared" si="132"/>
        <v>週の後半</v>
      </c>
      <c r="W219" t="s">
        <v>37</v>
      </c>
      <c r="X219" t="str">
        <f t="shared" si="133"/>
        <v>週の後半</v>
      </c>
      <c r="Y219" s="3">
        <v>0</v>
      </c>
      <c r="Z219" s="3">
        <v>74</v>
      </c>
      <c r="AA219" s="2" t="s">
        <v>79</v>
      </c>
      <c r="AB219" s="3">
        <v>0</v>
      </c>
      <c r="AC219" s="3">
        <v>15109</v>
      </c>
      <c r="AD219">
        <f t="shared" si="144"/>
        <v>297</v>
      </c>
      <c r="AE219" s="3">
        <v>1571</v>
      </c>
      <c r="AF219" s="3">
        <v>1535</v>
      </c>
      <c r="AG219" s="3">
        <v>36</v>
      </c>
      <c r="AH219" s="3">
        <v>290</v>
      </c>
      <c r="AI219" s="3">
        <v>576</v>
      </c>
      <c r="AJ219" s="3">
        <v>713</v>
      </c>
      <c r="AK219" s="3">
        <v>186</v>
      </c>
      <c r="AL219" s="3">
        <v>20</v>
      </c>
      <c r="AM219" s="3">
        <v>3391</v>
      </c>
      <c r="AN219" s="3">
        <v>595</v>
      </c>
      <c r="AO219" s="3">
        <v>4349.3</v>
      </c>
      <c r="AP219" s="3">
        <v>5.0999999999999997E-2</v>
      </c>
      <c r="AQ219" s="3">
        <v>51</v>
      </c>
      <c r="AR219" s="3">
        <v>70.400000000000006</v>
      </c>
      <c r="AS219" s="3">
        <v>11.1</v>
      </c>
      <c r="AT219" s="3">
        <v>3.2</v>
      </c>
      <c r="AU219" s="2">
        <v>1008.9</v>
      </c>
      <c r="AV219" s="2">
        <v>1</v>
      </c>
      <c r="AW219" s="2">
        <v>-1</v>
      </c>
      <c r="AX219">
        <f t="shared" si="134"/>
        <v>153</v>
      </c>
      <c r="AY219" t="s">
        <v>82</v>
      </c>
      <c r="AZ219" s="3">
        <v>13933371</v>
      </c>
      <c r="BA219" s="3">
        <v>2808</v>
      </c>
      <c r="BB219">
        <v>39124905768</v>
      </c>
      <c r="BC219" t="s">
        <v>79</v>
      </c>
      <c r="BD219">
        <f t="shared" si="148"/>
        <v>29.4</v>
      </c>
      <c r="BE219">
        <f t="shared" si="149"/>
        <v>82</v>
      </c>
      <c r="BF219" t="str">
        <f t="shared" si="150"/>
        <v>_なし</v>
      </c>
      <c r="BG219" t="str">
        <f t="shared" si="151"/>
        <v>_冬でない</v>
      </c>
      <c r="BH219">
        <f t="shared" si="152"/>
        <v>0</v>
      </c>
      <c r="BI219" t="str">
        <f t="shared" si="153"/>
        <v>_なし</v>
      </c>
      <c r="BJ219" t="str">
        <f t="shared" si="135"/>
        <v>_なし</v>
      </c>
      <c r="BK219" t="str">
        <f t="shared" si="154"/>
        <v>_なし</v>
      </c>
      <c r="BL219">
        <f t="shared" si="155"/>
        <v>-2.4249999999999998</v>
      </c>
      <c r="BM219">
        <f t="shared" si="136"/>
        <v>3577</v>
      </c>
      <c r="BN219">
        <f t="shared" si="137"/>
        <v>615</v>
      </c>
      <c r="BO219">
        <f t="shared" si="138"/>
        <v>4192</v>
      </c>
      <c r="BP219">
        <v>-26</v>
      </c>
      <c r="BQ219">
        <v>-4</v>
      </c>
      <c r="BR219">
        <v>-17</v>
      </c>
      <c r="BS219">
        <v>-35</v>
      </c>
      <c r="BT219">
        <v>-28</v>
      </c>
      <c r="BU219">
        <v>13</v>
      </c>
      <c r="BV219">
        <f t="shared" si="161"/>
        <v>-29</v>
      </c>
      <c r="BW219">
        <f t="shared" si="162"/>
        <v>-9</v>
      </c>
      <c r="BX219">
        <f t="shared" si="163"/>
        <v>-21</v>
      </c>
      <c r="BY219">
        <f t="shared" si="164"/>
        <v>-44</v>
      </c>
      <c r="BZ219">
        <f t="shared" si="165"/>
        <v>-44</v>
      </c>
      <c r="CA219">
        <f t="shared" si="166"/>
        <v>17</v>
      </c>
      <c r="CB219">
        <f t="shared" si="139"/>
        <v>-16.166666666666668</v>
      </c>
      <c r="CC219">
        <f t="shared" si="140"/>
        <v>-21.666666666666668</v>
      </c>
      <c r="CD219">
        <f t="shared" si="156"/>
        <v>7.8</v>
      </c>
      <c r="CE219" t="s">
        <v>121</v>
      </c>
      <c r="CF219" t="str">
        <f t="shared" si="157"/>
        <v>夏</v>
      </c>
      <c r="CG219" s="2">
        <v>13933371</v>
      </c>
      <c r="CH219" s="2">
        <v>15109</v>
      </c>
      <c r="CI219" s="2">
        <v>39124905768</v>
      </c>
      <c r="CJ219">
        <f t="shared" si="158"/>
        <v>45777017025</v>
      </c>
      <c r="CK219">
        <f t="shared" si="159"/>
        <v>45777017025</v>
      </c>
      <c r="CL219" s="2">
        <v>0</v>
      </c>
      <c r="CM219" s="2">
        <v>0</v>
      </c>
      <c r="CN219">
        <f t="shared" si="141"/>
        <v>0</v>
      </c>
      <c r="CO219">
        <f t="shared" si="145"/>
        <v>0</v>
      </c>
      <c r="CP219">
        <f t="shared" si="146"/>
        <v>0</v>
      </c>
      <c r="CQ219">
        <f t="shared" si="147"/>
        <v>0</v>
      </c>
      <c r="CR219">
        <f t="shared" si="142"/>
        <v>186</v>
      </c>
      <c r="CS219">
        <v>210</v>
      </c>
      <c r="CT219">
        <v>524956</v>
      </c>
      <c r="CU219">
        <f t="shared" si="160"/>
        <v>524956</v>
      </c>
    </row>
    <row r="220" spans="1:99" x14ac:dyDescent="0.55000000000000004">
      <c r="A220" s="1">
        <v>44064</v>
      </c>
      <c r="B220">
        <v>258</v>
      </c>
      <c r="C220">
        <v>18862</v>
      </c>
      <c r="D220">
        <v>2</v>
      </c>
      <c r="E220">
        <v>350</v>
      </c>
      <c r="F220">
        <v>30.1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 t="str">
        <f t="shared" si="126"/>
        <v>金曜</v>
      </c>
      <c r="O220" t="s">
        <v>17</v>
      </c>
      <c r="P220" t="str">
        <f t="shared" si="127"/>
        <v>_平日</v>
      </c>
      <c r="Q220" t="str">
        <f t="shared" si="128"/>
        <v>_祝日でない</v>
      </c>
      <c r="R220" t="str">
        <f t="shared" si="129"/>
        <v>_平日</v>
      </c>
      <c r="S220" t="str">
        <f t="shared" si="130"/>
        <v>休日前日</v>
      </c>
      <c r="T220">
        <f t="shared" si="143"/>
        <v>339</v>
      </c>
      <c r="U220" t="str">
        <f t="shared" si="131"/>
        <v>金</v>
      </c>
      <c r="V220" t="str">
        <f t="shared" si="132"/>
        <v>週の後半</v>
      </c>
      <c r="W220" t="s">
        <v>37</v>
      </c>
      <c r="X220" t="str">
        <f t="shared" si="133"/>
        <v>週の後半</v>
      </c>
      <c r="Y220" s="3">
        <v>0</v>
      </c>
      <c r="Z220" s="3">
        <v>72</v>
      </c>
      <c r="AA220" s="2" t="s">
        <v>79</v>
      </c>
      <c r="AB220" s="3">
        <v>0</v>
      </c>
      <c r="AC220" s="3">
        <v>15409</v>
      </c>
      <c r="AD220">
        <f t="shared" si="144"/>
        <v>300</v>
      </c>
      <c r="AE220" s="3">
        <v>1565</v>
      </c>
      <c r="AF220" s="3">
        <v>1532</v>
      </c>
      <c r="AG220" s="3">
        <v>33</v>
      </c>
      <c r="AH220" s="3">
        <v>303</v>
      </c>
      <c r="AI220" s="3">
        <v>601</v>
      </c>
      <c r="AJ220" s="3">
        <v>637</v>
      </c>
      <c r="AK220" s="3">
        <v>221</v>
      </c>
      <c r="AL220" s="3">
        <v>34</v>
      </c>
      <c r="AM220" s="3">
        <v>4453</v>
      </c>
      <c r="AN220" s="3">
        <v>578</v>
      </c>
      <c r="AO220" s="3">
        <v>4359</v>
      </c>
      <c r="AP220" s="3">
        <v>5.0999999999999997E-2</v>
      </c>
      <c r="AQ220" s="3">
        <v>43</v>
      </c>
      <c r="AR220" s="3">
        <v>68.7</v>
      </c>
      <c r="AS220" s="3">
        <v>10.5</v>
      </c>
      <c r="AT220" s="3">
        <v>2.8</v>
      </c>
      <c r="AU220" s="2">
        <v>1009.5</v>
      </c>
      <c r="AV220" s="2">
        <v>2.2999999999999998</v>
      </c>
      <c r="AW220" s="2">
        <v>1.1333333333333333</v>
      </c>
      <c r="AX220">
        <f t="shared" si="134"/>
        <v>-81</v>
      </c>
      <c r="AY220" t="s">
        <v>82</v>
      </c>
      <c r="AZ220" s="3">
        <v>13933032</v>
      </c>
      <c r="BA220" s="3">
        <v>2845</v>
      </c>
      <c r="BB220">
        <v>39639476040</v>
      </c>
      <c r="BC220" t="s">
        <v>79</v>
      </c>
      <c r="BD220">
        <f t="shared" si="148"/>
        <v>29.4</v>
      </c>
      <c r="BE220">
        <f t="shared" si="149"/>
        <v>78</v>
      </c>
      <c r="BF220" t="str">
        <f t="shared" si="150"/>
        <v>_なし</v>
      </c>
      <c r="BG220" t="str">
        <f t="shared" si="151"/>
        <v>_冬でない</v>
      </c>
      <c r="BH220">
        <f t="shared" si="152"/>
        <v>0</v>
      </c>
      <c r="BI220" t="str">
        <f t="shared" si="153"/>
        <v>_なし</v>
      </c>
      <c r="BJ220" t="str">
        <f t="shared" si="135"/>
        <v>_なし</v>
      </c>
      <c r="BK220" t="str">
        <f t="shared" si="154"/>
        <v>_なし</v>
      </c>
      <c r="BL220">
        <f t="shared" si="155"/>
        <v>0.71666666666666679</v>
      </c>
      <c r="BM220">
        <f t="shared" si="136"/>
        <v>4674</v>
      </c>
      <c r="BN220">
        <f t="shared" si="137"/>
        <v>612</v>
      </c>
      <c r="BO220">
        <f t="shared" si="138"/>
        <v>5286</v>
      </c>
      <c r="BP220">
        <v>-28</v>
      </c>
      <c r="BQ220">
        <v>-5</v>
      </c>
      <c r="BR220">
        <v>-18</v>
      </c>
      <c r="BS220">
        <v>-35</v>
      </c>
      <c r="BT220">
        <v>-28</v>
      </c>
      <c r="BU220">
        <v>14</v>
      </c>
      <c r="BV220">
        <f t="shared" si="161"/>
        <v>-26</v>
      </c>
      <c r="BW220">
        <f t="shared" si="162"/>
        <v>-7</v>
      </c>
      <c r="BX220">
        <f t="shared" si="163"/>
        <v>-21</v>
      </c>
      <c r="BY220">
        <f t="shared" si="164"/>
        <v>-47</v>
      </c>
      <c r="BZ220">
        <f t="shared" si="165"/>
        <v>-52</v>
      </c>
      <c r="CA220">
        <f t="shared" si="166"/>
        <v>19</v>
      </c>
      <c r="CB220">
        <f t="shared" si="139"/>
        <v>-16.666666666666668</v>
      </c>
      <c r="CC220">
        <f t="shared" si="140"/>
        <v>-22.333333333333332</v>
      </c>
      <c r="CD220">
        <f t="shared" si="156"/>
        <v>8.3000000000000007</v>
      </c>
      <c r="CE220" t="s">
        <v>121</v>
      </c>
      <c r="CF220" t="str">
        <f t="shared" si="157"/>
        <v>夏</v>
      </c>
      <c r="CG220" s="2">
        <v>13933032</v>
      </c>
      <c r="CH220" s="2">
        <v>15409</v>
      </c>
      <c r="CI220" s="2">
        <v>39639476040</v>
      </c>
      <c r="CJ220">
        <f t="shared" si="158"/>
        <v>42710649335</v>
      </c>
      <c r="CK220">
        <f t="shared" si="159"/>
        <v>42710649335</v>
      </c>
      <c r="CL220" s="2">
        <v>0</v>
      </c>
      <c r="CM220" s="2">
        <v>0</v>
      </c>
      <c r="CN220">
        <f t="shared" si="141"/>
        <v>0</v>
      </c>
      <c r="CO220">
        <f t="shared" si="145"/>
        <v>0</v>
      </c>
      <c r="CP220">
        <f t="shared" si="146"/>
        <v>0</v>
      </c>
      <c r="CQ220">
        <f t="shared" si="147"/>
        <v>0</v>
      </c>
      <c r="CR220">
        <f t="shared" si="142"/>
        <v>339</v>
      </c>
      <c r="CS220">
        <v>210</v>
      </c>
      <c r="CT220">
        <v>524956</v>
      </c>
      <c r="CU220">
        <f t="shared" si="160"/>
        <v>524956</v>
      </c>
    </row>
    <row r="221" spans="1:99" x14ac:dyDescent="0.55000000000000004">
      <c r="A221" s="1">
        <v>44065</v>
      </c>
      <c r="B221">
        <v>256</v>
      </c>
      <c r="C221">
        <v>19118</v>
      </c>
      <c r="D221">
        <v>0</v>
      </c>
      <c r="E221">
        <v>350</v>
      </c>
      <c r="F221">
        <v>29.3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 t="str">
        <f t="shared" si="126"/>
        <v>休日</v>
      </c>
      <c r="O221" t="s">
        <v>17</v>
      </c>
      <c r="P221" t="str">
        <f t="shared" si="127"/>
        <v>休日</v>
      </c>
      <c r="Q221" t="str">
        <f t="shared" si="128"/>
        <v>_祝日でない</v>
      </c>
      <c r="R221" t="str">
        <f t="shared" si="129"/>
        <v>休日</v>
      </c>
      <c r="S221" t="str">
        <f t="shared" si="130"/>
        <v>休日</v>
      </c>
      <c r="T221">
        <f t="shared" si="143"/>
        <v>258</v>
      </c>
      <c r="U221" t="str">
        <f t="shared" si="131"/>
        <v>土</v>
      </c>
      <c r="V221" t="str">
        <f t="shared" si="132"/>
        <v>週の後半</v>
      </c>
      <c r="W221" t="s">
        <v>37</v>
      </c>
      <c r="X221" t="str">
        <f t="shared" si="133"/>
        <v>週の後半</v>
      </c>
      <c r="Y221" s="3">
        <v>0</v>
      </c>
      <c r="Z221" s="3">
        <v>75</v>
      </c>
      <c r="AA221" s="2" t="s">
        <v>79</v>
      </c>
      <c r="AB221" s="3">
        <v>0</v>
      </c>
      <c r="AC221" s="3">
        <v>15562</v>
      </c>
      <c r="AD221">
        <f t="shared" si="144"/>
        <v>153</v>
      </c>
      <c r="AE221" s="3">
        <v>1575</v>
      </c>
      <c r="AF221" s="3">
        <v>1538</v>
      </c>
      <c r="AG221" s="3">
        <v>37</v>
      </c>
      <c r="AH221" s="3">
        <v>323</v>
      </c>
      <c r="AI221" s="3">
        <v>597</v>
      </c>
      <c r="AJ221" s="3">
        <v>714</v>
      </c>
      <c r="AK221" s="3">
        <v>123</v>
      </c>
      <c r="AL221" s="3">
        <v>14</v>
      </c>
      <c r="AM221" s="3">
        <v>2614</v>
      </c>
      <c r="AN221" s="3">
        <v>384</v>
      </c>
      <c r="AO221" s="3">
        <v>4322</v>
      </c>
      <c r="AP221" s="3">
        <v>4.9000000000000002E-2</v>
      </c>
      <c r="AQ221" s="3">
        <v>48</v>
      </c>
      <c r="AR221" s="3">
        <v>64</v>
      </c>
      <c r="AS221" s="3">
        <v>8</v>
      </c>
      <c r="AT221" s="3">
        <v>2.7</v>
      </c>
      <c r="AU221" s="2">
        <v>1008.5</v>
      </c>
      <c r="AV221" s="2">
        <v>6</v>
      </c>
      <c r="AW221" s="2">
        <v>-34.024999999999999</v>
      </c>
      <c r="AX221">
        <f t="shared" si="134"/>
        <v>-2</v>
      </c>
      <c r="AY221" t="s">
        <v>82</v>
      </c>
      <c r="AZ221" s="3">
        <v>13932774</v>
      </c>
      <c r="BA221" s="3">
        <v>2950</v>
      </c>
      <c r="BB221">
        <v>41101683300</v>
      </c>
      <c r="BC221" t="s">
        <v>79</v>
      </c>
      <c r="BD221">
        <f t="shared" si="148"/>
        <v>31</v>
      </c>
      <c r="BE221">
        <f t="shared" si="149"/>
        <v>76</v>
      </c>
      <c r="BF221" t="str">
        <f t="shared" si="150"/>
        <v>_なし</v>
      </c>
      <c r="BG221" t="str">
        <f t="shared" si="151"/>
        <v>_冬でない</v>
      </c>
      <c r="BH221">
        <f t="shared" si="152"/>
        <v>0</v>
      </c>
      <c r="BI221" t="str">
        <f t="shared" si="153"/>
        <v>_なし</v>
      </c>
      <c r="BJ221" t="str">
        <f t="shared" si="135"/>
        <v>_なし</v>
      </c>
      <c r="BK221" t="str">
        <f t="shared" si="154"/>
        <v>_なし</v>
      </c>
      <c r="BL221">
        <f t="shared" si="155"/>
        <v>-31.975000000000005</v>
      </c>
      <c r="BM221">
        <f t="shared" si="136"/>
        <v>2737</v>
      </c>
      <c r="BN221">
        <f t="shared" si="137"/>
        <v>398</v>
      </c>
      <c r="BO221">
        <f t="shared" si="138"/>
        <v>3135</v>
      </c>
      <c r="BP221">
        <v>-26</v>
      </c>
      <c r="BQ221">
        <v>-4</v>
      </c>
      <c r="BR221">
        <v>-20</v>
      </c>
      <c r="BS221">
        <v>-34</v>
      </c>
      <c r="BT221">
        <v>-17</v>
      </c>
      <c r="BU221">
        <v>8</v>
      </c>
      <c r="BV221">
        <f t="shared" si="161"/>
        <v>-28</v>
      </c>
      <c r="BW221">
        <f t="shared" si="162"/>
        <v>-5</v>
      </c>
      <c r="BX221">
        <f t="shared" si="163"/>
        <v>-16</v>
      </c>
      <c r="BY221">
        <f t="shared" si="164"/>
        <v>-49</v>
      </c>
      <c r="BZ221">
        <f t="shared" si="165"/>
        <v>-53</v>
      </c>
      <c r="CA221">
        <f t="shared" si="166"/>
        <v>21</v>
      </c>
      <c r="CB221">
        <f t="shared" si="139"/>
        <v>-15.5</v>
      </c>
      <c r="CC221">
        <f t="shared" si="140"/>
        <v>-21.666666666666668</v>
      </c>
      <c r="CD221">
        <f t="shared" si="156"/>
        <v>10</v>
      </c>
      <c r="CE221" t="s">
        <v>121</v>
      </c>
      <c r="CF221" t="str">
        <f t="shared" si="157"/>
        <v>夏</v>
      </c>
      <c r="CG221" s="2">
        <v>13932774</v>
      </c>
      <c r="CH221" s="2">
        <v>15562</v>
      </c>
      <c r="CI221" s="2">
        <v>41101683300</v>
      </c>
      <c r="CJ221">
        <f t="shared" si="158"/>
        <v>43643073240</v>
      </c>
      <c r="CK221">
        <f t="shared" si="159"/>
        <v>43643073240</v>
      </c>
      <c r="CL221" s="2">
        <v>0</v>
      </c>
      <c r="CM221" s="2">
        <v>0</v>
      </c>
      <c r="CN221">
        <f t="shared" si="141"/>
        <v>0</v>
      </c>
      <c r="CO221">
        <f t="shared" si="145"/>
        <v>0</v>
      </c>
      <c r="CP221">
        <f t="shared" si="146"/>
        <v>0</v>
      </c>
      <c r="CQ221">
        <f t="shared" si="147"/>
        <v>0</v>
      </c>
      <c r="CR221">
        <f t="shared" si="142"/>
        <v>258</v>
      </c>
      <c r="CS221">
        <v>210</v>
      </c>
      <c r="CT221">
        <v>524956</v>
      </c>
      <c r="CU221">
        <f t="shared" si="160"/>
        <v>524956</v>
      </c>
    </row>
    <row r="222" spans="1:99" x14ac:dyDescent="0.55000000000000004">
      <c r="A222" s="1">
        <v>44066</v>
      </c>
      <c r="B222">
        <v>212</v>
      </c>
      <c r="C222">
        <v>19330</v>
      </c>
      <c r="D222">
        <v>0</v>
      </c>
      <c r="E222">
        <v>350</v>
      </c>
      <c r="F222">
        <v>25.6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 t="str">
        <f t="shared" si="126"/>
        <v>休日</v>
      </c>
      <c r="O222" t="s">
        <v>17</v>
      </c>
      <c r="P222" t="str">
        <f t="shared" si="127"/>
        <v>休日</v>
      </c>
      <c r="Q222" t="str">
        <f t="shared" si="128"/>
        <v>_祝日でない</v>
      </c>
      <c r="R222" t="str">
        <f t="shared" si="129"/>
        <v>休日</v>
      </c>
      <c r="S222" t="str">
        <f t="shared" si="130"/>
        <v>休日</v>
      </c>
      <c r="T222">
        <f t="shared" si="143"/>
        <v>256</v>
      </c>
      <c r="U222" t="str">
        <f t="shared" si="131"/>
        <v>日</v>
      </c>
      <c r="V222" t="str">
        <f t="shared" si="132"/>
        <v>_週の前半</v>
      </c>
      <c r="W222" t="s">
        <v>37</v>
      </c>
      <c r="X222" t="str">
        <f t="shared" si="133"/>
        <v>週の後半</v>
      </c>
      <c r="Y222" s="3">
        <v>38</v>
      </c>
      <c r="Z222" s="3">
        <v>87</v>
      </c>
      <c r="AA222" s="2" t="s">
        <v>79</v>
      </c>
      <c r="AB222" s="3">
        <v>0</v>
      </c>
      <c r="AC222" s="3">
        <v>15726</v>
      </c>
      <c r="AD222">
        <f t="shared" si="144"/>
        <v>164</v>
      </c>
      <c r="AE222" s="3">
        <v>1581</v>
      </c>
      <c r="AF222" s="3">
        <v>1542</v>
      </c>
      <c r="AG222" s="3">
        <v>39</v>
      </c>
      <c r="AH222" s="3">
        <v>345</v>
      </c>
      <c r="AI222" s="3">
        <v>625</v>
      </c>
      <c r="AJ222" s="3">
        <v>706</v>
      </c>
      <c r="AK222" s="3">
        <v>60</v>
      </c>
      <c r="AL222" s="3">
        <v>8</v>
      </c>
      <c r="AM222" s="3">
        <v>1105</v>
      </c>
      <c r="AN222" s="3">
        <v>265</v>
      </c>
      <c r="AO222" s="3">
        <v>4315</v>
      </c>
      <c r="AP222" s="3">
        <v>4.9000000000000002E-2</v>
      </c>
      <c r="AQ222" s="3">
        <v>48</v>
      </c>
      <c r="AR222" s="3">
        <v>56.4</v>
      </c>
      <c r="AS222" s="3">
        <v>1.9</v>
      </c>
      <c r="AT222" s="3">
        <v>2</v>
      </c>
      <c r="AU222" s="2">
        <v>1006.2</v>
      </c>
      <c r="AV222" s="2">
        <v>9.8000000000000007</v>
      </c>
      <c r="AW222" s="2">
        <v>-12.308333333333332</v>
      </c>
      <c r="AX222">
        <f t="shared" si="134"/>
        <v>-44</v>
      </c>
      <c r="AY222" t="s">
        <v>82</v>
      </c>
      <c r="AZ222" s="3">
        <v>13932518</v>
      </c>
      <c r="BA222" s="3">
        <v>3042</v>
      </c>
      <c r="BB222">
        <v>42382719756</v>
      </c>
      <c r="BC222" t="s">
        <v>79</v>
      </c>
      <c r="BD222">
        <f t="shared" si="148"/>
        <v>31.2</v>
      </c>
      <c r="BE222">
        <f t="shared" si="149"/>
        <v>74</v>
      </c>
      <c r="BF222" t="str">
        <f t="shared" si="150"/>
        <v>_なし</v>
      </c>
      <c r="BG222" t="str">
        <f t="shared" si="151"/>
        <v>_冬でない</v>
      </c>
      <c r="BH222">
        <f t="shared" si="152"/>
        <v>0</v>
      </c>
      <c r="BI222" t="str">
        <f t="shared" si="153"/>
        <v>_なし</v>
      </c>
      <c r="BJ222" t="str">
        <f t="shared" si="135"/>
        <v>_なし</v>
      </c>
      <c r="BK222" t="str">
        <f t="shared" si="154"/>
        <v>_なし</v>
      </c>
      <c r="BL222">
        <f t="shared" si="155"/>
        <v>-6.9333333333333336</v>
      </c>
      <c r="BM222">
        <f t="shared" si="136"/>
        <v>1165</v>
      </c>
      <c r="BN222">
        <f t="shared" si="137"/>
        <v>273</v>
      </c>
      <c r="BO222">
        <f t="shared" si="138"/>
        <v>1438</v>
      </c>
      <c r="BP222">
        <v>-29</v>
      </c>
      <c r="BQ222">
        <v>-8</v>
      </c>
      <c r="BR222">
        <v>-23</v>
      </c>
      <c r="BS222">
        <v>-39</v>
      </c>
      <c r="BT222">
        <v>-15</v>
      </c>
      <c r="BU222">
        <v>7</v>
      </c>
      <c r="BV222">
        <f t="shared" si="161"/>
        <v>-30</v>
      </c>
      <c r="BW222">
        <f t="shared" si="162"/>
        <v>-7</v>
      </c>
      <c r="BX222">
        <f t="shared" si="163"/>
        <v>-24</v>
      </c>
      <c r="BY222">
        <f t="shared" si="164"/>
        <v>-42</v>
      </c>
      <c r="BZ222">
        <f t="shared" si="165"/>
        <v>-36</v>
      </c>
      <c r="CA222">
        <f t="shared" si="166"/>
        <v>10</v>
      </c>
      <c r="CB222">
        <f t="shared" si="139"/>
        <v>-17.833333333333332</v>
      </c>
      <c r="CC222">
        <f t="shared" si="140"/>
        <v>-21.5</v>
      </c>
      <c r="CD222">
        <f t="shared" si="156"/>
        <v>9.6999999999999993</v>
      </c>
      <c r="CE222" t="s">
        <v>121</v>
      </c>
      <c r="CF222" t="str">
        <f t="shared" si="157"/>
        <v>夏</v>
      </c>
      <c r="CG222" s="2">
        <v>13932518</v>
      </c>
      <c r="CH222" s="2">
        <v>15726</v>
      </c>
      <c r="CI222" s="2">
        <v>42382719756</v>
      </c>
      <c r="CJ222">
        <f t="shared" si="158"/>
        <v>46707388120</v>
      </c>
      <c r="CK222">
        <f t="shared" si="159"/>
        <v>46707388120</v>
      </c>
      <c r="CL222" s="2">
        <v>0</v>
      </c>
      <c r="CM222" s="2">
        <v>0</v>
      </c>
      <c r="CN222">
        <f t="shared" si="141"/>
        <v>0</v>
      </c>
      <c r="CO222">
        <f t="shared" si="145"/>
        <v>0</v>
      </c>
      <c r="CP222">
        <f t="shared" si="146"/>
        <v>0</v>
      </c>
      <c r="CQ222">
        <f t="shared" si="147"/>
        <v>0</v>
      </c>
      <c r="CR222">
        <f t="shared" si="142"/>
        <v>256</v>
      </c>
      <c r="CS222">
        <v>210</v>
      </c>
      <c r="CT222">
        <v>524956</v>
      </c>
      <c r="CU222">
        <f t="shared" si="160"/>
        <v>524956</v>
      </c>
    </row>
    <row r="223" spans="1:99" x14ac:dyDescent="0.55000000000000004">
      <c r="A223" s="1">
        <v>44067</v>
      </c>
      <c r="B223">
        <v>95</v>
      </c>
      <c r="C223">
        <v>19425</v>
      </c>
      <c r="D223">
        <v>2</v>
      </c>
      <c r="E223">
        <v>352</v>
      </c>
      <c r="F223">
        <v>27.2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t="str">
        <f t="shared" si="126"/>
        <v>_平日(金曜除く)</v>
      </c>
      <c r="O223" t="s">
        <v>17</v>
      </c>
      <c r="P223" t="str">
        <f t="shared" si="127"/>
        <v>_平日</v>
      </c>
      <c r="Q223" t="str">
        <f t="shared" si="128"/>
        <v>_祝日でない</v>
      </c>
      <c r="R223" t="str">
        <f t="shared" si="129"/>
        <v>_平日</v>
      </c>
      <c r="S223" t="str">
        <f t="shared" si="130"/>
        <v>_平日</v>
      </c>
      <c r="T223">
        <f t="shared" si="143"/>
        <v>212</v>
      </c>
      <c r="U223" t="str">
        <f t="shared" si="131"/>
        <v>月</v>
      </c>
      <c r="V223" t="str">
        <f t="shared" si="132"/>
        <v>_週の前半</v>
      </c>
      <c r="W223" t="s">
        <v>37</v>
      </c>
      <c r="X223" t="str">
        <f t="shared" si="133"/>
        <v>_週の前半</v>
      </c>
      <c r="Y223" s="3">
        <v>0</v>
      </c>
      <c r="Z223" s="3">
        <v>79</v>
      </c>
      <c r="AA223" s="2" t="s">
        <v>79</v>
      </c>
      <c r="AB223" s="3">
        <v>0</v>
      </c>
      <c r="AC223" s="3">
        <v>16027</v>
      </c>
      <c r="AD223">
        <f t="shared" si="144"/>
        <v>301</v>
      </c>
      <c r="AE223" s="3">
        <v>1632</v>
      </c>
      <c r="AF223" s="3">
        <v>1594</v>
      </c>
      <c r="AG223" s="3">
        <v>38</v>
      </c>
      <c r="AH223" s="3">
        <v>332</v>
      </c>
      <c r="AI223" s="3">
        <v>593</v>
      </c>
      <c r="AJ223" s="3">
        <v>492</v>
      </c>
      <c r="AK223" s="3">
        <v>211</v>
      </c>
      <c r="AL223" s="3">
        <v>31</v>
      </c>
      <c r="AM223" s="3">
        <v>4389</v>
      </c>
      <c r="AN223" s="3">
        <v>773</v>
      </c>
      <c r="AO223" s="3">
        <v>4303.3999999999996</v>
      </c>
      <c r="AP223" s="3">
        <v>4.8000000000000001E-2</v>
      </c>
      <c r="AQ223" s="3">
        <v>49</v>
      </c>
      <c r="AR223" s="3">
        <v>51.7</v>
      </c>
      <c r="AS223" s="3">
        <v>6.7</v>
      </c>
      <c r="AT223" s="3">
        <v>2.7</v>
      </c>
      <c r="AU223" s="2">
        <v>1004.9</v>
      </c>
      <c r="AV223" s="2">
        <v>5</v>
      </c>
      <c r="AW223" s="2">
        <v>141.85000000000002</v>
      </c>
      <c r="AX223">
        <f t="shared" si="134"/>
        <v>-117</v>
      </c>
      <c r="AY223" t="s">
        <v>82</v>
      </c>
      <c r="AZ223" s="3">
        <v>13932306</v>
      </c>
      <c r="BA223" s="3">
        <v>2951</v>
      </c>
      <c r="BB223">
        <v>41114235006</v>
      </c>
      <c r="BC223" t="s">
        <v>79</v>
      </c>
      <c r="BD223">
        <f t="shared" si="148"/>
        <v>30.8</v>
      </c>
      <c r="BE223">
        <f t="shared" si="149"/>
        <v>76</v>
      </c>
      <c r="BF223" t="str">
        <f t="shared" si="150"/>
        <v>_なし</v>
      </c>
      <c r="BG223" t="str">
        <f t="shared" si="151"/>
        <v>_冬でない</v>
      </c>
      <c r="BH223">
        <f t="shared" si="152"/>
        <v>0</v>
      </c>
      <c r="BI223" t="str">
        <f t="shared" si="153"/>
        <v>_なし</v>
      </c>
      <c r="BJ223" t="str">
        <f t="shared" si="135"/>
        <v>_なし</v>
      </c>
      <c r="BK223" t="str">
        <f t="shared" si="154"/>
        <v>_なし</v>
      </c>
      <c r="BL223">
        <f t="shared" si="155"/>
        <v>152.02499999999998</v>
      </c>
      <c r="BM223">
        <f t="shared" si="136"/>
        <v>4600</v>
      </c>
      <c r="BN223">
        <f t="shared" si="137"/>
        <v>804</v>
      </c>
      <c r="BO223">
        <f t="shared" si="138"/>
        <v>5404</v>
      </c>
      <c r="BP223">
        <v>-26</v>
      </c>
      <c r="BQ223">
        <v>-5</v>
      </c>
      <c r="BR223">
        <v>-16</v>
      </c>
      <c r="BS223">
        <v>-32</v>
      </c>
      <c r="BT223">
        <v>-24</v>
      </c>
      <c r="BU223">
        <v>12</v>
      </c>
      <c r="BV223">
        <f t="shared" si="161"/>
        <v>-31</v>
      </c>
      <c r="BW223">
        <f t="shared" si="162"/>
        <v>-7</v>
      </c>
      <c r="BX223">
        <f t="shared" si="163"/>
        <v>-24</v>
      </c>
      <c r="BY223">
        <f t="shared" si="164"/>
        <v>-42</v>
      </c>
      <c r="BZ223">
        <f t="shared" si="165"/>
        <v>-20</v>
      </c>
      <c r="CA223">
        <f t="shared" si="166"/>
        <v>7</v>
      </c>
      <c r="CB223">
        <f t="shared" si="139"/>
        <v>-15.166666666666666</v>
      </c>
      <c r="CC223">
        <f t="shared" si="140"/>
        <v>-19.5</v>
      </c>
      <c r="CD223">
        <f t="shared" si="156"/>
        <v>7</v>
      </c>
      <c r="CE223" t="s">
        <v>121</v>
      </c>
      <c r="CF223" t="str">
        <f t="shared" si="157"/>
        <v>夏</v>
      </c>
      <c r="CG223" s="2">
        <v>13932306</v>
      </c>
      <c r="CH223" s="2">
        <v>16027</v>
      </c>
      <c r="CI223" s="2">
        <v>41114235006</v>
      </c>
      <c r="CJ223">
        <f t="shared" si="158"/>
        <v>46748318375</v>
      </c>
      <c r="CK223">
        <f t="shared" si="159"/>
        <v>46748318375</v>
      </c>
      <c r="CL223" s="2">
        <v>0</v>
      </c>
      <c r="CM223" s="2">
        <v>0</v>
      </c>
      <c r="CN223">
        <f t="shared" si="141"/>
        <v>0</v>
      </c>
      <c r="CO223">
        <f t="shared" si="145"/>
        <v>0</v>
      </c>
      <c r="CP223">
        <f t="shared" si="146"/>
        <v>0</v>
      </c>
      <c r="CQ223">
        <f t="shared" si="147"/>
        <v>0</v>
      </c>
      <c r="CR223">
        <f t="shared" si="142"/>
        <v>212</v>
      </c>
      <c r="CS223">
        <v>210</v>
      </c>
      <c r="CT223">
        <v>524956</v>
      </c>
      <c r="CU223">
        <f t="shared" si="160"/>
        <v>524956</v>
      </c>
    </row>
    <row r="224" spans="1:99" x14ac:dyDescent="0.55000000000000004">
      <c r="A224" s="1">
        <v>44068</v>
      </c>
      <c r="B224">
        <v>182</v>
      </c>
      <c r="C224">
        <v>19607</v>
      </c>
      <c r="D224">
        <v>2</v>
      </c>
      <c r="E224">
        <v>354</v>
      </c>
      <c r="F224">
        <v>27.8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 t="str">
        <f t="shared" si="126"/>
        <v>_平日(金曜除く)</v>
      </c>
      <c r="O224" t="s">
        <v>17</v>
      </c>
      <c r="P224" t="str">
        <f t="shared" si="127"/>
        <v>_平日</v>
      </c>
      <c r="Q224" t="str">
        <f t="shared" si="128"/>
        <v>_祝日でない</v>
      </c>
      <c r="R224" t="str">
        <f t="shared" si="129"/>
        <v>_平日</v>
      </c>
      <c r="S224" t="str">
        <f t="shared" si="130"/>
        <v>_平日</v>
      </c>
      <c r="T224">
        <f t="shared" si="143"/>
        <v>95</v>
      </c>
      <c r="U224" t="str">
        <f t="shared" si="131"/>
        <v>火</v>
      </c>
      <c r="V224" t="str">
        <f t="shared" si="132"/>
        <v>_週の前半</v>
      </c>
      <c r="W224" t="s">
        <v>37</v>
      </c>
      <c r="X224" t="str">
        <f t="shared" si="133"/>
        <v>_週の前半</v>
      </c>
      <c r="Y224" s="3">
        <v>0</v>
      </c>
      <c r="Z224" s="3">
        <v>75</v>
      </c>
      <c r="AA224" s="2" t="s">
        <v>79</v>
      </c>
      <c r="AB224" s="3">
        <v>0</v>
      </c>
      <c r="AC224" s="3">
        <v>16361</v>
      </c>
      <c r="AD224">
        <f t="shared" si="144"/>
        <v>334</v>
      </c>
      <c r="AE224" s="3">
        <v>1564</v>
      </c>
      <c r="AF224" s="3">
        <v>1530</v>
      </c>
      <c r="AG224" s="3">
        <v>34</v>
      </c>
      <c r="AH224" s="3">
        <v>279</v>
      </c>
      <c r="AI224" s="3">
        <v>518</v>
      </c>
      <c r="AJ224" s="3">
        <v>534</v>
      </c>
      <c r="AK224" s="3">
        <v>216</v>
      </c>
      <c r="AL224" s="3">
        <v>21</v>
      </c>
      <c r="AM224" s="3">
        <v>4488</v>
      </c>
      <c r="AN224" s="3">
        <v>629</v>
      </c>
      <c r="AO224" s="3">
        <v>4277</v>
      </c>
      <c r="AP224" s="3">
        <v>4.8000000000000001E-2</v>
      </c>
      <c r="AQ224" s="3">
        <v>48</v>
      </c>
      <c r="AR224" s="3">
        <v>49</v>
      </c>
      <c r="AS224" s="3">
        <v>7.2</v>
      </c>
      <c r="AT224" s="3">
        <v>2.7</v>
      </c>
      <c r="AU224" s="2">
        <v>1007.7</v>
      </c>
      <c r="AV224" s="2">
        <v>6.3</v>
      </c>
      <c r="AW224" s="2">
        <v>1.4833333333333334</v>
      </c>
      <c r="AX224">
        <f t="shared" si="134"/>
        <v>87</v>
      </c>
      <c r="AY224" t="s">
        <v>82</v>
      </c>
      <c r="AZ224" s="3">
        <v>13932211</v>
      </c>
      <c r="BA224" s="3">
        <v>2710</v>
      </c>
      <c r="BB224">
        <v>37756291810</v>
      </c>
      <c r="BC224" t="s">
        <v>79</v>
      </c>
      <c r="BD224">
        <f t="shared" si="148"/>
        <v>30.3</v>
      </c>
      <c r="BE224">
        <f t="shared" si="149"/>
        <v>71</v>
      </c>
      <c r="BF224" t="str">
        <f t="shared" si="150"/>
        <v>_なし</v>
      </c>
      <c r="BG224" t="str">
        <f t="shared" si="151"/>
        <v>_冬でない</v>
      </c>
      <c r="BH224">
        <f t="shared" si="152"/>
        <v>0</v>
      </c>
      <c r="BI224" t="str">
        <f t="shared" si="153"/>
        <v>_なし</v>
      </c>
      <c r="BJ224" t="str">
        <f t="shared" si="135"/>
        <v>_なし</v>
      </c>
      <c r="BK224" t="str">
        <f t="shared" si="154"/>
        <v>_なし</v>
      </c>
      <c r="BL224">
        <f t="shared" si="155"/>
        <v>1.75</v>
      </c>
      <c r="BM224">
        <f t="shared" si="136"/>
        <v>4704</v>
      </c>
      <c r="BN224">
        <f t="shared" si="137"/>
        <v>650</v>
      </c>
      <c r="BO224">
        <f t="shared" si="138"/>
        <v>5354</v>
      </c>
      <c r="BP224">
        <v>-23</v>
      </c>
      <c r="BQ224">
        <v>-1</v>
      </c>
      <c r="BR224">
        <v>-11</v>
      </c>
      <c r="BS224">
        <v>-31</v>
      </c>
      <c r="BT224">
        <v>-24</v>
      </c>
      <c r="BU224">
        <v>12</v>
      </c>
      <c r="BV224">
        <f t="shared" si="161"/>
        <v>-28</v>
      </c>
      <c r="BW224">
        <f t="shared" si="162"/>
        <v>-5</v>
      </c>
      <c r="BX224">
        <f t="shared" si="163"/>
        <v>-21</v>
      </c>
      <c r="BY224">
        <f t="shared" si="164"/>
        <v>-35</v>
      </c>
      <c r="BZ224">
        <f t="shared" si="165"/>
        <v>-29</v>
      </c>
      <c r="CA224">
        <f t="shared" si="166"/>
        <v>13</v>
      </c>
      <c r="CB224">
        <f t="shared" si="139"/>
        <v>-13</v>
      </c>
      <c r="CC224">
        <f t="shared" si="140"/>
        <v>-17.5</v>
      </c>
      <c r="CD224">
        <f t="shared" si="156"/>
        <v>4.2</v>
      </c>
      <c r="CE224" t="s">
        <v>121</v>
      </c>
      <c r="CF224" t="str">
        <f t="shared" si="157"/>
        <v>夏</v>
      </c>
      <c r="CG224" s="2">
        <v>13932211</v>
      </c>
      <c r="CH224" s="2">
        <v>16361</v>
      </c>
      <c r="CI224" s="2">
        <v>37756291810</v>
      </c>
      <c r="CJ224">
        <f t="shared" si="158"/>
        <v>43584813792</v>
      </c>
      <c r="CK224">
        <f t="shared" si="159"/>
        <v>43584813792</v>
      </c>
      <c r="CL224" s="2">
        <v>0</v>
      </c>
      <c r="CM224" s="2">
        <v>0</v>
      </c>
      <c r="CN224">
        <f t="shared" si="141"/>
        <v>0</v>
      </c>
      <c r="CO224">
        <f t="shared" si="145"/>
        <v>0</v>
      </c>
      <c r="CP224">
        <f t="shared" si="146"/>
        <v>0</v>
      </c>
      <c r="CQ224">
        <f t="shared" si="147"/>
        <v>0</v>
      </c>
      <c r="CR224">
        <f t="shared" si="142"/>
        <v>95</v>
      </c>
      <c r="CS224">
        <v>210</v>
      </c>
      <c r="CT224">
        <v>524956</v>
      </c>
      <c r="CU224">
        <f t="shared" si="160"/>
        <v>524956</v>
      </c>
    </row>
    <row r="225" spans="1:99" x14ac:dyDescent="0.55000000000000004">
      <c r="A225" s="1">
        <v>44069</v>
      </c>
      <c r="B225">
        <v>236</v>
      </c>
      <c r="C225">
        <v>19843</v>
      </c>
      <c r="D225">
        <v>2</v>
      </c>
      <c r="E225">
        <v>356</v>
      </c>
      <c r="F225">
        <v>28.8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 t="str">
        <f t="shared" si="126"/>
        <v>_平日(金曜除く)</v>
      </c>
      <c r="O225" t="s">
        <v>17</v>
      </c>
      <c r="P225" t="str">
        <f t="shared" si="127"/>
        <v>_平日</v>
      </c>
      <c r="Q225" t="str">
        <f t="shared" si="128"/>
        <v>_祝日でない</v>
      </c>
      <c r="R225" t="str">
        <f t="shared" si="129"/>
        <v>_平日</v>
      </c>
      <c r="S225" t="str">
        <f t="shared" si="130"/>
        <v>_平日</v>
      </c>
      <c r="T225">
        <f t="shared" si="143"/>
        <v>182</v>
      </c>
      <c r="U225" t="str">
        <f t="shared" si="131"/>
        <v>水</v>
      </c>
      <c r="V225" t="str">
        <f t="shared" si="132"/>
        <v>_週の前半</v>
      </c>
      <c r="W225" t="s">
        <v>37</v>
      </c>
      <c r="X225" t="str">
        <f t="shared" si="133"/>
        <v>_週の前半</v>
      </c>
      <c r="Y225" s="3">
        <v>0</v>
      </c>
      <c r="Z225" s="3">
        <v>77</v>
      </c>
      <c r="AA225" s="2" t="s">
        <v>79</v>
      </c>
      <c r="AB225" s="3">
        <v>0</v>
      </c>
      <c r="AC225" s="3">
        <v>16693</v>
      </c>
      <c r="AD225">
        <f t="shared" si="144"/>
        <v>332</v>
      </c>
      <c r="AE225" s="3">
        <v>1522</v>
      </c>
      <c r="AF225" s="3">
        <v>1491</v>
      </c>
      <c r="AG225" s="3">
        <v>31</v>
      </c>
      <c r="AH225" s="3">
        <v>267</v>
      </c>
      <c r="AI225" s="3">
        <v>445</v>
      </c>
      <c r="AJ225" s="3">
        <v>563</v>
      </c>
      <c r="AK225" s="3">
        <v>199</v>
      </c>
      <c r="AL225" s="3">
        <v>27</v>
      </c>
      <c r="AM225" s="3">
        <v>4543</v>
      </c>
      <c r="AN225" s="3">
        <v>666</v>
      </c>
      <c r="AO225" s="3">
        <v>4320.6000000000004</v>
      </c>
      <c r="AP225" s="3">
        <v>4.4999999999999998E-2</v>
      </c>
      <c r="AQ225" s="3">
        <v>36</v>
      </c>
      <c r="AR225" s="3">
        <v>46.1</v>
      </c>
      <c r="AS225" s="3">
        <v>10.4</v>
      </c>
      <c r="AT225" s="3">
        <v>2.7</v>
      </c>
      <c r="AU225" s="2">
        <v>1009.4</v>
      </c>
      <c r="AV225" s="2">
        <v>6</v>
      </c>
      <c r="AW225" s="2">
        <v>0.53333333333333333</v>
      </c>
      <c r="AX225">
        <f t="shared" si="134"/>
        <v>54</v>
      </c>
      <c r="AY225" t="s">
        <v>82</v>
      </c>
      <c r="AZ225" s="3">
        <v>13932029</v>
      </c>
      <c r="BA225" s="3">
        <v>2558</v>
      </c>
      <c r="BB225">
        <v>35638130182</v>
      </c>
      <c r="BC225" t="s">
        <v>79</v>
      </c>
      <c r="BD225">
        <f t="shared" si="148"/>
        <v>29</v>
      </c>
      <c r="BE225">
        <f t="shared" si="149"/>
        <v>72</v>
      </c>
      <c r="BF225" t="str">
        <f t="shared" si="150"/>
        <v>_なし</v>
      </c>
      <c r="BG225" t="str">
        <f t="shared" si="151"/>
        <v>_冬でない</v>
      </c>
      <c r="BH225">
        <f t="shared" si="152"/>
        <v>0</v>
      </c>
      <c r="BI225" t="str">
        <f t="shared" si="153"/>
        <v>_なし</v>
      </c>
      <c r="BJ225" t="str">
        <f t="shared" si="135"/>
        <v>_なし</v>
      </c>
      <c r="BK225" t="str">
        <f t="shared" si="154"/>
        <v>_なし</v>
      </c>
      <c r="BL225">
        <f t="shared" si="155"/>
        <v>3.1999999999999997</v>
      </c>
      <c r="BM225">
        <f t="shared" si="136"/>
        <v>4742</v>
      </c>
      <c r="BN225">
        <f t="shared" si="137"/>
        <v>693</v>
      </c>
      <c r="BO225">
        <f t="shared" si="138"/>
        <v>5435</v>
      </c>
      <c r="BP225">
        <v>-25</v>
      </c>
      <c r="BQ225">
        <v>-3</v>
      </c>
      <c r="BR225">
        <v>-12</v>
      </c>
      <c r="BS225">
        <v>-32</v>
      </c>
      <c r="BT225">
        <v>-24</v>
      </c>
      <c r="BU225">
        <v>12</v>
      </c>
      <c r="BV225">
        <f t="shared" si="161"/>
        <v>-26</v>
      </c>
      <c r="BW225">
        <f t="shared" si="162"/>
        <v>-3</v>
      </c>
      <c r="BX225">
        <f t="shared" si="163"/>
        <v>-13</v>
      </c>
      <c r="BY225">
        <f t="shared" si="164"/>
        <v>-35</v>
      </c>
      <c r="BZ225">
        <f t="shared" si="165"/>
        <v>-28</v>
      </c>
      <c r="CA225">
        <f t="shared" si="166"/>
        <v>13</v>
      </c>
      <c r="CB225">
        <f t="shared" si="139"/>
        <v>-14</v>
      </c>
      <c r="CC225">
        <f t="shared" si="140"/>
        <v>-15.333333333333334</v>
      </c>
      <c r="CD225">
        <f t="shared" si="156"/>
        <v>10.8</v>
      </c>
      <c r="CE225" t="s">
        <v>121</v>
      </c>
      <c r="CF225" t="str">
        <f t="shared" si="157"/>
        <v>夏</v>
      </c>
      <c r="CG225" s="2">
        <v>13932029</v>
      </c>
      <c r="CH225" s="2">
        <v>16693</v>
      </c>
      <c r="CI225" s="2">
        <v>35638130182</v>
      </c>
      <c r="CJ225">
        <f t="shared" si="158"/>
        <v>40685986440</v>
      </c>
      <c r="CK225">
        <f t="shared" si="159"/>
        <v>40685986440</v>
      </c>
      <c r="CL225" s="2">
        <v>0</v>
      </c>
      <c r="CM225" s="2">
        <v>0</v>
      </c>
      <c r="CN225">
        <f t="shared" si="141"/>
        <v>0</v>
      </c>
      <c r="CO225">
        <f t="shared" si="145"/>
        <v>0</v>
      </c>
      <c r="CP225">
        <f t="shared" si="146"/>
        <v>0</v>
      </c>
      <c r="CQ225">
        <f t="shared" si="147"/>
        <v>0</v>
      </c>
      <c r="CR225">
        <f t="shared" si="142"/>
        <v>182</v>
      </c>
      <c r="CS225">
        <v>210</v>
      </c>
      <c r="CT225">
        <v>524956</v>
      </c>
      <c r="CU225">
        <f t="shared" si="160"/>
        <v>524956</v>
      </c>
    </row>
    <row r="226" spans="1:99" x14ac:dyDescent="0.55000000000000004">
      <c r="A226" s="1">
        <v>44070</v>
      </c>
      <c r="B226">
        <v>250</v>
      </c>
      <c r="C226">
        <v>20093</v>
      </c>
      <c r="D226">
        <v>0</v>
      </c>
      <c r="E226">
        <v>356</v>
      </c>
      <c r="F226">
        <v>29.3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 t="str">
        <f t="shared" si="126"/>
        <v>_平日(金曜除く)</v>
      </c>
      <c r="O226" t="s">
        <v>17</v>
      </c>
      <c r="P226" t="str">
        <f t="shared" si="127"/>
        <v>_平日</v>
      </c>
      <c r="Q226" t="str">
        <f t="shared" si="128"/>
        <v>_祝日でない</v>
      </c>
      <c r="R226" t="str">
        <f t="shared" si="129"/>
        <v>_平日</v>
      </c>
      <c r="S226" t="str">
        <f t="shared" si="130"/>
        <v>_平日</v>
      </c>
      <c r="T226">
        <f t="shared" si="143"/>
        <v>236</v>
      </c>
      <c r="U226" t="str">
        <f t="shared" si="131"/>
        <v>木</v>
      </c>
      <c r="V226" t="str">
        <f t="shared" si="132"/>
        <v>週の後半</v>
      </c>
      <c r="W226" t="s">
        <v>37</v>
      </c>
      <c r="X226" t="str">
        <f t="shared" si="133"/>
        <v>週の後半</v>
      </c>
      <c r="Y226" s="3">
        <v>0</v>
      </c>
      <c r="Z226" s="3">
        <v>79</v>
      </c>
      <c r="AA226" s="2" t="s">
        <v>79</v>
      </c>
      <c r="AB226" s="3">
        <v>0</v>
      </c>
      <c r="AC226" s="3">
        <v>17005</v>
      </c>
      <c r="AD226">
        <f t="shared" si="144"/>
        <v>312</v>
      </c>
      <c r="AE226" s="3">
        <v>1474</v>
      </c>
      <c r="AF226" s="3">
        <v>1443</v>
      </c>
      <c r="AG226" s="3">
        <v>31</v>
      </c>
      <c r="AH226" s="3">
        <v>248</v>
      </c>
      <c r="AI226" s="3">
        <v>465</v>
      </c>
      <c r="AJ226" s="3">
        <v>548</v>
      </c>
      <c r="AK226" s="3">
        <v>170</v>
      </c>
      <c r="AL226" s="3">
        <v>20</v>
      </c>
      <c r="AM226" s="3">
        <v>4884</v>
      </c>
      <c r="AN226" s="3">
        <v>627</v>
      </c>
      <c r="AO226" s="3">
        <v>4536.1000000000004</v>
      </c>
      <c r="AP226" s="3">
        <v>4.2999999999999997E-2</v>
      </c>
      <c r="AQ226" s="3">
        <v>44</v>
      </c>
      <c r="AR226" s="3">
        <v>45.1</v>
      </c>
      <c r="AS226" s="3">
        <v>7.4</v>
      </c>
      <c r="AT226" s="3">
        <v>3.1</v>
      </c>
      <c r="AU226" s="2">
        <v>1009.7</v>
      </c>
      <c r="AV226" s="2">
        <v>4.5</v>
      </c>
      <c r="AW226" s="2">
        <v>-0.46666666666666662</v>
      </c>
      <c r="AX226">
        <f t="shared" si="134"/>
        <v>14</v>
      </c>
      <c r="AY226" t="s">
        <v>82</v>
      </c>
      <c r="AZ226" s="3">
        <v>13931793</v>
      </c>
      <c r="BA226" s="3">
        <v>2482</v>
      </c>
      <c r="BB226">
        <v>34578710226</v>
      </c>
      <c r="BC226" t="s">
        <v>79</v>
      </c>
      <c r="BD226">
        <f t="shared" si="148"/>
        <v>29.7</v>
      </c>
      <c r="BE226">
        <f t="shared" si="149"/>
        <v>74</v>
      </c>
      <c r="BF226" t="str">
        <f t="shared" si="150"/>
        <v>_なし</v>
      </c>
      <c r="BG226" t="str">
        <f t="shared" si="151"/>
        <v>_冬でない</v>
      </c>
      <c r="BH226">
        <f t="shared" si="152"/>
        <v>0</v>
      </c>
      <c r="BI226" t="str">
        <f t="shared" si="153"/>
        <v>_なし</v>
      </c>
      <c r="BJ226" t="str">
        <f t="shared" si="135"/>
        <v>_なし</v>
      </c>
      <c r="BK226" t="str">
        <f t="shared" si="154"/>
        <v>_なし</v>
      </c>
      <c r="BL226">
        <f t="shared" si="155"/>
        <v>-1</v>
      </c>
      <c r="BM226">
        <f t="shared" si="136"/>
        <v>5054</v>
      </c>
      <c r="BN226">
        <f t="shared" si="137"/>
        <v>647</v>
      </c>
      <c r="BO226">
        <f t="shared" si="138"/>
        <v>5701</v>
      </c>
      <c r="BP226">
        <v>-27</v>
      </c>
      <c r="BQ226">
        <v>-5</v>
      </c>
      <c r="BR226">
        <v>-20</v>
      </c>
      <c r="BS226">
        <v>-33</v>
      </c>
      <c r="BT226">
        <v>-24</v>
      </c>
      <c r="BU226">
        <v>12</v>
      </c>
      <c r="BV226">
        <f t="shared" si="161"/>
        <v>-27</v>
      </c>
      <c r="BW226">
        <f t="shared" si="162"/>
        <v>-4</v>
      </c>
      <c r="BX226">
        <f t="shared" si="163"/>
        <v>-11</v>
      </c>
      <c r="BY226">
        <f t="shared" si="164"/>
        <v>-35</v>
      </c>
      <c r="BZ226">
        <f t="shared" si="165"/>
        <v>-28</v>
      </c>
      <c r="CA226">
        <f t="shared" si="166"/>
        <v>12</v>
      </c>
      <c r="CB226">
        <f t="shared" si="139"/>
        <v>-16.166666666666668</v>
      </c>
      <c r="CC226">
        <f t="shared" si="140"/>
        <v>-15.5</v>
      </c>
      <c r="CD226">
        <f t="shared" si="156"/>
        <v>11.1</v>
      </c>
      <c r="CE226" t="s">
        <v>121</v>
      </c>
      <c r="CF226" t="str">
        <f t="shared" si="157"/>
        <v>夏</v>
      </c>
      <c r="CG226" s="2">
        <v>13931793</v>
      </c>
      <c r="CH226" s="2">
        <v>17005</v>
      </c>
      <c r="CI226" s="2">
        <v>34578710226</v>
      </c>
      <c r="CJ226">
        <f t="shared" si="158"/>
        <v>39124905768</v>
      </c>
      <c r="CK226">
        <f t="shared" si="159"/>
        <v>39124905768</v>
      </c>
      <c r="CL226" s="2">
        <v>0</v>
      </c>
      <c r="CM226" s="2">
        <v>0</v>
      </c>
      <c r="CN226">
        <f t="shared" si="141"/>
        <v>0</v>
      </c>
      <c r="CO226">
        <f t="shared" si="145"/>
        <v>0</v>
      </c>
      <c r="CP226">
        <f t="shared" si="146"/>
        <v>0</v>
      </c>
      <c r="CQ226">
        <f t="shared" si="147"/>
        <v>0</v>
      </c>
      <c r="CR226">
        <f t="shared" si="142"/>
        <v>236</v>
      </c>
      <c r="CS226">
        <v>210</v>
      </c>
      <c r="CT226">
        <v>524956</v>
      </c>
      <c r="CU226">
        <f t="shared" si="160"/>
        <v>524956</v>
      </c>
    </row>
    <row r="227" spans="1:99" x14ac:dyDescent="0.55000000000000004">
      <c r="A227" s="1">
        <v>44071</v>
      </c>
      <c r="B227">
        <v>226</v>
      </c>
      <c r="C227">
        <v>20319</v>
      </c>
      <c r="D227">
        <v>2</v>
      </c>
      <c r="E227">
        <v>358</v>
      </c>
      <c r="F227">
        <v>30.2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 t="str">
        <f t="shared" si="126"/>
        <v>金曜</v>
      </c>
      <c r="O227" t="s">
        <v>17</v>
      </c>
      <c r="P227" t="str">
        <f t="shared" si="127"/>
        <v>_平日</v>
      </c>
      <c r="Q227" t="str">
        <f t="shared" si="128"/>
        <v>_祝日でない</v>
      </c>
      <c r="R227" t="str">
        <f t="shared" si="129"/>
        <v>_平日</v>
      </c>
      <c r="S227" t="str">
        <f t="shared" si="130"/>
        <v>休日前日</v>
      </c>
      <c r="T227">
        <f t="shared" si="143"/>
        <v>250</v>
      </c>
      <c r="U227" t="str">
        <f t="shared" si="131"/>
        <v>金</v>
      </c>
      <c r="V227" t="str">
        <f t="shared" si="132"/>
        <v>週の後半</v>
      </c>
      <c r="W227" t="s">
        <v>37</v>
      </c>
      <c r="X227" t="str">
        <f t="shared" si="133"/>
        <v>週の後半</v>
      </c>
      <c r="Y227" s="3">
        <v>0</v>
      </c>
      <c r="Z227" s="3">
        <v>76</v>
      </c>
      <c r="AA227" s="2" t="s">
        <v>79</v>
      </c>
      <c r="AB227" s="3">
        <v>0</v>
      </c>
      <c r="AC227" s="3">
        <v>17411</v>
      </c>
      <c r="AD227">
        <f t="shared" si="144"/>
        <v>406</v>
      </c>
      <c r="AE227" s="3">
        <v>1328</v>
      </c>
      <c r="AF227" s="3">
        <v>1298</v>
      </c>
      <c r="AG227" s="3">
        <v>30</v>
      </c>
      <c r="AH227" s="3">
        <v>251</v>
      </c>
      <c r="AI227" s="3">
        <v>447</v>
      </c>
      <c r="AJ227" s="3">
        <v>527</v>
      </c>
      <c r="AK227" s="3">
        <v>178</v>
      </c>
      <c r="AL227" s="3">
        <v>35</v>
      </c>
      <c r="AM227" s="3">
        <v>4700</v>
      </c>
      <c r="AN227" s="3">
        <v>680</v>
      </c>
      <c r="AO227" s="3">
        <v>4580</v>
      </c>
      <c r="AP227" s="3">
        <v>4.1000000000000002E-2</v>
      </c>
      <c r="AQ227" s="3">
        <v>51</v>
      </c>
      <c r="AR227" s="3">
        <v>46.3</v>
      </c>
      <c r="AS227" s="3">
        <v>7.7</v>
      </c>
      <c r="AT227" s="3">
        <v>3.3</v>
      </c>
      <c r="AU227" s="2">
        <v>1009.3</v>
      </c>
      <c r="AV227" s="2">
        <v>4.3</v>
      </c>
      <c r="AW227" s="2">
        <v>1.675</v>
      </c>
      <c r="AX227">
        <f t="shared" si="134"/>
        <v>-24</v>
      </c>
      <c r="AY227" t="s">
        <v>82</v>
      </c>
      <c r="AZ227" s="3">
        <v>13931543</v>
      </c>
      <c r="BA227" s="3">
        <v>2324</v>
      </c>
      <c r="BB227">
        <v>32376905932</v>
      </c>
      <c r="BC227" t="s">
        <v>79</v>
      </c>
      <c r="BD227">
        <f t="shared" si="148"/>
        <v>30.1</v>
      </c>
      <c r="BE227">
        <f t="shared" si="149"/>
        <v>72</v>
      </c>
      <c r="BF227" t="str">
        <f t="shared" si="150"/>
        <v>_なし</v>
      </c>
      <c r="BG227" t="str">
        <f t="shared" si="151"/>
        <v>_冬でない</v>
      </c>
      <c r="BH227">
        <f t="shared" si="152"/>
        <v>0</v>
      </c>
      <c r="BI227" t="str">
        <f t="shared" si="153"/>
        <v>_なし</v>
      </c>
      <c r="BJ227" t="str">
        <f t="shared" si="135"/>
        <v>_なし</v>
      </c>
      <c r="BK227" t="str">
        <f t="shared" si="154"/>
        <v>_なし</v>
      </c>
      <c r="BL227">
        <f t="shared" si="155"/>
        <v>1.1333333333333333</v>
      </c>
      <c r="BM227">
        <f t="shared" si="136"/>
        <v>4878</v>
      </c>
      <c r="BN227">
        <f t="shared" si="137"/>
        <v>715</v>
      </c>
      <c r="BO227">
        <f t="shared" si="138"/>
        <v>5593</v>
      </c>
      <c r="BP227">
        <v>-27</v>
      </c>
      <c r="BQ227">
        <v>-3</v>
      </c>
      <c r="BR227">
        <v>-18</v>
      </c>
      <c r="BS227">
        <v>-33</v>
      </c>
      <c r="BT227">
        <v>-24</v>
      </c>
      <c r="BU227">
        <v>13</v>
      </c>
      <c r="BV227">
        <f t="shared" si="161"/>
        <v>-26</v>
      </c>
      <c r="BW227">
        <f t="shared" si="162"/>
        <v>-4</v>
      </c>
      <c r="BX227">
        <f t="shared" si="163"/>
        <v>-17</v>
      </c>
      <c r="BY227">
        <f t="shared" si="164"/>
        <v>-35</v>
      </c>
      <c r="BZ227">
        <f t="shared" si="165"/>
        <v>-28</v>
      </c>
      <c r="CA227">
        <f t="shared" si="166"/>
        <v>13</v>
      </c>
      <c r="CB227">
        <f t="shared" si="139"/>
        <v>-15.333333333333334</v>
      </c>
      <c r="CC227">
        <f t="shared" si="140"/>
        <v>-16.166666666666668</v>
      </c>
      <c r="CD227">
        <f t="shared" si="156"/>
        <v>10.5</v>
      </c>
      <c r="CE227" t="s">
        <v>121</v>
      </c>
      <c r="CF227" t="str">
        <f t="shared" si="157"/>
        <v>夏</v>
      </c>
      <c r="CG227" s="2">
        <v>13931543</v>
      </c>
      <c r="CH227" s="2">
        <v>17411</v>
      </c>
      <c r="CI227" s="2">
        <v>32376905932</v>
      </c>
      <c r="CJ227">
        <f t="shared" si="158"/>
        <v>39639476040</v>
      </c>
      <c r="CK227">
        <f t="shared" si="159"/>
        <v>39639476040</v>
      </c>
      <c r="CL227" s="2">
        <v>0</v>
      </c>
      <c r="CM227" s="2">
        <v>0</v>
      </c>
      <c r="CN227">
        <f t="shared" si="141"/>
        <v>0</v>
      </c>
      <c r="CO227">
        <f t="shared" si="145"/>
        <v>0</v>
      </c>
      <c r="CP227">
        <f t="shared" si="146"/>
        <v>0</v>
      </c>
      <c r="CQ227">
        <f t="shared" si="147"/>
        <v>0</v>
      </c>
      <c r="CR227">
        <f t="shared" si="142"/>
        <v>250</v>
      </c>
      <c r="CS227">
        <v>210</v>
      </c>
      <c r="CT227">
        <v>524956</v>
      </c>
      <c r="CU227">
        <f t="shared" si="160"/>
        <v>524956</v>
      </c>
    </row>
    <row r="228" spans="1:99" x14ac:dyDescent="0.55000000000000004">
      <c r="A228" s="1">
        <v>44072</v>
      </c>
      <c r="B228">
        <v>247</v>
      </c>
      <c r="C228">
        <v>20566</v>
      </c>
      <c r="D228">
        <v>0</v>
      </c>
      <c r="E228">
        <v>358</v>
      </c>
      <c r="F228">
        <v>30.3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 t="str">
        <f t="shared" si="126"/>
        <v>休日</v>
      </c>
      <c r="O228" t="s">
        <v>17</v>
      </c>
      <c r="P228" t="str">
        <f t="shared" si="127"/>
        <v>休日</v>
      </c>
      <c r="Q228" t="str">
        <f t="shared" si="128"/>
        <v>_祝日でない</v>
      </c>
      <c r="R228" t="str">
        <f t="shared" si="129"/>
        <v>休日</v>
      </c>
      <c r="S228" t="str">
        <f t="shared" si="130"/>
        <v>休日</v>
      </c>
      <c r="T228">
        <f t="shared" si="143"/>
        <v>226</v>
      </c>
      <c r="U228" t="str">
        <f t="shared" si="131"/>
        <v>土</v>
      </c>
      <c r="V228" t="str">
        <f t="shared" si="132"/>
        <v>週の後半</v>
      </c>
      <c r="W228" t="s">
        <v>37</v>
      </c>
      <c r="X228" t="str">
        <f t="shared" si="133"/>
        <v>週の後半</v>
      </c>
      <c r="Y228" s="3">
        <v>0</v>
      </c>
      <c r="Z228" s="3">
        <v>73</v>
      </c>
      <c r="AA228" s="2" t="s">
        <v>79</v>
      </c>
      <c r="AB228" s="3">
        <v>0</v>
      </c>
      <c r="AC228" s="3">
        <v>17530</v>
      </c>
      <c r="AD228">
        <f t="shared" si="144"/>
        <v>119</v>
      </c>
      <c r="AE228" s="3">
        <v>1346</v>
      </c>
      <c r="AF228" s="3">
        <v>1314</v>
      </c>
      <c r="AG228" s="3">
        <v>32</v>
      </c>
      <c r="AH228" s="3">
        <v>275</v>
      </c>
      <c r="AI228" s="3">
        <v>434</v>
      </c>
      <c r="AJ228" s="3">
        <v>626</v>
      </c>
      <c r="AK228" s="3">
        <v>104</v>
      </c>
      <c r="AL228" s="3">
        <v>10</v>
      </c>
      <c r="AM228" s="3">
        <v>2749</v>
      </c>
      <c r="AN228" s="3">
        <v>412</v>
      </c>
      <c r="AO228" s="3">
        <v>4600</v>
      </c>
      <c r="AP228" s="3">
        <v>0.04</v>
      </c>
      <c r="AQ228" s="3">
        <v>41</v>
      </c>
      <c r="AR228" s="3">
        <v>45.3</v>
      </c>
      <c r="AS228" s="3">
        <v>11.7</v>
      </c>
      <c r="AT228" s="3">
        <v>3.3</v>
      </c>
      <c r="AU228" s="2">
        <v>1007.9</v>
      </c>
      <c r="AV228" s="2">
        <v>3.8</v>
      </c>
      <c r="AW228" s="2">
        <v>-33.391666666666673</v>
      </c>
      <c r="AX228">
        <f t="shared" si="134"/>
        <v>21</v>
      </c>
      <c r="AY228" t="s">
        <v>82</v>
      </c>
      <c r="AZ228" s="3">
        <v>13931317</v>
      </c>
      <c r="BA228" s="3">
        <v>2431</v>
      </c>
      <c r="BB228">
        <v>33867031627</v>
      </c>
      <c r="BC228" t="s">
        <v>79</v>
      </c>
      <c r="BD228">
        <f t="shared" si="148"/>
        <v>29.3</v>
      </c>
      <c r="BE228">
        <f t="shared" si="149"/>
        <v>75</v>
      </c>
      <c r="BF228" t="str">
        <f t="shared" si="150"/>
        <v>_なし</v>
      </c>
      <c r="BG228" t="str">
        <f t="shared" si="151"/>
        <v>_冬でない</v>
      </c>
      <c r="BH228">
        <f t="shared" si="152"/>
        <v>0</v>
      </c>
      <c r="BI228" t="str">
        <f t="shared" si="153"/>
        <v>_なし</v>
      </c>
      <c r="BJ228" t="str">
        <f t="shared" si="135"/>
        <v>_なし</v>
      </c>
      <c r="BK228" t="str">
        <f t="shared" si="154"/>
        <v>_なし</v>
      </c>
      <c r="BL228">
        <f t="shared" si="155"/>
        <v>-34.024999999999999</v>
      </c>
      <c r="BM228">
        <f t="shared" si="136"/>
        <v>2853</v>
      </c>
      <c r="BN228">
        <f t="shared" si="137"/>
        <v>422</v>
      </c>
      <c r="BO228">
        <f t="shared" si="138"/>
        <v>3275</v>
      </c>
      <c r="BP228">
        <v>-24</v>
      </c>
      <c r="BQ228">
        <v>-3</v>
      </c>
      <c r="BR228">
        <v>-18</v>
      </c>
      <c r="BS228">
        <v>-32</v>
      </c>
      <c r="BT228">
        <v>-15</v>
      </c>
      <c r="BU228">
        <v>7</v>
      </c>
      <c r="BV228">
        <f t="shared" si="161"/>
        <v>-28</v>
      </c>
      <c r="BW228">
        <f t="shared" si="162"/>
        <v>-5</v>
      </c>
      <c r="BX228">
        <f t="shared" si="163"/>
        <v>-18</v>
      </c>
      <c r="BY228">
        <f t="shared" si="164"/>
        <v>-35</v>
      </c>
      <c r="BZ228">
        <f t="shared" si="165"/>
        <v>-28</v>
      </c>
      <c r="CA228">
        <f t="shared" si="166"/>
        <v>14</v>
      </c>
      <c r="CB228">
        <f t="shared" si="139"/>
        <v>-14.166666666666666</v>
      </c>
      <c r="CC228">
        <f t="shared" si="140"/>
        <v>-16.666666666666668</v>
      </c>
      <c r="CD228">
        <f t="shared" si="156"/>
        <v>8</v>
      </c>
      <c r="CE228" t="s">
        <v>121</v>
      </c>
      <c r="CF228" t="str">
        <f t="shared" si="157"/>
        <v>夏</v>
      </c>
      <c r="CG228" s="2">
        <v>13931317</v>
      </c>
      <c r="CH228" s="2">
        <v>17530</v>
      </c>
      <c r="CI228" s="2">
        <v>33867031627</v>
      </c>
      <c r="CJ228">
        <f t="shared" si="158"/>
        <v>41101683300</v>
      </c>
      <c r="CK228">
        <f t="shared" si="159"/>
        <v>41101683300</v>
      </c>
      <c r="CL228" s="2">
        <v>0</v>
      </c>
      <c r="CM228" s="2">
        <v>0</v>
      </c>
      <c r="CN228">
        <f t="shared" si="141"/>
        <v>0</v>
      </c>
      <c r="CO228">
        <f t="shared" si="145"/>
        <v>0</v>
      </c>
      <c r="CP228">
        <f t="shared" si="146"/>
        <v>0</v>
      </c>
      <c r="CQ228">
        <f t="shared" si="147"/>
        <v>0</v>
      </c>
      <c r="CR228">
        <f t="shared" si="142"/>
        <v>226</v>
      </c>
      <c r="CS228">
        <v>210</v>
      </c>
      <c r="CT228">
        <v>524956</v>
      </c>
      <c r="CU228">
        <f t="shared" si="160"/>
        <v>524956</v>
      </c>
    </row>
    <row r="229" spans="1:99" x14ac:dyDescent="0.55000000000000004">
      <c r="A229" s="1">
        <v>44073</v>
      </c>
      <c r="B229">
        <v>148</v>
      </c>
      <c r="C229">
        <v>20714</v>
      </c>
      <c r="D229">
        <v>2</v>
      </c>
      <c r="E229">
        <v>360</v>
      </c>
      <c r="F229">
        <v>30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 t="str">
        <f t="shared" si="126"/>
        <v>休日</v>
      </c>
      <c r="O229" t="s">
        <v>17</v>
      </c>
      <c r="P229" t="str">
        <f t="shared" si="127"/>
        <v>休日</v>
      </c>
      <c r="Q229" t="str">
        <f t="shared" si="128"/>
        <v>_祝日でない</v>
      </c>
      <c r="R229" t="str">
        <f t="shared" si="129"/>
        <v>休日</v>
      </c>
      <c r="S229" t="str">
        <f t="shared" si="130"/>
        <v>休日</v>
      </c>
      <c r="T229">
        <f t="shared" si="143"/>
        <v>247</v>
      </c>
      <c r="U229" t="str">
        <f t="shared" si="131"/>
        <v>日</v>
      </c>
      <c r="V229" t="str">
        <f t="shared" si="132"/>
        <v>_週の前半</v>
      </c>
      <c r="W229" t="s">
        <v>37</v>
      </c>
      <c r="X229" t="str">
        <f t="shared" si="133"/>
        <v>週の後半</v>
      </c>
      <c r="Y229" s="3">
        <v>0</v>
      </c>
      <c r="Z229" s="3">
        <v>73</v>
      </c>
      <c r="AA229" s="2" t="s">
        <v>79</v>
      </c>
      <c r="AB229" s="3">
        <v>0</v>
      </c>
      <c r="AC229" s="3">
        <v>17670</v>
      </c>
      <c r="AD229">
        <f t="shared" si="144"/>
        <v>140</v>
      </c>
      <c r="AE229" s="3">
        <v>1398</v>
      </c>
      <c r="AF229" s="3">
        <v>1364</v>
      </c>
      <c r="AG229" s="3">
        <v>34</v>
      </c>
      <c r="AH229" s="3">
        <v>281</v>
      </c>
      <c r="AI229" s="3">
        <v>438</v>
      </c>
      <c r="AJ229" s="3">
        <v>570</v>
      </c>
      <c r="AK229" s="3">
        <v>57</v>
      </c>
      <c r="AL229" s="3">
        <v>6</v>
      </c>
      <c r="AM229" s="3">
        <v>917</v>
      </c>
      <c r="AN229" s="3">
        <v>269</v>
      </c>
      <c r="AO229" s="3">
        <v>4573</v>
      </c>
      <c r="AP229" s="3">
        <v>0.04</v>
      </c>
      <c r="AQ229" s="3">
        <v>61</v>
      </c>
      <c r="AR229" s="3">
        <v>47.1</v>
      </c>
      <c r="AS229" s="3">
        <v>9.4</v>
      </c>
      <c r="AT229" s="3">
        <v>3.3</v>
      </c>
      <c r="AU229" s="2">
        <v>1007.1</v>
      </c>
      <c r="AV229" s="2">
        <v>4.5</v>
      </c>
      <c r="AW229" s="2">
        <v>-9.9333333333333318</v>
      </c>
      <c r="AX229">
        <f t="shared" si="134"/>
        <v>-99</v>
      </c>
      <c r="AY229" t="s">
        <v>82</v>
      </c>
      <c r="AZ229" s="3">
        <v>13931070</v>
      </c>
      <c r="BA229" s="3">
        <v>2536</v>
      </c>
      <c r="BB229">
        <v>35329193520</v>
      </c>
      <c r="BC229" t="s">
        <v>79</v>
      </c>
      <c r="BD229">
        <f t="shared" si="148"/>
        <v>25.6</v>
      </c>
      <c r="BE229">
        <f t="shared" si="149"/>
        <v>87</v>
      </c>
      <c r="BF229" t="str">
        <f t="shared" si="150"/>
        <v>_なし</v>
      </c>
      <c r="BG229" t="str">
        <f t="shared" si="151"/>
        <v>_冬でない</v>
      </c>
      <c r="BH229">
        <f t="shared" si="152"/>
        <v>0</v>
      </c>
      <c r="BI229" t="str">
        <f t="shared" si="153"/>
        <v>_なし</v>
      </c>
      <c r="BJ229" t="str">
        <f t="shared" si="135"/>
        <v>_なし</v>
      </c>
      <c r="BK229" t="str">
        <f t="shared" si="154"/>
        <v>_なし</v>
      </c>
      <c r="BL229">
        <f t="shared" si="155"/>
        <v>-12.308333333333332</v>
      </c>
      <c r="BM229">
        <f t="shared" si="136"/>
        <v>974</v>
      </c>
      <c r="BN229">
        <f t="shared" si="137"/>
        <v>275</v>
      </c>
      <c r="BO229">
        <f t="shared" si="138"/>
        <v>1249</v>
      </c>
      <c r="BP229">
        <v>-24</v>
      </c>
      <c r="BQ229">
        <v>-3</v>
      </c>
      <c r="BR229">
        <v>-14</v>
      </c>
      <c r="BS229">
        <v>-36</v>
      </c>
      <c r="BT229">
        <v>-13</v>
      </c>
      <c r="BU229">
        <v>6</v>
      </c>
      <c r="BV229">
        <f t="shared" si="161"/>
        <v>-26</v>
      </c>
      <c r="BW229">
        <f t="shared" si="162"/>
        <v>-4</v>
      </c>
      <c r="BX229">
        <f t="shared" si="163"/>
        <v>-20</v>
      </c>
      <c r="BY229">
        <f t="shared" si="164"/>
        <v>-34</v>
      </c>
      <c r="BZ229">
        <f t="shared" si="165"/>
        <v>-17</v>
      </c>
      <c r="CA229">
        <f t="shared" si="166"/>
        <v>8</v>
      </c>
      <c r="CB229">
        <f t="shared" si="139"/>
        <v>-14</v>
      </c>
      <c r="CC229">
        <f t="shared" si="140"/>
        <v>-15.5</v>
      </c>
      <c r="CD229">
        <f t="shared" si="156"/>
        <v>1.9</v>
      </c>
      <c r="CE229" t="s">
        <v>121</v>
      </c>
      <c r="CF229" t="str">
        <f t="shared" si="157"/>
        <v>夏</v>
      </c>
      <c r="CG229" s="2">
        <v>13931070</v>
      </c>
      <c r="CH229" s="2">
        <v>17670</v>
      </c>
      <c r="CI229" s="2">
        <v>35329193520</v>
      </c>
      <c r="CJ229">
        <f t="shared" si="158"/>
        <v>42382719756</v>
      </c>
      <c r="CK229">
        <f t="shared" si="159"/>
        <v>42382719756</v>
      </c>
      <c r="CL229" s="2">
        <v>0</v>
      </c>
      <c r="CM229" s="2">
        <v>0</v>
      </c>
      <c r="CN229">
        <f t="shared" si="141"/>
        <v>0</v>
      </c>
      <c r="CO229">
        <f t="shared" si="145"/>
        <v>0</v>
      </c>
      <c r="CP229">
        <f t="shared" si="146"/>
        <v>0</v>
      </c>
      <c r="CQ229">
        <f t="shared" si="147"/>
        <v>0</v>
      </c>
      <c r="CR229">
        <f t="shared" si="142"/>
        <v>247</v>
      </c>
      <c r="CS229">
        <v>210</v>
      </c>
      <c r="CT229">
        <v>524956</v>
      </c>
      <c r="CU229">
        <f t="shared" si="160"/>
        <v>524956</v>
      </c>
    </row>
    <row r="230" spans="1:99" x14ac:dyDescent="0.55000000000000004">
      <c r="A230" s="1">
        <v>44074</v>
      </c>
      <c r="B230">
        <v>100</v>
      </c>
      <c r="C230">
        <v>20814</v>
      </c>
      <c r="D230">
        <v>3</v>
      </c>
      <c r="E230">
        <v>363</v>
      </c>
      <c r="F230">
        <v>27.5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t="str">
        <f t="shared" si="126"/>
        <v>_平日(金曜除く)</v>
      </c>
      <c r="O230" t="s">
        <v>17</v>
      </c>
      <c r="P230" t="str">
        <f t="shared" si="127"/>
        <v>_平日</v>
      </c>
      <c r="Q230" t="str">
        <f t="shared" si="128"/>
        <v>_祝日でない</v>
      </c>
      <c r="R230" t="str">
        <f t="shared" si="129"/>
        <v>_平日</v>
      </c>
      <c r="S230" t="str">
        <f t="shared" si="130"/>
        <v>_平日</v>
      </c>
      <c r="T230">
        <f t="shared" si="143"/>
        <v>148</v>
      </c>
      <c r="U230" t="str">
        <f t="shared" si="131"/>
        <v>月</v>
      </c>
      <c r="V230" t="str">
        <f t="shared" si="132"/>
        <v>_週の前半</v>
      </c>
      <c r="W230" t="s">
        <v>37</v>
      </c>
      <c r="X230" t="str">
        <f t="shared" si="133"/>
        <v>_週の前半</v>
      </c>
      <c r="Y230" s="3">
        <v>1</v>
      </c>
      <c r="Z230" s="3">
        <v>80</v>
      </c>
      <c r="AA230" s="2" t="s">
        <v>79</v>
      </c>
      <c r="AB230" s="3">
        <v>0</v>
      </c>
      <c r="AC230" s="3">
        <v>17859</v>
      </c>
      <c r="AD230">
        <f t="shared" si="144"/>
        <v>189</v>
      </c>
      <c r="AE230" s="3">
        <v>1445</v>
      </c>
      <c r="AF230" s="3">
        <v>1413</v>
      </c>
      <c r="AG230" s="3">
        <v>32</v>
      </c>
      <c r="AH230" s="3">
        <v>294</v>
      </c>
      <c r="AI230" s="3">
        <v>474</v>
      </c>
      <c r="AJ230" s="3">
        <v>382</v>
      </c>
      <c r="AK230" s="3">
        <v>143</v>
      </c>
      <c r="AL230" s="3">
        <v>29</v>
      </c>
      <c r="AM230" s="3">
        <v>4004</v>
      </c>
      <c r="AN230" s="3">
        <v>725</v>
      </c>
      <c r="AO230" s="3">
        <v>4501.1000000000004</v>
      </c>
      <c r="AP230" s="3">
        <v>3.9E-2</v>
      </c>
      <c r="AQ230" s="3">
        <v>53</v>
      </c>
      <c r="AR230" s="3">
        <v>47.7</v>
      </c>
      <c r="AS230" s="3">
        <v>3.4</v>
      </c>
      <c r="AT230" s="3">
        <v>2.9</v>
      </c>
      <c r="AU230" s="2">
        <v>1008.3</v>
      </c>
      <c r="AV230" s="2">
        <v>8.3000000000000007</v>
      </c>
      <c r="AW230" s="2">
        <v>146.95833333333334</v>
      </c>
      <c r="AX230">
        <f t="shared" si="134"/>
        <v>-48</v>
      </c>
      <c r="AY230" t="s">
        <v>82</v>
      </c>
      <c r="AZ230" s="3">
        <v>13930922</v>
      </c>
      <c r="BA230" s="3">
        <v>2492</v>
      </c>
      <c r="BB230">
        <v>34715857624</v>
      </c>
      <c r="BC230" t="s">
        <v>79</v>
      </c>
      <c r="BD230">
        <f t="shared" si="148"/>
        <v>27.2</v>
      </c>
      <c r="BE230">
        <f t="shared" si="149"/>
        <v>79</v>
      </c>
      <c r="BF230" t="str">
        <f t="shared" si="150"/>
        <v>_なし</v>
      </c>
      <c r="BG230" t="str">
        <f t="shared" si="151"/>
        <v>_冬でない</v>
      </c>
      <c r="BH230">
        <f t="shared" si="152"/>
        <v>0</v>
      </c>
      <c r="BI230" t="str">
        <f t="shared" si="153"/>
        <v>_なし</v>
      </c>
      <c r="BJ230" t="str">
        <f t="shared" si="135"/>
        <v>_なし</v>
      </c>
      <c r="BK230" t="str">
        <f t="shared" si="154"/>
        <v>_なし</v>
      </c>
      <c r="BL230">
        <f t="shared" si="155"/>
        <v>141.85000000000002</v>
      </c>
      <c r="BM230">
        <f t="shared" si="136"/>
        <v>4147</v>
      </c>
      <c r="BN230">
        <f t="shared" si="137"/>
        <v>754</v>
      </c>
      <c r="BO230">
        <f t="shared" si="138"/>
        <v>4901</v>
      </c>
      <c r="BP230">
        <v>-26</v>
      </c>
      <c r="BQ230">
        <v>-5</v>
      </c>
      <c r="BR230">
        <v>-19</v>
      </c>
      <c r="BS230">
        <v>-30</v>
      </c>
      <c r="BT230">
        <v>-21</v>
      </c>
      <c r="BU230">
        <v>11</v>
      </c>
      <c r="BV230">
        <f t="shared" si="161"/>
        <v>-29</v>
      </c>
      <c r="BW230">
        <f t="shared" si="162"/>
        <v>-8</v>
      </c>
      <c r="BX230">
        <f t="shared" si="163"/>
        <v>-23</v>
      </c>
      <c r="BY230">
        <f t="shared" si="164"/>
        <v>-39</v>
      </c>
      <c r="BZ230">
        <f t="shared" si="165"/>
        <v>-15</v>
      </c>
      <c r="CA230">
        <f t="shared" si="166"/>
        <v>7</v>
      </c>
      <c r="CB230">
        <f t="shared" si="139"/>
        <v>-15</v>
      </c>
      <c r="CC230">
        <f t="shared" si="140"/>
        <v>-17.833333333333332</v>
      </c>
      <c r="CD230">
        <f t="shared" si="156"/>
        <v>6.7</v>
      </c>
      <c r="CE230" t="s">
        <v>121</v>
      </c>
      <c r="CF230" t="str">
        <f t="shared" si="157"/>
        <v>夏</v>
      </c>
      <c r="CG230" s="2">
        <v>13930922</v>
      </c>
      <c r="CH230" s="2">
        <v>17859</v>
      </c>
      <c r="CI230" s="2">
        <v>34715857624</v>
      </c>
      <c r="CJ230">
        <f t="shared" si="158"/>
        <v>41114235006</v>
      </c>
      <c r="CK230">
        <f t="shared" si="159"/>
        <v>41114235006</v>
      </c>
      <c r="CL230" s="2">
        <v>0</v>
      </c>
      <c r="CM230" s="2">
        <v>0</v>
      </c>
      <c r="CN230">
        <f t="shared" si="141"/>
        <v>0</v>
      </c>
      <c r="CO230">
        <f t="shared" si="145"/>
        <v>0</v>
      </c>
      <c r="CP230">
        <f t="shared" si="146"/>
        <v>0</v>
      </c>
      <c r="CQ230">
        <f t="shared" si="147"/>
        <v>0</v>
      </c>
      <c r="CR230">
        <f t="shared" si="142"/>
        <v>148</v>
      </c>
      <c r="CS230">
        <v>210</v>
      </c>
      <c r="CT230">
        <v>524956</v>
      </c>
      <c r="CU230">
        <f t="shared" si="160"/>
        <v>524956</v>
      </c>
    </row>
    <row r="231" spans="1:99" x14ac:dyDescent="0.55000000000000004">
      <c r="A231" s="1">
        <v>44075</v>
      </c>
      <c r="B231">
        <v>170</v>
      </c>
      <c r="C231">
        <v>20984</v>
      </c>
      <c r="D231">
        <v>1</v>
      </c>
      <c r="E231">
        <v>364</v>
      </c>
      <c r="F231">
        <v>24.9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 t="str">
        <f t="shared" si="126"/>
        <v>_平日(金曜除く)</v>
      </c>
      <c r="O231" t="s">
        <v>17</v>
      </c>
      <c r="P231" t="str">
        <f t="shared" si="127"/>
        <v>_平日</v>
      </c>
      <c r="Q231" t="str">
        <f t="shared" si="128"/>
        <v>_祝日でない</v>
      </c>
      <c r="R231" t="str">
        <f t="shared" si="129"/>
        <v>_平日</v>
      </c>
      <c r="S231" t="str">
        <f t="shared" si="130"/>
        <v>_平日</v>
      </c>
      <c r="T231">
        <f t="shared" si="143"/>
        <v>100</v>
      </c>
      <c r="U231" t="str">
        <f t="shared" si="131"/>
        <v>火</v>
      </c>
      <c r="V231" t="str">
        <f t="shared" si="132"/>
        <v>_週の前半</v>
      </c>
      <c r="W231" t="s">
        <v>40</v>
      </c>
      <c r="X231" t="str">
        <f t="shared" si="133"/>
        <v>_週の前半</v>
      </c>
      <c r="Y231" s="3">
        <v>1</v>
      </c>
      <c r="Z231" s="3">
        <v>85</v>
      </c>
      <c r="AA231" s="2" t="s">
        <v>79</v>
      </c>
      <c r="AB231" s="3">
        <v>0</v>
      </c>
      <c r="AC231" s="3">
        <v>18058</v>
      </c>
      <c r="AD231">
        <f t="shared" si="144"/>
        <v>199</v>
      </c>
      <c r="AE231" s="3">
        <v>1401</v>
      </c>
      <c r="AF231" s="3">
        <v>1372</v>
      </c>
      <c r="AG231" s="3">
        <v>29</v>
      </c>
      <c r="AH231" s="3">
        <v>265</v>
      </c>
      <c r="AI231" s="3">
        <v>456</v>
      </c>
      <c r="AJ231" s="3">
        <v>443</v>
      </c>
      <c r="AK231" s="3">
        <v>169</v>
      </c>
      <c r="AL231" s="3">
        <v>23</v>
      </c>
      <c r="AM231" s="3">
        <v>4978</v>
      </c>
      <c r="AN231" s="3">
        <v>606</v>
      </c>
      <c r="AO231" s="3">
        <v>4561.3999999999996</v>
      </c>
      <c r="AP231" s="3">
        <v>3.6999999999999998E-2</v>
      </c>
      <c r="AQ231" s="3">
        <v>45</v>
      </c>
      <c r="AR231" s="3">
        <v>47.3</v>
      </c>
      <c r="AS231" s="3">
        <v>0.5</v>
      </c>
      <c r="AT231" s="3">
        <v>2.2999999999999998</v>
      </c>
      <c r="AU231" s="2">
        <v>1010.4</v>
      </c>
      <c r="AV231" s="2">
        <v>10</v>
      </c>
      <c r="AW231" s="2">
        <v>-1.0583333333333331</v>
      </c>
      <c r="AX231">
        <f t="shared" si="134"/>
        <v>70</v>
      </c>
      <c r="AY231" t="s">
        <v>82</v>
      </c>
      <c r="AZ231" s="3">
        <v>13930822</v>
      </c>
      <c r="BA231" s="3">
        <v>2392</v>
      </c>
      <c r="BB231">
        <v>33322526224</v>
      </c>
      <c r="BC231" t="s">
        <v>79</v>
      </c>
      <c r="BD231">
        <f t="shared" si="148"/>
        <v>27.8</v>
      </c>
      <c r="BE231">
        <f t="shared" si="149"/>
        <v>75</v>
      </c>
      <c r="BF231" t="str">
        <f t="shared" si="150"/>
        <v>_なし</v>
      </c>
      <c r="BG231" t="str">
        <f t="shared" si="151"/>
        <v>_冬でない</v>
      </c>
      <c r="BH231">
        <f t="shared" si="152"/>
        <v>0</v>
      </c>
      <c r="BI231" t="str">
        <f t="shared" si="153"/>
        <v>_なし</v>
      </c>
      <c r="BJ231" t="str">
        <f t="shared" si="135"/>
        <v>_なし</v>
      </c>
      <c r="BK231" t="str">
        <f t="shared" si="154"/>
        <v>_なし</v>
      </c>
      <c r="BL231">
        <f t="shared" si="155"/>
        <v>1.4833333333333334</v>
      </c>
      <c r="BM231">
        <f t="shared" si="136"/>
        <v>5147</v>
      </c>
      <c r="BN231">
        <f t="shared" si="137"/>
        <v>629</v>
      </c>
      <c r="BO231">
        <f t="shared" si="138"/>
        <v>5776</v>
      </c>
      <c r="BP231">
        <v>-24</v>
      </c>
      <c r="BQ231">
        <v>-2</v>
      </c>
      <c r="BR231">
        <v>-11</v>
      </c>
      <c r="BS231">
        <v>-30</v>
      </c>
      <c r="BT231">
        <v>-22</v>
      </c>
      <c r="BU231">
        <v>11</v>
      </c>
      <c r="BV231">
        <f t="shared" si="161"/>
        <v>-26</v>
      </c>
      <c r="BW231">
        <f t="shared" si="162"/>
        <v>-5</v>
      </c>
      <c r="BX231">
        <f t="shared" si="163"/>
        <v>-16</v>
      </c>
      <c r="BY231">
        <f t="shared" si="164"/>
        <v>-32</v>
      </c>
      <c r="BZ231">
        <f t="shared" si="165"/>
        <v>-24</v>
      </c>
      <c r="CA231">
        <f t="shared" si="166"/>
        <v>12</v>
      </c>
      <c r="CB231">
        <f t="shared" si="139"/>
        <v>-13</v>
      </c>
      <c r="CC231">
        <f t="shared" si="140"/>
        <v>-15.166666666666666</v>
      </c>
      <c r="CD231">
        <f t="shared" si="156"/>
        <v>7.2</v>
      </c>
      <c r="CE231" t="s">
        <v>122</v>
      </c>
      <c r="CF231" t="str">
        <f t="shared" si="157"/>
        <v>夏</v>
      </c>
      <c r="CG231" s="2">
        <v>13930822</v>
      </c>
      <c r="CH231" s="2">
        <v>18058</v>
      </c>
      <c r="CI231" s="2">
        <v>33322526224</v>
      </c>
      <c r="CJ231">
        <f t="shared" si="158"/>
        <v>37756291810</v>
      </c>
      <c r="CK231">
        <f t="shared" si="159"/>
        <v>37756291810</v>
      </c>
      <c r="CL231" s="2">
        <v>0</v>
      </c>
      <c r="CM231" s="2">
        <v>0</v>
      </c>
      <c r="CN231">
        <f t="shared" si="141"/>
        <v>0</v>
      </c>
      <c r="CO231">
        <f t="shared" si="145"/>
        <v>0</v>
      </c>
      <c r="CP231">
        <f t="shared" si="146"/>
        <v>0</v>
      </c>
      <c r="CQ231">
        <f t="shared" si="147"/>
        <v>0</v>
      </c>
      <c r="CR231">
        <f t="shared" si="142"/>
        <v>100</v>
      </c>
      <c r="CS231">
        <v>194</v>
      </c>
      <c r="CT231">
        <v>533984.4</v>
      </c>
      <c r="CU231">
        <f t="shared" si="160"/>
        <v>524956</v>
      </c>
    </row>
    <row r="232" spans="1:99" x14ac:dyDescent="0.55000000000000004">
      <c r="A232" s="1">
        <v>44076</v>
      </c>
      <c r="B232">
        <v>141</v>
      </c>
      <c r="C232">
        <v>21125</v>
      </c>
      <c r="D232">
        <v>0</v>
      </c>
      <c r="E232">
        <v>364</v>
      </c>
      <c r="F232">
        <v>26.8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 t="str">
        <f t="shared" si="126"/>
        <v>_平日(金曜除く)</v>
      </c>
      <c r="O232" t="s">
        <v>17</v>
      </c>
      <c r="P232" t="str">
        <f t="shared" si="127"/>
        <v>_平日</v>
      </c>
      <c r="Q232" t="str">
        <f t="shared" si="128"/>
        <v>_祝日でない</v>
      </c>
      <c r="R232" t="str">
        <f t="shared" si="129"/>
        <v>_平日</v>
      </c>
      <c r="S232" t="str">
        <f t="shared" si="130"/>
        <v>_平日</v>
      </c>
      <c r="T232">
        <f t="shared" si="143"/>
        <v>170</v>
      </c>
      <c r="U232" t="str">
        <f t="shared" si="131"/>
        <v>水</v>
      </c>
      <c r="V232" t="str">
        <f t="shared" si="132"/>
        <v>_週の前半</v>
      </c>
      <c r="W232" t="s">
        <v>40</v>
      </c>
      <c r="X232" t="str">
        <f t="shared" si="133"/>
        <v>_週の前半</v>
      </c>
      <c r="Y232" s="3">
        <v>7.5</v>
      </c>
      <c r="Z232" s="3">
        <v>93</v>
      </c>
      <c r="AA232" s="2" t="s">
        <v>79</v>
      </c>
      <c r="AB232" s="3">
        <v>0</v>
      </c>
      <c r="AC232" s="3">
        <v>18239</v>
      </c>
      <c r="AD232">
        <f t="shared" si="144"/>
        <v>181</v>
      </c>
      <c r="AE232" s="3">
        <v>1390</v>
      </c>
      <c r="AF232" s="3">
        <v>1361</v>
      </c>
      <c r="AG232" s="3">
        <v>29</v>
      </c>
      <c r="AH232" s="3">
        <v>253</v>
      </c>
      <c r="AI232" s="3">
        <v>443</v>
      </c>
      <c r="AJ232" s="3">
        <v>439</v>
      </c>
      <c r="AK232" s="3">
        <v>137</v>
      </c>
      <c r="AL232" s="3">
        <v>15</v>
      </c>
      <c r="AM232" s="3">
        <v>4558</v>
      </c>
      <c r="AN232" s="3">
        <v>652</v>
      </c>
      <c r="AO232" s="3">
        <v>4551</v>
      </c>
      <c r="AP232" s="3">
        <v>3.4000000000000002E-2</v>
      </c>
      <c r="AQ232" s="3">
        <v>39</v>
      </c>
      <c r="AR232" s="3">
        <v>47.7</v>
      </c>
      <c r="AS232" s="3">
        <v>1.4</v>
      </c>
      <c r="AT232" s="3">
        <v>2.5</v>
      </c>
      <c r="AU232" s="2">
        <v>1010.4</v>
      </c>
      <c r="AV232" s="2">
        <v>10</v>
      </c>
      <c r="AW232" s="2">
        <v>5.8333333333333286E-2</v>
      </c>
      <c r="AX232">
        <f t="shared" si="134"/>
        <v>-29</v>
      </c>
      <c r="AY232" t="s">
        <v>82</v>
      </c>
      <c r="AZ232" s="3">
        <v>13930652</v>
      </c>
      <c r="BA232" s="3">
        <v>2381</v>
      </c>
      <c r="BB232">
        <v>33168882412</v>
      </c>
      <c r="BC232" t="s">
        <v>79</v>
      </c>
      <c r="BD232">
        <f t="shared" si="148"/>
        <v>28.8</v>
      </c>
      <c r="BE232">
        <f t="shared" si="149"/>
        <v>77</v>
      </c>
      <c r="BF232" t="str">
        <f t="shared" si="150"/>
        <v>_なし</v>
      </c>
      <c r="BG232" t="str">
        <f t="shared" si="151"/>
        <v>_冬でない</v>
      </c>
      <c r="BH232">
        <f t="shared" si="152"/>
        <v>0</v>
      </c>
      <c r="BI232" t="str">
        <f t="shared" si="153"/>
        <v>_なし</v>
      </c>
      <c r="BJ232" t="str">
        <f t="shared" si="135"/>
        <v>_なし</v>
      </c>
      <c r="BK232" t="str">
        <f t="shared" si="154"/>
        <v>_なし</v>
      </c>
      <c r="BL232">
        <f t="shared" si="155"/>
        <v>0.53333333333333333</v>
      </c>
      <c r="BM232">
        <f t="shared" si="136"/>
        <v>4695</v>
      </c>
      <c r="BN232">
        <f t="shared" si="137"/>
        <v>667</v>
      </c>
      <c r="BO232">
        <f t="shared" si="138"/>
        <v>5362</v>
      </c>
      <c r="BP232">
        <v>-28</v>
      </c>
      <c r="BQ232">
        <v>-7</v>
      </c>
      <c r="BR232">
        <v>-20</v>
      </c>
      <c r="BS232">
        <v>-32</v>
      </c>
      <c r="BT232">
        <v>-23</v>
      </c>
      <c r="BU232">
        <v>12</v>
      </c>
      <c r="BV232">
        <f t="shared" si="161"/>
        <v>-23</v>
      </c>
      <c r="BW232">
        <f t="shared" si="162"/>
        <v>-1</v>
      </c>
      <c r="BX232">
        <f t="shared" si="163"/>
        <v>-11</v>
      </c>
      <c r="BY232">
        <f t="shared" si="164"/>
        <v>-31</v>
      </c>
      <c r="BZ232">
        <f t="shared" si="165"/>
        <v>-24</v>
      </c>
      <c r="CA232">
        <f t="shared" si="166"/>
        <v>12</v>
      </c>
      <c r="CB232">
        <f t="shared" si="139"/>
        <v>-16.333333333333332</v>
      </c>
      <c r="CC232">
        <f t="shared" si="140"/>
        <v>-13</v>
      </c>
      <c r="CD232">
        <f t="shared" si="156"/>
        <v>10.4</v>
      </c>
      <c r="CE232" t="s">
        <v>122</v>
      </c>
      <c r="CF232" t="str">
        <f t="shared" si="157"/>
        <v>夏</v>
      </c>
      <c r="CG232" s="2">
        <v>13930652</v>
      </c>
      <c r="CH232" s="2">
        <v>18239</v>
      </c>
      <c r="CI232" s="2">
        <v>33168882412</v>
      </c>
      <c r="CJ232">
        <f t="shared" si="158"/>
        <v>35638130182</v>
      </c>
      <c r="CK232">
        <f t="shared" si="159"/>
        <v>35638130182</v>
      </c>
      <c r="CL232" s="2">
        <v>0</v>
      </c>
      <c r="CM232" s="2">
        <v>0</v>
      </c>
      <c r="CN232">
        <f t="shared" si="141"/>
        <v>0</v>
      </c>
      <c r="CO232">
        <f t="shared" si="145"/>
        <v>0</v>
      </c>
      <c r="CP232">
        <f t="shared" si="146"/>
        <v>0</v>
      </c>
      <c r="CQ232">
        <f t="shared" si="147"/>
        <v>0</v>
      </c>
      <c r="CR232">
        <f t="shared" si="142"/>
        <v>170</v>
      </c>
      <c r="CS232">
        <v>194</v>
      </c>
      <c r="CT232">
        <v>533984.4</v>
      </c>
      <c r="CU232">
        <f t="shared" si="160"/>
        <v>524956</v>
      </c>
    </row>
    <row r="233" spans="1:99" x14ac:dyDescent="0.55000000000000004">
      <c r="A233" s="1">
        <v>44077</v>
      </c>
      <c r="B233">
        <v>211</v>
      </c>
      <c r="C233">
        <v>21336</v>
      </c>
      <c r="D233">
        <v>1</v>
      </c>
      <c r="E233">
        <v>365</v>
      </c>
      <c r="F233">
        <v>28.4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 t="str">
        <f t="shared" si="126"/>
        <v>_平日(金曜除く)</v>
      </c>
      <c r="O233" t="s">
        <v>17</v>
      </c>
      <c r="P233" t="str">
        <f t="shared" si="127"/>
        <v>_平日</v>
      </c>
      <c r="Q233" t="str">
        <f t="shared" si="128"/>
        <v>_祝日でない</v>
      </c>
      <c r="R233" t="str">
        <f t="shared" si="129"/>
        <v>_平日</v>
      </c>
      <c r="S233" t="str">
        <f t="shared" si="130"/>
        <v>_平日</v>
      </c>
      <c r="T233">
        <f t="shared" si="143"/>
        <v>141</v>
      </c>
      <c r="U233" t="str">
        <f t="shared" si="131"/>
        <v>木</v>
      </c>
      <c r="V233" t="str">
        <f t="shared" si="132"/>
        <v>週の後半</v>
      </c>
      <c r="W233" t="s">
        <v>39</v>
      </c>
      <c r="X233" t="str">
        <f t="shared" si="133"/>
        <v>週の後半</v>
      </c>
      <c r="Y233" s="3">
        <v>3.5</v>
      </c>
      <c r="Z233" s="3">
        <v>85</v>
      </c>
      <c r="AA233" s="2" t="s">
        <v>79</v>
      </c>
      <c r="AB233" s="3">
        <v>0</v>
      </c>
      <c r="AC233" s="3">
        <v>18487</v>
      </c>
      <c r="AD233">
        <f t="shared" si="144"/>
        <v>248</v>
      </c>
      <c r="AE233" s="3">
        <v>1333</v>
      </c>
      <c r="AF233" s="3">
        <v>1306</v>
      </c>
      <c r="AG233" s="3">
        <v>27</v>
      </c>
      <c r="AH233" s="3">
        <v>241</v>
      </c>
      <c r="AI233" s="3">
        <v>433</v>
      </c>
      <c r="AJ233" s="3">
        <v>480</v>
      </c>
      <c r="AK233" s="3">
        <v>167</v>
      </c>
      <c r="AL233" s="3">
        <v>15</v>
      </c>
      <c r="AM233" s="3">
        <v>4675</v>
      </c>
      <c r="AN233" s="3">
        <v>599</v>
      </c>
      <c r="AO233" s="3">
        <v>4516</v>
      </c>
      <c r="AP233" s="3">
        <v>3.4000000000000002E-2</v>
      </c>
      <c r="AQ233" s="3">
        <v>36</v>
      </c>
      <c r="AR233" s="3">
        <v>46.6</v>
      </c>
      <c r="AS233" s="3">
        <v>4.9000000000000004</v>
      </c>
      <c r="AT233" s="3">
        <v>4.2</v>
      </c>
      <c r="AU233" s="2">
        <v>1009.2</v>
      </c>
      <c r="AV233" s="2">
        <v>8.5</v>
      </c>
      <c r="AW233" s="2">
        <v>-0.11666666666666663</v>
      </c>
      <c r="AX233">
        <f t="shared" si="134"/>
        <v>70</v>
      </c>
      <c r="AY233" t="s">
        <v>82</v>
      </c>
      <c r="AZ233" s="3">
        <v>13930511</v>
      </c>
      <c r="BA233" s="3">
        <v>2273</v>
      </c>
      <c r="BB233">
        <v>31664051503</v>
      </c>
      <c r="BC233" t="s">
        <v>79</v>
      </c>
      <c r="BD233">
        <f t="shared" si="148"/>
        <v>29.3</v>
      </c>
      <c r="BE233">
        <f t="shared" si="149"/>
        <v>79</v>
      </c>
      <c r="BF233" t="str">
        <f t="shared" si="150"/>
        <v>_なし</v>
      </c>
      <c r="BG233" t="str">
        <f t="shared" si="151"/>
        <v>_冬でない</v>
      </c>
      <c r="BH233">
        <f t="shared" si="152"/>
        <v>0</v>
      </c>
      <c r="BI233" t="str">
        <f t="shared" si="153"/>
        <v>_なし</v>
      </c>
      <c r="BJ233" t="str">
        <f t="shared" si="135"/>
        <v>_なし</v>
      </c>
      <c r="BK233" t="str">
        <f t="shared" si="154"/>
        <v>_なし</v>
      </c>
      <c r="BL233">
        <f t="shared" si="155"/>
        <v>-0.46666666666666662</v>
      </c>
      <c r="BM233">
        <f t="shared" si="136"/>
        <v>4842</v>
      </c>
      <c r="BN233">
        <f t="shared" si="137"/>
        <v>614</v>
      </c>
      <c r="BO233">
        <f t="shared" si="138"/>
        <v>5456</v>
      </c>
      <c r="BP233">
        <v>-27</v>
      </c>
      <c r="BQ233">
        <v>-5</v>
      </c>
      <c r="BR233">
        <v>-20</v>
      </c>
      <c r="BS233">
        <v>-31</v>
      </c>
      <c r="BT233">
        <v>-23</v>
      </c>
      <c r="BU233">
        <v>12</v>
      </c>
      <c r="BV233">
        <f t="shared" si="161"/>
        <v>-25</v>
      </c>
      <c r="BW233">
        <f t="shared" si="162"/>
        <v>-3</v>
      </c>
      <c r="BX233">
        <f t="shared" si="163"/>
        <v>-12</v>
      </c>
      <c r="BY233">
        <f t="shared" si="164"/>
        <v>-32</v>
      </c>
      <c r="BZ233">
        <f t="shared" si="165"/>
        <v>-24</v>
      </c>
      <c r="CA233">
        <f t="shared" si="166"/>
        <v>12</v>
      </c>
      <c r="CB233">
        <f t="shared" si="139"/>
        <v>-15.666666666666666</v>
      </c>
      <c r="CC233">
        <f t="shared" si="140"/>
        <v>-14</v>
      </c>
      <c r="CD233">
        <f t="shared" si="156"/>
        <v>7.4</v>
      </c>
      <c r="CE233" t="s">
        <v>122</v>
      </c>
      <c r="CF233" t="str">
        <f t="shared" si="157"/>
        <v>夏</v>
      </c>
      <c r="CG233" s="2">
        <v>13930511</v>
      </c>
      <c r="CH233" s="2">
        <v>18487</v>
      </c>
      <c r="CI233" s="2">
        <v>31664051503</v>
      </c>
      <c r="CJ233">
        <f t="shared" si="158"/>
        <v>34578710226</v>
      </c>
      <c r="CK233">
        <f t="shared" si="159"/>
        <v>34578710226</v>
      </c>
      <c r="CL233" s="2">
        <v>0</v>
      </c>
      <c r="CM233" s="2">
        <v>0</v>
      </c>
      <c r="CN233">
        <f t="shared" si="141"/>
        <v>0</v>
      </c>
      <c r="CO233">
        <f t="shared" si="145"/>
        <v>0</v>
      </c>
      <c r="CP233">
        <f t="shared" si="146"/>
        <v>0</v>
      </c>
      <c r="CQ233">
        <f t="shared" si="147"/>
        <v>0</v>
      </c>
      <c r="CR233">
        <f t="shared" si="142"/>
        <v>141</v>
      </c>
      <c r="CS233">
        <v>194</v>
      </c>
      <c r="CT233">
        <v>533984.4</v>
      </c>
      <c r="CU233">
        <f t="shared" si="160"/>
        <v>524956</v>
      </c>
    </row>
    <row r="234" spans="1:99" x14ac:dyDescent="0.55000000000000004">
      <c r="A234" s="1">
        <v>44078</v>
      </c>
      <c r="B234">
        <v>136</v>
      </c>
      <c r="C234">
        <v>21472</v>
      </c>
      <c r="D234">
        <v>4</v>
      </c>
      <c r="E234">
        <v>369</v>
      </c>
      <c r="F234">
        <v>29.3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 t="str">
        <f t="shared" si="126"/>
        <v>金曜</v>
      </c>
      <c r="O234" t="s">
        <v>17</v>
      </c>
      <c r="P234" t="str">
        <f t="shared" si="127"/>
        <v>_平日</v>
      </c>
      <c r="Q234" t="str">
        <f t="shared" si="128"/>
        <v>_祝日でない</v>
      </c>
      <c r="R234" t="str">
        <f t="shared" si="129"/>
        <v>_平日</v>
      </c>
      <c r="S234" t="str">
        <f t="shared" si="130"/>
        <v>休日前日</v>
      </c>
      <c r="T234">
        <f t="shared" si="143"/>
        <v>211</v>
      </c>
      <c r="U234" t="str">
        <f t="shared" si="131"/>
        <v>金</v>
      </c>
      <c r="V234" t="str">
        <f t="shared" si="132"/>
        <v>週の後半</v>
      </c>
      <c r="W234" t="s">
        <v>39</v>
      </c>
      <c r="X234" t="str">
        <f t="shared" si="133"/>
        <v>週の後半</v>
      </c>
      <c r="Y234" s="3">
        <v>0</v>
      </c>
      <c r="Z234" s="3">
        <v>76</v>
      </c>
      <c r="AA234" s="2" t="s">
        <v>79</v>
      </c>
      <c r="AB234" s="3">
        <v>0</v>
      </c>
      <c r="AC234" s="3">
        <v>18735</v>
      </c>
      <c r="AD234">
        <f t="shared" si="144"/>
        <v>248</v>
      </c>
      <c r="AE234" s="3">
        <v>1310</v>
      </c>
      <c r="AF234" s="3">
        <v>1282</v>
      </c>
      <c r="AG234" s="3">
        <v>28</v>
      </c>
      <c r="AH234" s="3">
        <v>244</v>
      </c>
      <c r="AI234" s="3">
        <v>435</v>
      </c>
      <c r="AJ234" s="3">
        <v>382</v>
      </c>
      <c r="AK234" s="3">
        <v>127</v>
      </c>
      <c r="AL234" s="3">
        <v>16</v>
      </c>
      <c r="AM234" s="3">
        <v>4894</v>
      </c>
      <c r="AN234" s="3">
        <v>644</v>
      </c>
      <c r="AO234" s="3">
        <v>4528.6000000000004</v>
      </c>
      <c r="AP234" s="3">
        <v>3.2000000000000001E-2</v>
      </c>
      <c r="AQ234" s="3">
        <v>34</v>
      </c>
      <c r="AR234" s="3">
        <v>44.1</v>
      </c>
      <c r="AS234" s="3">
        <v>10.7</v>
      </c>
      <c r="AT234" s="3">
        <v>3</v>
      </c>
      <c r="AU234" s="2">
        <v>1010.7</v>
      </c>
      <c r="AV234" s="2">
        <v>7.5</v>
      </c>
      <c r="AW234" s="2">
        <v>0.375</v>
      </c>
      <c r="AX234">
        <f t="shared" si="134"/>
        <v>-75</v>
      </c>
      <c r="AY234" t="s">
        <v>82</v>
      </c>
      <c r="AZ234" s="3">
        <v>13930300</v>
      </c>
      <c r="BA234" s="3">
        <v>2232</v>
      </c>
      <c r="BB234">
        <v>31092429600</v>
      </c>
      <c r="BC234" t="s">
        <v>79</v>
      </c>
      <c r="BD234">
        <f t="shared" si="148"/>
        <v>30.2</v>
      </c>
      <c r="BE234">
        <f t="shared" si="149"/>
        <v>76</v>
      </c>
      <c r="BF234" t="str">
        <f t="shared" si="150"/>
        <v>_なし</v>
      </c>
      <c r="BG234" t="str">
        <f t="shared" si="151"/>
        <v>_冬でない</v>
      </c>
      <c r="BH234">
        <f t="shared" si="152"/>
        <v>0</v>
      </c>
      <c r="BI234" t="str">
        <f t="shared" si="153"/>
        <v>_なし</v>
      </c>
      <c r="BJ234" t="str">
        <f t="shared" si="135"/>
        <v>_なし</v>
      </c>
      <c r="BK234" t="str">
        <f t="shared" si="154"/>
        <v>_なし</v>
      </c>
      <c r="BL234">
        <f t="shared" si="155"/>
        <v>1.675</v>
      </c>
      <c r="BM234">
        <f t="shared" si="136"/>
        <v>5021</v>
      </c>
      <c r="BN234">
        <f t="shared" si="137"/>
        <v>660</v>
      </c>
      <c r="BO234">
        <f t="shared" si="138"/>
        <v>5681</v>
      </c>
      <c r="BP234">
        <v>-28</v>
      </c>
      <c r="BQ234">
        <v>-5</v>
      </c>
      <c r="BR234">
        <v>-20</v>
      </c>
      <c r="BS234">
        <v>-31</v>
      </c>
      <c r="BT234">
        <v>-23</v>
      </c>
      <c r="BU234">
        <v>13</v>
      </c>
      <c r="BV234">
        <f t="shared" si="161"/>
        <v>-27</v>
      </c>
      <c r="BW234">
        <f t="shared" si="162"/>
        <v>-5</v>
      </c>
      <c r="BX234">
        <f t="shared" si="163"/>
        <v>-20</v>
      </c>
      <c r="BY234">
        <f t="shared" si="164"/>
        <v>-33</v>
      </c>
      <c r="BZ234">
        <f t="shared" si="165"/>
        <v>-24</v>
      </c>
      <c r="CA234">
        <f t="shared" si="166"/>
        <v>12</v>
      </c>
      <c r="CB234">
        <f t="shared" si="139"/>
        <v>-15.666666666666666</v>
      </c>
      <c r="CC234">
        <f t="shared" si="140"/>
        <v>-16.166666666666668</v>
      </c>
      <c r="CD234">
        <f t="shared" si="156"/>
        <v>7.7</v>
      </c>
      <c r="CE234" t="s">
        <v>122</v>
      </c>
      <c r="CF234" t="str">
        <f t="shared" si="157"/>
        <v>夏</v>
      </c>
      <c r="CG234" s="2">
        <v>13930300</v>
      </c>
      <c r="CH234" s="2">
        <v>18735</v>
      </c>
      <c r="CI234" s="2">
        <v>31092429600</v>
      </c>
      <c r="CJ234">
        <f t="shared" si="158"/>
        <v>32376905932</v>
      </c>
      <c r="CK234">
        <f t="shared" si="159"/>
        <v>32376905932</v>
      </c>
      <c r="CL234" s="2">
        <v>0</v>
      </c>
      <c r="CM234" s="2">
        <v>0</v>
      </c>
      <c r="CN234">
        <f t="shared" si="141"/>
        <v>0</v>
      </c>
      <c r="CO234">
        <f t="shared" si="145"/>
        <v>0</v>
      </c>
      <c r="CP234">
        <f t="shared" si="146"/>
        <v>0</v>
      </c>
      <c r="CQ234">
        <f t="shared" si="147"/>
        <v>0</v>
      </c>
      <c r="CR234">
        <f t="shared" si="142"/>
        <v>211</v>
      </c>
      <c r="CS234">
        <v>194</v>
      </c>
      <c r="CT234">
        <v>533984.4</v>
      </c>
      <c r="CU234">
        <f t="shared" si="160"/>
        <v>524956</v>
      </c>
    </row>
    <row r="235" spans="1:99" x14ac:dyDescent="0.55000000000000004">
      <c r="A235" s="1">
        <v>44079</v>
      </c>
      <c r="B235">
        <v>181</v>
      </c>
      <c r="C235">
        <v>21653</v>
      </c>
      <c r="D235">
        <v>0</v>
      </c>
      <c r="E235">
        <v>369</v>
      </c>
      <c r="F235">
        <v>28.6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 t="str">
        <f t="shared" si="126"/>
        <v>休日</v>
      </c>
      <c r="O235" t="s">
        <v>17</v>
      </c>
      <c r="P235" t="str">
        <f t="shared" si="127"/>
        <v>休日</v>
      </c>
      <c r="Q235" t="str">
        <f t="shared" si="128"/>
        <v>_祝日でない</v>
      </c>
      <c r="R235" t="str">
        <f t="shared" si="129"/>
        <v>休日</v>
      </c>
      <c r="S235" t="str">
        <f t="shared" si="130"/>
        <v>休日</v>
      </c>
      <c r="T235">
        <f t="shared" si="143"/>
        <v>136</v>
      </c>
      <c r="U235" t="str">
        <f t="shared" si="131"/>
        <v>土</v>
      </c>
      <c r="V235" t="str">
        <f t="shared" si="132"/>
        <v>週の後半</v>
      </c>
      <c r="W235" t="s">
        <v>39</v>
      </c>
      <c r="X235" t="str">
        <f t="shared" si="133"/>
        <v>週の後半</v>
      </c>
      <c r="Y235" s="3">
        <v>8.5</v>
      </c>
      <c r="Z235" s="3">
        <v>79</v>
      </c>
      <c r="AA235" s="2" t="s">
        <v>79</v>
      </c>
      <c r="AB235" s="3">
        <v>0</v>
      </c>
      <c r="AC235" s="3">
        <v>18875</v>
      </c>
      <c r="AD235">
        <f t="shared" si="144"/>
        <v>140</v>
      </c>
      <c r="AE235" s="3">
        <v>1297</v>
      </c>
      <c r="AF235" s="3">
        <v>1270</v>
      </c>
      <c r="AG235" s="3">
        <v>27</v>
      </c>
      <c r="AH235" s="3">
        <v>220</v>
      </c>
      <c r="AI235" s="3">
        <v>437</v>
      </c>
      <c r="AJ235" s="3">
        <v>458</v>
      </c>
      <c r="AK235" s="3">
        <v>103</v>
      </c>
      <c r="AL235" s="3">
        <v>17</v>
      </c>
      <c r="AM235" s="3">
        <v>3149</v>
      </c>
      <c r="AN235" s="3">
        <v>487</v>
      </c>
      <c r="AO235" s="3">
        <v>4597.3</v>
      </c>
      <c r="AP235" s="3">
        <v>3.2000000000000001E-2</v>
      </c>
      <c r="AQ235" s="3">
        <v>49</v>
      </c>
      <c r="AR235" s="3">
        <v>45.3</v>
      </c>
      <c r="AS235" s="3">
        <v>7.3</v>
      </c>
      <c r="AT235" s="3">
        <v>2.8</v>
      </c>
      <c r="AU235" s="2">
        <v>1009.9</v>
      </c>
      <c r="AV235" s="2">
        <v>6.5</v>
      </c>
      <c r="AW235" s="2">
        <v>-32.15</v>
      </c>
      <c r="AX235">
        <f t="shared" si="134"/>
        <v>45</v>
      </c>
      <c r="AY235" t="s">
        <v>82</v>
      </c>
      <c r="AZ235" s="3">
        <v>13930164</v>
      </c>
      <c r="BA235" s="3">
        <v>2228</v>
      </c>
      <c r="BB235">
        <v>31036405392</v>
      </c>
      <c r="BC235" t="s">
        <v>79</v>
      </c>
      <c r="BD235">
        <f t="shared" si="148"/>
        <v>30.3</v>
      </c>
      <c r="BE235">
        <f t="shared" si="149"/>
        <v>73</v>
      </c>
      <c r="BF235" t="str">
        <f t="shared" si="150"/>
        <v>_なし</v>
      </c>
      <c r="BG235" t="str">
        <f t="shared" si="151"/>
        <v>_冬でない</v>
      </c>
      <c r="BH235">
        <f t="shared" si="152"/>
        <v>0</v>
      </c>
      <c r="BI235" t="str">
        <f t="shared" si="153"/>
        <v>_なし</v>
      </c>
      <c r="BJ235" t="str">
        <f t="shared" si="135"/>
        <v>_なし</v>
      </c>
      <c r="BK235" t="str">
        <f t="shared" si="154"/>
        <v>_なし</v>
      </c>
      <c r="BL235">
        <f t="shared" si="155"/>
        <v>-33.391666666666673</v>
      </c>
      <c r="BM235">
        <f t="shared" si="136"/>
        <v>3252</v>
      </c>
      <c r="BN235">
        <f t="shared" si="137"/>
        <v>504</v>
      </c>
      <c r="BO235">
        <f t="shared" si="138"/>
        <v>3756</v>
      </c>
      <c r="BP235">
        <v>-24</v>
      </c>
      <c r="BQ235">
        <v>-2</v>
      </c>
      <c r="BR235">
        <v>-22</v>
      </c>
      <c r="BS235">
        <v>-31</v>
      </c>
      <c r="BT235">
        <v>-14</v>
      </c>
      <c r="BU235">
        <v>8</v>
      </c>
      <c r="BV235">
        <f t="shared" si="161"/>
        <v>-27</v>
      </c>
      <c r="BW235">
        <f t="shared" si="162"/>
        <v>-3</v>
      </c>
      <c r="BX235">
        <f t="shared" si="163"/>
        <v>-18</v>
      </c>
      <c r="BY235">
        <f t="shared" si="164"/>
        <v>-33</v>
      </c>
      <c r="BZ235">
        <f t="shared" si="165"/>
        <v>-24</v>
      </c>
      <c r="CA235">
        <f t="shared" si="166"/>
        <v>13</v>
      </c>
      <c r="CB235">
        <f t="shared" si="139"/>
        <v>-14.166666666666666</v>
      </c>
      <c r="CC235">
        <f t="shared" si="140"/>
        <v>-15.333333333333334</v>
      </c>
      <c r="CD235">
        <f t="shared" si="156"/>
        <v>11.7</v>
      </c>
      <c r="CE235" t="s">
        <v>122</v>
      </c>
      <c r="CF235" t="str">
        <f t="shared" si="157"/>
        <v>夏</v>
      </c>
      <c r="CG235" s="2">
        <v>13930164</v>
      </c>
      <c r="CH235" s="2">
        <v>18875</v>
      </c>
      <c r="CI235" s="2">
        <v>31036405392</v>
      </c>
      <c r="CJ235">
        <f t="shared" si="158"/>
        <v>33867031627</v>
      </c>
      <c r="CK235">
        <f t="shared" si="159"/>
        <v>33867031627</v>
      </c>
      <c r="CL235" s="2">
        <v>0</v>
      </c>
      <c r="CM235" s="2">
        <v>0</v>
      </c>
      <c r="CN235">
        <f t="shared" si="141"/>
        <v>0</v>
      </c>
      <c r="CO235">
        <f t="shared" si="145"/>
        <v>0</v>
      </c>
      <c r="CP235">
        <f t="shared" si="146"/>
        <v>0</v>
      </c>
      <c r="CQ235">
        <f t="shared" si="147"/>
        <v>0</v>
      </c>
      <c r="CR235">
        <f t="shared" si="142"/>
        <v>136</v>
      </c>
      <c r="CS235">
        <v>194</v>
      </c>
      <c r="CT235">
        <v>533984.4</v>
      </c>
      <c r="CU235">
        <f t="shared" si="160"/>
        <v>524956</v>
      </c>
    </row>
    <row r="236" spans="1:99" x14ac:dyDescent="0.55000000000000004">
      <c r="A236" s="1">
        <v>44080</v>
      </c>
      <c r="B236">
        <v>116</v>
      </c>
      <c r="C236">
        <v>21769</v>
      </c>
      <c r="D236">
        <v>0</v>
      </c>
      <c r="E236">
        <v>369</v>
      </c>
      <c r="F236">
        <v>25.7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 t="str">
        <f t="shared" si="126"/>
        <v>休日</v>
      </c>
      <c r="O236" t="s">
        <v>17</v>
      </c>
      <c r="P236" t="str">
        <f t="shared" si="127"/>
        <v>休日</v>
      </c>
      <c r="Q236" t="str">
        <f t="shared" si="128"/>
        <v>_祝日でない</v>
      </c>
      <c r="R236" t="str">
        <f t="shared" si="129"/>
        <v>休日</v>
      </c>
      <c r="S236" t="str">
        <f t="shared" si="130"/>
        <v>休日</v>
      </c>
      <c r="T236">
        <f t="shared" si="143"/>
        <v>181</v>
      </c>
      <c r="U236" t="str">
        <f t="shared" si="131"/>
        <v>日</v>
      </c>
      <c r="V236" t="str">
        <f t="shared" si="132"/>
        <v>_週の前半</v>
      </c>
      <c r="W236" t="s">
        <v>39</v>
      </c>
      <c r="X236" t="str">
        <f t="shared" si="133"/>
        <v>週の後半</v>
      </c>
      <c r="Y236" s="3">
        <v>25.5</v>
      </c>
      <c r="Z236" s="3">
        <v>94</v>
      </c>
      <c r="AA236" s="2" t="s">
        <v>79</v>
      </c>
      <c r="AB236" s="3">
        <v>0</v>
      </c>
      <c r="AC236" s="3">
        <v>18967</v>
      </c>
      <c r="AD236">
        <f t="shared" si="144"/>
        <v>92</v>
      </c>
      <c r="AE236" s="3">
        <v>1313</v>
      </c>
      <c r="AF236" s="3">
        <v>1286</v>
      </c>
      <c r="AG236" s="3">
        <v>27</v>
      </c>
      <c r="AH236" s="3">
        <v>221</v>
      </c>
      <c r="AI236" s="3">
        <v>455</v>
      </c>
      <c r="AJ236" s="3">
        <v>447</v>
      </c>
      <c r="AK236" s="3">
        <v>62</v>
      </c>
      <c r="AL236" s="3">
        <v>13</v>
      </c>
      <c r="AM236" s="3">
        <v>1006</v>
      </c>
      <c r="AN236" s="3">
        <v>255</v>
      </c>
      <c r="AO236" s="3">
        <v>4609.7</v>
      </c>
      <c r="AP236" s="3">
        <v>3.2000000000000001E-2</v>
      </c>
      <c r="AQ236" s="3">
        <v>49</v>
      </c>
      <c r="AR236" s="3">
        <v>43.6</v>
      </c>
      <c r="AS236" s="3">
        <v>2.2999999999999998</v>
      </c>
      <c r="AT236" s="3">
        <v>2.7</v>
      </c>
      <c r="AU236" s="2">
        <v>1010.4</v>
      </c>
      <c r="AV236" s="2">
        <v>9.8000000000000007</v>
      </c>
      <c r="AW236" s="2">
        <v>-12.525</v>
      </c>
      <c r="AX236">
        <f t="shared" si="134"/>
        <v>-65</v>
      </c>
      <c r="AY236" t="s">
        <v>82</v>
      </c>
      <c r="AZ236" s="3">
        <v>13929983</v>
      </c>
      <c r="BA236" s="3">
        <v>2317</v>
      </c>
      <c r="BB236">
        <v>32275770611</v>
      </c>
      <c r="BC236" t="s">
        <v>79</v>
      </c>
      <c r="BD236">
        <f t="shared" si="148"/>
        <v>30</v>
      </c>
      <c r="BE236">
        <f t="shared" si="149"/>
        <v>73</v>
      </c>
      <c r="BF236" t="str">
        <f t="shared" si="150"/>
        <v>_なし</v>
      </c>
      <c r="BG236" t="str">
        <f t="shared" si="151"/>
        <v>_冬でない</v>
      </c>
      <c r="BH236">
        <f t="shared" si="152"/>
        <v>0</v>
      </c>
      <c r="BI236" t="str">
        <f t="shared" si="153"/>
        <v>_なし</v>
      </c>
      <c r="BJ236" t="str">
        <f t="shared" si="135"/>
        <v>_なし</v>
      </c>
      <c r="BK236" t="str">
        <f t="shared" si="154"/>
        <v>_なし</v>
      </c>
      <c r="BL236">
        <f t="shared" si="155"/>
        <v>-9.9333333333333318</v>
      </c>
      <c r="BM236">
        <f t="shared" si="136"/>
        <v>1068</v>
      </c>
      <c r="BN236">
        <f t="shared" si="137"/>
        <v>268</v>
      </c>
      <c r="BO236">
        <f t="shared" si="138"/>
        <v>1336</v>
      </c>
      <c r="BP236">
        <v>-27</v>
      </c>
      <c r="BQ236">
        <v>-9</v>
      </c>
      <c r="BR236">
        <v>-34</v>
      </c>
      <c r="BS236">
        <v>-39</v>
      </c>
      <c r="BT236">
        <v>-15</v>
      </c>
      <c r="BU236">
        <v>8</v>
      </c>
      <c r="BV236">
        <f t="shared" si="161"/>
        <v>-24</v>
      </c>
      <c r="BW236">
        <f t="shared" si="162"/>
        <v>-3</v>
      </c>
      <c r="BX236">
        <f t="shared" si="163"/>
        <v>-18</v>
      </c>
      <c r="BY236">
        <f t="shared" si="164"/>
        <v>-32</v>
      </c>
      <c r="BZ236">
        <f t="shared" si="165"/>
        <v>-15</v>
      </c>
      <c r="CA236">
        <f t="shared" si="166"/>
        <v>7</v>
      </c>
      <c r="CB236">
        <f t="shared" si="139"/>
        <v>-19.333333333333332</v>
      </c>
      <c r="CC236">
        <f t="shared" si="140"/>
        <v>-14.166666666666666</v>
      </c>
      <c r="CD236">
        <f t="shared" si="156"/>
        <v>9.4</v>
      </c>
      <c r="CE236" t="s">
        <v>122</v>
      </c>
      <c r="CF236" t="str">
        <f t="shared" si="157"/>
        <v>夏</v>
      </c>
      <c r="CG236" s="2">
        <v>13929983</v>
      </c>
      <c r="CH236" s="2">
        <v>18967</v>
      </c>
      <c r="CI236" s="2">
        <v>32275770611</v>
      </c>
      <c r="CJ236">
        <f t="shared" si="158"/>
        <v>35329193520</v>
      </c>
      <c r="CK236">
        <f t="shared" si="159"/>
        <v>35329193520</v>
      </c>
      <c r="CL236" s="2">
        <v>0</v>
      </c>
      <c r="CM236" s="2">
        <v>0</v>
      </c>
      <c r="CN236">
        <f t="shared" si="141"/>
        <v>0</v>
      </c>
      <c r="CO236">
        <f t="shared" si="145"/>
        <v>0</v>
      </c>
      <c r="CP236">
        <f t="shared" si="146"/>
        <v>0</v>
      </c>
      <c r="CQ236">
        <f t="shared" si="147"/>
        <v>0</v>
      </c>
      <c r="CR236">
        <f t="shared" si="142"/>
        <v>181</v>
      </c>
      <c r="CS236">
        <v>194</v>
      </c>
      <c r="CT236">
        <v>533984.4</v>
      </c>
      <c r="CU236">
        <f t="shared" si="160"/>
        <v>524956</v>
      </c>
    </row>
    <row r="237" spans="1:99" x14ac:dyDescent="0.55000000000000004">
      <c r="A237" s="1">
        <v>44081</v>
      </c>
      <c r="B237">
        <v>76</v>
      </c>
      <c r="C237">
        <v>21845</v>
      </c>
      <c r="D237">
        <v>3</v>
      </c>
      <c r="E237">
        <v>372</v>
      </c>
      <c r="F237">
        <v>26.7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t="str">
        <f t="shared" si="126"/>
        <v>_平日(金曜除く)</v>
      </c>
      <c r="O237" t="s">
        <v>17</v>
      </c>
      <c r="P237" t="str">
        <f t="shared" si="127"/>
        <v>_平日</v>
      </c>
      <c r="Q237" t="str">
        <f t="shared" si="128"/>
        <v>_祝日でない</v>
      </c>
      <c r="R237" t="str">
        <f t="shared" si="129"/>
        <v>_平日</v>
      </c>
      <c r="S237" t="str">
        <f t="shared" si="130"/>
        <v>_平日</v>
      </c>
      <c r="T237">
        <f t="shared" si="143"/>
        <v>116</v>
      </c>
      <c r="U237" t="str">
        <f t="shared" si="131"/>
        <v>月</v>
      </c>
      <c r="V237" t="str">
        <f t="shared" si="132"/>
        <v>_週の前半</v>
      </c>
      <c r="W237" t="s">
        <v>39</v>
      </c>
      <c r="X237" t="str">
        <f t="shared" si="133"/>
        <v>_週の前半</v>
      </c>
      <c r="Y237" s="3">
        <v>19</v>
      </c>
      <c r="Z237" s="3">
        <v>93</v>
      </c>
      <c r="AA237" s="2" t="s">
        <v>79</v>
      </c>
      <c r="AB237" s="3">
        <v>0</v>
      </c>
      <c r="AC237" s="3">
        <v>19171</v>
      </c>
      <c r="AD237">
        <f t="shared" si="144"/>
        <v>204</v>
      </c>
      <c r="AE237" s="3">
        <v>1305</v>
      </c>
      <c r="AF237" s="3">
        <v>1281</v>
      </c>
      <c r="AG237" s="3">
        <v>24</v>
      </c>
      <c r="AH237" s="3">
        <v>206</v>
      </c>
      <c r="AI237" s="3">
        <v>454</v>
      </c>
      <c r="AJ237" s="3">
        <v>341</v>
      </c>
      <c r="AK237" s="3">
        <v>153</v>
      </c>
      <c r="AL237" s="3">
        <v>29</v>
      </c>
      <c r="AM237" s="3">
        <v>4328</v>
      </c>
      <c r="AN237" s="3">
        <v>883</v>
      </c>
      <c r="AO237" s="3">
        <v>4680</v>
      </c>
      <c r="AP237" s="3">
        <v>3.2000000000000001E-2</v>
      </c>
      <c r="AQ237" s="3">
        <v>38</v>
      </c>
      <c r="AR237" s="3">
        <v>41.4</v>
      </c>
      <c r="AS237" s="3">
        <v>1.4</v>
      </c>
      <c r="AT237" s="3">
        <v>4.4000000000000004</v>
      </c>
      <c r="AU237" s="2">
        <v>1010.7</v>
      </c>
      <c r="AV237" s="2">
        <v>9.5</v>
      </c>
      <c r="AW237" s="2">
        <v>137.48333333333332</v>
      </c>
      <c r="AX237">
        <f t="shared" si="134"/>
        <v>-40</v>
      </c>
      <c r="AY237" t="s">
        <v>82</v>
      </c>
      <c r="AZ237" s="3">
        <v>13929867</v>
      </c>
      <c r="BA237" s="3">
        <v>2226</v>
      </c>
      <c r="BB237">
        <v>31007883942</v>
      </c>
      <c r="BC237" t="s">
        <v>79</v>
      </c>
      <c r="BD237">
        <f t="shared" si="148"/>
        <v>27.5</v>
      </c>
      <c r="BE237">
        <f t="shared" si="149"/>
        <v>80</v>
      </c>
      <c r="BF237" t="str">
        <f t="shared" si="150"/>
        <v>_なし</v>
      </c>
      <c r="BG237" t="str">
        <f t="shared" si="151"/>
        <v>_冬でない</v>
      </c>
      <c r="BH237">
        <f t="shared" si="152"/>
        <v>0</v>
      </c>
      <c r="BI237" t="str">
        <f t="shared" si="153"/>
        <v>_なし</v>
      </c>
      <c r="BJ237" t="str">
        <f t="shared" si="135"/>
        <v>_なし</v>
      </c>
      <c r="BK237" t="str">
        <f t="shared" si="154"/>
        <v>_なし</v>
      </c>
      <c r="BL237">
        <f t="shared" si="155"/>
        <v>146.95833333333334</v>
      </c>
      <c r="BM237">
        <f t="shared" si="136"/>
        <v>4481</v>
      </c>
      <c r="BN237">
        <f t="shared" si="137"/>
        <v>912</v>
      </c>
      <c r="BO237">
        <f t="shared" si="138"/>
        <v>5393</v>
      </c>
      <c r="BP237">
        <v>-31</v>
      </c>
      <c r="BQ237">
        <v>-12</v>
      </c>
      <c r="BR237">
        <v>-33</v>
      </c>
      <c r="BS237">
        <v>-30</v>
      </c>
      <c r="BT237">
        <v>-23</v>
      </c>
      <c r="BU237">
        <v>12</v>
      </c>
      <c r="BV237">
        <f t="shared" si="161"/>
        <v>-24</v>
      </c>
      <c r="BW237">
        <f t="shared" si="162"/>
        <v>-3</v>
      </c>
      <c r="BX237">
        <f t="shared" si="163"/>
        <v>-14</v>
      </c>
      <c r="BY237">
        <f t="shared" si="164"/>
        <v>-36</v>
      </c>
      <c r="BZ237">
        <f t="shared" si="165"/>
        <v>-13</v>
      </c>
      <c r="CA237">
        <f t="shared" si="166"/>
        <v>6</v>
      </c>
      <c r="CB237">
        <f t="shared" si="139"/>
        <v>-19.5</v>
      </c>
      <c r="CC237">
        <f t="shared" si="140"/>
        <v>-14</v>
      </c>
      <c r="CD237">
        <f t="shared" si="156"/>
        <v>3.4</v>
      </c>
      <c r="CE237" t="s">
        <v>122</v>
      </c>
      <c r="CF237" t="str">
        <f t="shared" si="157"/>
        <v>夏</v>
      </c>
      <c r="CG237" s="2">
        <v>13929867</v>
      </c>
      <c r="CH237" s="2">
        <v>19171</v>
      </c>
      <c r="CI237" s="2">
        <v>31007883942</v>
      </c>
      <c r="CJ237">
        <f t="shared" si="158"/>
        <v>34715857624</v>
      </c>
      <c r="CK237">
        <f t="shared" si="159"/>
        <v>34715857624</v>
      </c>
      <c r="CL237" s="2">
        <v>0</v>
      </c>
      <c r="CM237" s="2">
        <v>0</v>
      </c>
      <c r="CN237">
        <f t="shared" si="141"/>
        <v>0</v>
      </c>
      <c r="CO237">
        <f t="shared" si="145"/>
        <v>0</v>
      </c>
      <c r="CP237">
        <f t="shared" si="146"/>
        <v>0</v>
      </c>
      <c r="CQ237">
        <f t="shared" si="147"/>
        <v>0</v>
      </c>
      <c r="CR237">
        <f t="shared" si="142"/>
        <v>116</v>
      </c>
      <c r="CS237">
        <v>194</v>
      </c>
      <c r="CT237">
        <v>533984.4</v>
      </c>
      <c r="CU237">
        <f t="shared" si="160"/>
        <v>524956</v>
      </c>
    </row>
    <row r="238" spans="1:99" x14ac:dyDescent="0.55000000000000004">
      <c r="A238" s="1">
        <v>44082</v>
      </c>
      <c r="B238">
        <v>170</v>
      </c>
      <c r="C238">
        <v>22015</v>
      </c>
      <c r="D238">
        <v>6</v>
      </c>
      <c r="E238">
        <v>378</v>
      </c>
      <c r="F238">
        <v>29.5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 t="str">
        <f t="shared" si="126"/>
        <v>_平日(金曜除く)</v>
      </c>
      <c r="O238" t="s">
        <v>17</v>
      </c>
      <c r="P238" t="str">
        <f t="shared" si="127"/>
        <v>_平日</v>
      </c>
      <c r="Q238" t="str">
        <f t="shared" si="128"/>
        <v>_祝日でない</v>
      </c>
      <c r="R238" t="str">
        <f t="shared" si="129"/>
        <v>_平日</v>
      </c>
      <c r="S238" t="str">
        <f t="shared" si="130"/>
        <v>_平日</v>
      </c>
      <c r="T238">
        <f t="shared" si="143"/>
        <v>76</v>
      </c>
      <c r="U238" t="str">
        <f t="shared" si="131"/>
        <v>火</v>
      </c>
      <c r="V238" t="str">
        <f t="shared" si="132"/>
        <v>_週の前半</v>
      </c>
      <c r="W238" t="s">
        <v>39</v>
      </c>
      <c r="X238" t="str">
        <f t="shared" si="133"/>
        <v>_週の前半</v>
      </c>
      <c r="Y238" s="3">
        <v>0</v>
      </c>
      <c r="Z238" s="3">
        <v>73</v>
      </c>
      <c r="AA238" s="2" t="s">
        <v>79</v>
      </c>
      <c r="AB238" s="3">
        <v>0</v>
      </c>
      <c r="AC238" s="3">
        <v>19440</v>
      </c>
      <c r="AD238">
        <f t="shared" si="144"/>
        <v>269</v>
      </c>
      <c r="AE238" s="3">
        <v>1228</v>
      </c>
      <c r="AF238" s="3">
        <v>1207</v>
      </c>
      <c r="AG238" s="3">
        <v>21</v>
      </c>
      <c r="AH238" s="3">
        <v>179</v>
      </c>
      <c r="AI238" s="3">
        <v>392</v>
      </c>
      <c r="AJ238" s="3">
        <v>402</v>
      </c>
      <c r="AK238" s="3">
        <v>193</v>
      </c>
      <c r="AL238" s="3">
        <v>19</v>
      </c>
      <c r="AM238" s="3">
        <v>4444</v>
      </c>
      <c r="AN238" s="3">
        <v>772</v>
      </c>
      <c r="AO238" s="3">
        <v>4630.3</v>
      </c>
      <c r="AP238" s="3">
        <v>3.3000000000000002E-2</v>
      </c>
      <c r="AQ238" s="3">
        <v>20</v>
      </c>
      <c r="AR238" s="3">
        <v>37.9</v>
      </c>
      <c r="AS238" s="3">
        <v>10.1</v>
      </c>
      <c r="AT238" s="3">
        <v>5.0999999999999996</v>
      </c>
      <c r="AU238" s="2">
        <v>1012.1</v>
      </c>
      <c r="AV238" s="2">
        <v>4</v>
      </c>
      <c r="AW238" s="2">
        <v>3.7999999999999994</v>
      </c>
      <c r="AX238">
        <f t="shared" si="134"/>
        <v>94</v>
      </c>
      <c r="AY238" t="s">
        <v>82</v>
      </c>
      <c r="AZ238" s="3">
        <v>13929791</v>
      </c>
      <c r="BA238" s="3">
        <v>2027</v>
      </c>
      <c r="BB238">
        <v>28235686357</v>
      </c>
      <c r="BC238" t="s">
        <v>79</v>
      </c>
      <c r="BD238">
        <f t="shared" si="148"/>
        <v>24.9</v>
      </c>
      <c r="BE238">
        <f t="shared" si="149"/>
        <v>85</v>
      </c>
      <c r="BF238" t="str">
        <f t="shared" si="150"/>
        <v>_なし</v>
      </c>
      <c r="BG238" t="str">
        <f t="shared" si="151"/>
        <v>_冬でない</v>
      </c>
      <c r="BH238">
        <f t="shared" si="152"/>
        <v>0</v>
      </c>
      <c r="BI238" t="str">
        <f t="shared" si="153"/>
        <v>_なし</v>
      </c>
      <c r="BJ238" t="str">
        <f t="shared" si="135"/>
        <v>_なし</v>
      </c>
      <c r="BK238" t="str">
        <f t="shared" si="154"/>
        <v>_なし</v>
      </c>
      <c r="BL238">
        <f t="shared" si="155"/>
        <v>-1.0583333333333331</v>
      </c>
      <c r="BM238">
        <f t="shared" si="136"/>
        <v>4637</v>
      </c>
      <c r="BN238">
        <f t="shared" si="137"/>
        <v>791</v>
      </c>
      <c r="BO238">
        <f t="shared" si="138"/>
        <v>5428</v>
      </c>
      <c r="BP238">
        <v>-23</v>
      </c>
      <c r="BQ238">
        <v>-2</v>
      </c>
      <c r="BR238">
        <v>-12</v>
      </c>
      <c r="BS238">
        <v>-29</v>
      </c>
      <c r="BT238">
        <v>-23</v>
      </c>
      <c r="BU238">
        <v>11</v>
      </c>
      <c r="BV238">
        <f t="shared" si="161"/>
        <v>-26</v>
      </c>
      <c r="BW238">
        <f t="shared" si="162"/>
        <v>-5</v>
      </c>
      <c r="BX238">
        <f t="shared" si="163"/>
        <v>-19</v>
      </c>
      <c r="BY238">
        <f t="shared" si="164"/>
        <v>-30</v>
      </c>
      <c r="BZ238">
        <f t="shared" si="165"/>
        <v>-21</v>
      </c>
      <c r="CA238">
        <f t="shared" si="166"/>
        <v>11</v>
      </c>
      <c r="CB238">
        <f t="shared" si="139"/>
        <v>-13</v>
      </c>
      <c r="CC238">
        <f t="shared" si="140"/>
        <v>-15</v>
      </c>
      <c r="CD238">
        <f t="shared" si="156"/>
        <v>0.5</v>
      </c>
      <c r="CE238" t="s">
        <v>122</v>
      </c>
      <c r="CF238" t="str">
        <f t="shared" si="157"/>
        <v>秋</v>
      </c>
      <c r="CG238" s="2">
        <v>13929791</v>
      </c>
      <c r="CH238" s="2">
        <v>19440</v>
      </c>
      <c r="CI238" s="2">
        <v>28235686357</v>
      </c>
      <c r="CJ238">
        <f t="shared" si="158"/>
        <v>33322526224</v>
      </c>
      <c r="CK238">
        <f t="shared" si="159"/>
        <v>33322526224</v>
      </c>
      <c r="CL238" s="2">
        <v>0</v>
      </c>
      <c r="CM238" s="2">
        <v>0</v>
      </c>
      <c r="CN238">
        <f t="shared" si="141"/>
        <v>0</v>
      </c>
      <c r="CO238">
        <f t="shared" si="145"/>
        <v>0</v>
      </c>
      <c r="CP238">
        <f t="shared" si="146"/>
        <v>0</v>
      </c>
      <c r="CQ238">
        <f t="shared" si="147"/>
        <v>0</v>
      </c>
      <c r="CR238">
        <f t="shared" si="142"/>
        <v>76</v>
      </c>
      <c r="CS238">
        <v>194</v>
      </c>
      <c r="CT238">
        <v>533984.4</v>
      </c>
      <c r="CU238">
        <f t="shared" si="160"/>
        <v>533984.4</v>
      </c>
    </row>
    <row r="239" spans="1:99" x14ac:dyDescent="0.55000000000000004">
      <c r="A239" s="1">
        <v>44083</v>
      </c>
      <c r="B239">
        <v>149</v>
      </c>
      <c r="C239">
        <v>22164</v>
      </c>
      <c r="D239">
        <v>1</v>
      </c>
      <c r="E239">
        <v>379</v>
      </c>
      <c r="F239">
        <v>29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 t="str">
        <f t="shared" si="126"/>
        <v>_平日(金曜除く)</v>
      </c>
      <c r="O239" t="s">
        <v>17</v>
      </c>
      <c r="P239" t="str">
        <f t="shared" si="127"/>
        <v>_平日</v>
      </c>
      <c r="Q239" t="str">
        <f t="shared" si="128"/>
        <v>_祝日でない</v>
      </c>
      <c r="R239" t="str">
        <f t="shared" si="129"/>
        <v>_平日</v>
      </c>
      <c r="S239" t="str">
        <f t="shared" si="130"/>
        <v>_平日</v>
      </c>
      <c r="T239">
        <f t="shared" si="143"/>
        <v>170</v>
      </c>
      <c r="U239" t="str">
        <f t="shared" si="131"/>
        <v>水</v>
      </c>
      <c r="V239" t="str">
        <f t="shared" si="132"/>
        <v>_週の前半</v>
      </c>
      <c r="W239" t="s">
        <v>39</v>
      </c>
      <c r="X239" t="str">
        <f t="shared" si="133"/>
        <v>_週の前半</v>
      </c>
      <c r="Y239" s="3">
        <v>0.5</v>
      </c>
      <c r="Z239" s="3">
        <v>72</v>
      </c>
      <c r="AA239" s="2" t="s">
        <v>79</v>
      </c>
      <c r="AB239" s="3">
        <v>0</v>
      </c>
      <c r="AC239" s="3">
        <v>19587</v>
      </c>
      <c r="AD239">
        <f t="shared" si="144"/>
        <v>147</v>
      </c>
      <c r="AE239" s="3">
        <v>1248</v>
      </c>
      <c r="AF239" s="3">
        <v>1224</v>
      </c>
      <c r="AG239" s="3">
        <v>24</v>
      </c>
      <c r="AH239" s="3">
        <v>189</v>
      </c>
      <c r="AI239" s="3">
        <v>403</v>
      </c>
      <c r="AJ239" s="3">
        <v>362</v>
      </c>
      <c r="AK239" s="3">
        <v>160</v>
      </c>
      <c r="AL239" s="3">
        <v>19</v>
      </c>
      <c r="AM239" s="3">
        <v>4932</v>
      </c>
      <c r="AN239" s="3">
        <v>702</v>
      </c>
      <c r="AO239" s="3">
        <v>4694.7</v>
      </c>
      <c r="AP239" s="3">
        <v>3.3000000000000002E-2</v>
      </c>
      <c r="AQ239" s="3">
        <v>41</v>
      </c>
      <c r="AR239" s="3">
        <v>38.1</v>
      </c>
      <c r="AS239" s="3">
        <v>11.3</v>
      </c>
      <c r="AT239" s="3">
        <v>3.7</v>
      </c>
      <c r="AU239" s="2">
        <v>1010.2</v>
      </c>
      <c r="AV239" s="2">
        <v>2.8</v>
      </c>
      <c r="AW239" s="2">
        <v>0.60833333333333328</v>
      </c>
      <c r="AX239">
        <f t="shared" si="134"/>
        <v>-21</v>
      </c>
      <c r="AY239" t="s">
        <v>82</v>
      </c>
      <c r="AZ239" s="3">
        <v>13929621</v>
      </c>
      <c r="BA239" s="3">
        <v>2049</v>
      </c>
      <c r="BB239">
        <v>28541793429</v>
      </c>
      <c r="BC239" t="s">
        <v>79</v>
      </c>
      <c r="BD239">
        <f t="shared" si="148"/>
        <v>26.8</v>
      </c>
      <c r="BE239">
        <f t="shared" si="149"/>
        <v>93</v>
      </c>
      <c r="BF239" t="str">
        <f t="shared" si="150"/>
        <v>_なし</v>
      </c>
      <c r="BG239" t="str">
        <f t="shared" si="151"/>
        <v>_冬でない</v>
      </c>
      <c r="BH239">
        <f t="shared" si="152"/>
        <v>0</v>
      </c>
      <c r="BI239" t="str">
        <f t="shared" si="153"/>
        <v>_なし</v>
      </c>
      <c r="BJ239" t="str">
        <f t="shared" si="135"/>
        <v>_なし</v>
      </c>
      <c r="BK239" t="str">
        <f t="shared" si="154"/>
        <v>_なし</v>
      </c>
      <c r="BL239">
        <f t="shared" si="155"/>
        <v>5.8333333333333286E-2</v>
      </c>
      <c r="BM239">
        <f t="shared" si="136"/>
        <v>5092</v>
      </c>
      <c r="BN239">
        <f t="shared" si="137"/>
        <v>721</v>
      </c>
      <c r="BO239">
        <f t="shared" si="138"/>
        <v>5813</v>
      </c>
      <c r="BP239">
        <v>-25</v>
      </c>
      <c r="BQ239">
        <v>-5</v>
      </c>
      <c r="BR239">
        <v>-13</v>
      </c>
      <c r="BS239">
        <v>-30</v>
      </c>
      <c r="BT239">
        <v>-23</v>
      </c>
      <c r="BU239">
        <v>11</v>
      </c>
      <c r="BV239">
        <f t="shared" si="161"/>
        <v>-24</v>
      </c>
      <c r="BW239">
        <f t="shared" si="162"/>
        <v>-2</v>
      </c>
      <c r="BX239">
        <f t="shared" si="163"/>
        <v>-11</v>
      </c>
      <c r="BY239">
        <f t="shared" si="164"/>
        <v>-30</v>
      </c>
      <c r="BZ239">
        <f t="shared" si="165"/>
        <v>-22</v>
      </c>
      <c r="CA239">
        <f t="shared" si="166"/>
        <v>11</v>
      </c>
      <c r="CB239">
        <f t="shared" si="139"/>
        <v>-14.166666666666666</v>
      </c>
      <c r="CC239">
        <f t="shared" si="140"/>
        <v>-13</v>
      </c>
      <c r="CD239">
        <f t="shared" si="156"/>
        <v>1.4</v>
      </c>
      <c r="CE239" t="s">
        <v>122</v>
      </c>
      <c r="CF239" t="str">
        <f t="shared" si="157"/>
        <v>秋</v>
      </c>
      <c r="CG239" s="2">
        <v>13929621</v>
      </c>
      <c r="CH239" s="2">
        <v>19587</v>
      </c>
      <c r="CI239" s="2">
        <v>28541793429</v>
      </c>
      <c r="CJ239">
        <f t="shared" si="158"/>
        <v>33168882412</v>
      </c>
      <c r="CK239">
        <f t="shared" si="159"/>
        <v>33168882412</v>
      </c>
      <c r="CL239" s="2">
        <v>0</v>
      </c>
      <c r="CM239" s="2">
        <v>0</v>
      </c>
      <c r="CN239">
        <f t="shared" si="141"/>
        <v>0</v>
      </c>
      <c r="CO239">
        <f t="shared" si="145"/>
        <v>0</v>
      </c>
      <c r="CP239">
        <f t="shared" si="146"/>
        <v>0</v>
      </c>
      <c r="CQ239">
        <f t="shared" si="147"/>
        <v>0</v>
      </c>
      <c r="CR239">
        <f t="shared" si="142"/>
        <v>170</v>
      </c>
      <c r="CS239">
        <v>194</v>
      </c>
      <c r="CT239">
        <v>533984.4</v>
      </c>
      <c r="CU239">
        <f t="shared" si="160"/>
        <v>533984.4</v>
      </c>
    </row>
    <row r="240" spans="1:99" x14ac:dyDescent="0.55000000000000004">
      <c r="A240" s="1">
        <v>44084</v>
      </c>
      <c r="B240">
        <v>276</v>
      </c>
      <c r="C240">
        <v>22440</v>
      </c>
      <c r="D240">
        <v>0</v>
      </c>
      <c r="E240">
        <v>379</v>
      </c>
      <c r="F240">
        <v>27.7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 t="str">
        <f t="shared" si="126"/>
        <v>_平日(金曜除く)</v>
      </c>
      <c r="O240" t="s">
        <v>17</v>
      </c>
      <c r="P240" t="str">
        <f t="shared" si="127"/>
        <v>_平日</v>
      </c>
      <c r="Q240" t="str">
        <f t="shared" si="128"/>
        <v>_祝日でない</v>
      </c>
      <c r="R240" t="str">
        <f t="shared" si="129"/>
        <v>_平日</v>
      </c>
      <c r="S240" t="str">
        <f t="shared" si="130"/>
        <v>_平日</v>
      </c>
      <c r="T240">
        <f t="shared" si="143"/>
        <v>149</v>
      </c>
      <c r="U240" t="str">
        <f t="shared" si="131"/>
        <v>木</v>
      </c>
      <c r="V240" t="str">
        <f t="shared" si="132"/>
        <v>週の後半</v>
      </c>
      <c r="W240" t="s">
        <v>39</v>
      </c>
      <c r="X240" t="str">
        <f t="shared" si="133"/>
        <v>週の後半</v>
      </c>
      <c r="Y240" s="3">
        <v>0</v>
      </c>
      <c r="Z240" s="3">
        <v>80</v>
      </c>
      <c r="AA240" s="2" t="s">
        <v>79</v>
      </c>
      <c r="AB240" s="3">
        <v>0</v>
      </c>
      <c r="AC240" s="3">
        <v>19812</v>
      </c>
      <c r="AD240">
        <f t="shared" si="144"/>
        <v>225</v>
      </c>
      <c r="AE240" s="3">
        <v>1182</v>
      </c>
      <c r="AF240" s="3">
        <v>1159</v>
      </c>
      <c r="AG240" s="3">
        <v>23</v>
      </c>
      <c r="AH240" s="3">
        <v>186</v>
      </c>
      <c r="AI240" s="3">
        <v>391</v>
      </c>
      <c r="AJ240" s="3">
        <v>494</v>
      </c>
      <c r="AK240" s="3">
        <v>148</v>
      </c>
      <c r="AL240" s="3">
        <v>23</v>
      </c>
      <c r="AM240" s="3">
        <v>4273</v>
      </c>
      <c r="AN240" s="3">
        <v>707</v>
      </c>
      <c r="AO240" s="3">
        <v>4651.1000000000004</v>
      </c>
      <c r="AP240" s="3">
        <v>3.3000000000000002E-2</v>
      </c>
      <c r="AQ240" s="3">
        <v>37</v>
      </c>
      <c r="AR240" s="3">
        <v>38.299999999999997</v>
      </c>
      <c r="AS240" s="3">
        <v>3.9</v>
      </c>
      <c r="AT240" s="3">
        <v>3.8</v>
      </c>
      <c r="AU240" s="2">
        <v>1008.7</v>
      </c>
      <c r="AV240" s="2">
        <v>9</v>
      </c>
      <c r="AW240" s="2">
        <v>1.9083333333333334</v>
      </c>
      <c r="AX240">
        <f t="shared" si="134"/>
        <v>127</v>
      </c>
      <c r="AY240" t="s">
        <v>82</v>
      </c>
      <c r="AZ240" s="3">
        <v>13929472</v>
      </c>
      <c r="BA240" s="3">
        <v>1973</v>
      </c>
      <c r="BB240">
        <v>27482848256</v>
      </c>
      <c r="BC240" t="s">
        <v>79</v>
      </c>
      <c r="BD240">
        <f t="shared" si="148"/>
        <v>28.4</v>
      </c>
      <c r="BE240">
        <f t="shared" si="149"/>
        <v>85</v>
      </c>
      <c r="BF240" t="str">
        <f t="shared" si="150"/>
        <v>_なし</v>
      </c>
      <c r="BG240" t="str">
        <f t="shared" si="151"/>
        <v>_冬でない</v>
      </c>
      <c r="BH240">
        <f t="shared" si="152"/>
        <v>0</v>
      </c>
      <c r="BI240" t="str">
        <f t="shared" si="153"/>
        <v>_なし</v>
      </c>
      <c r="BJ240" t="str">
        <f t="shared" si="135"/>
        <v>_なし</v>
      </c>
      <c r="BK240" t="str">
        <f t="shared" si="154"/>
        <v>_なし</v>
      </c>
      <c r="BL240">
        <f t="shared" si="155"/>
        <v>-0.11666666666666663</v>
      </c>
      <c r="BM240">
        <f t="shared" si="136"/>
        <v>4421</v>
      </c>
      <c r="BN240">
        <f t="shared" si="137"/>
        <v>730</v>
      </c>
      <c r="BO240">
        <f t="shared" si="138"/>
        <v>5151</v>
      </c>
      <c r="BP240">
        <v>-24</v>
      </c>
      <c r="BQ240">
        <v>-4</v>
      </c>
      <c r="BR240">
        <v>-13</v>
      </c>
      <c r="BS240">
        <v>-29</v>
      </c>
      <c r="BT240">
        <v>-23</v>
      </c>
      <c r="BU240">
        <v>10</v>
      </c>
      <c r="BV240">
        <f t="shared" si="161"/>
        <v>-28</v>
      </c>
      <c r="BW240">
        <f t="shared" si="162"/>
        <v>-7</v>
      </c>
      <c r="BX240">
        <f t="shared" si="163"/>
        <v>-20</v>
      </c>
      <c r="BY240">
        <f t="shared" si="164"/>
        <v>-32</v>
      </c>
      <c r="BZ240">
        <f t="shared" si="165"/>
        <v>-23</v>
      </c>
      <c r="CA240">
        <f t="shared" si="166"/>
        <v>12</v>
      </c>
      <c r="CB240">
        <f t="shared" si="139"/>
        <v>-13.833333333333334</v>
      </c>
      <c r="CC240">
        <f t="shared" si="140"/>
        <v>-16.333333333333332</v>
      </c>
      <c r="CD240">
        <f t="shared" si="156"/>
        <v>4.9000000000000004</v>
      </c>
      <c r="CE240" t="s">
        <v>122</v>
      </c>
      <c r="CF240" t="str">
        <f t="shared" si="157"/>
        <v>秋</v>
      </c>
      <c r="CG240" s="2">
        <v>13929472</v>
      </c>
      <c r="CH240" s="2">
        <v>19812</v>
      </c>
      <c r="CI240" s="2">
        <v>27482848256</v>
      </c>
      <c r="CJ240">
        <f t="shared" si="158"/>
        <v>31664051503</v>
      </c>
      <c r="CK240">
        <f t="shared" si="159"/>
        <v>31664051503</v>
      </c>
      <c r="CL240" s="2">
        <v>0</v>
      </c>
      <c r="CM240" s="2">
        <v>0</v>
      </c>
      <c r="CN240">
        <f t="shared" si="141"/>
        <v>0</v>
      </c>
      <c r="CO240">
        <f t="shared" si="145"/>
        <v>0</v>
      </c>
      <c r="CP240">
        <f t="shared" si="146"/>
        <v>0</v>
      </c>
      <c r="CQ240">
        <f t="shared" si="147"/>
        <v>0</v>
      </c>
      <c r="CR240">
        <f t="shared" si="142"/>
        <v>149</v>
      </c>
      <c r="CS240">
        <v>194</v>
      </c>
      <c r="CT240">
        <v>533984.4</v>
      </c>
      <c r="CU240">
        <f t="shared" si="160"/>
        <v>533984.4</v>
      </c>
    </row>
    <row r="241" spans="1:99" x14ac:dyDescent="0.55000000000000004">
      <c r="A241" s="1">
        <v>44085</v>
      </c>
      <c r="B241">
        <v>187</v>
      </c>
      <c r="C241">
        <v>22627</v>
      </c>
      <c r="D241">
        <v>1</v>
      </c>
      <c r="E241">
        <v>380</v>
      </c>
      <c r="F241">
        <v>28.3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 t="str">
        <f t="shared" si="126"/>
        <v>金曜</v>
      </c>
      <c r="O241" t="s">
        <v>17</v>
      </c>
      <c r="P241" t="str">
        <f t="shared" si="127"/>
        <v>_平日</v>
      </c>
      <c r="Q241" t="str">
        <f t="shared" si="128"/>
        <v>_祝日でない</v>
      </c>
      <c r="R241" t="str">
        <f t="shared" si="129"/>
        <v>_平日</v>
      </c>
      <c r="S241" t="str">
        <f t="shared" si="130"/>
        <v>休日前日</v>
      </c>
      <c r="T241">
        <f t="shared" si="143"/>
        <v>276</v>
      </c>
      <c r="U241" t="str">
        <f t="shared" si="131"/>
        <v>金</v>
      </c>
      <c r="V241" t="str">
        <f t="shared" si="132"/>
        <v>週の後半</v>
      </c>
      <c r="W241" t="s">
        <v>39</v>
      </c>
      <c r="X241" t="str">
        <f t="shared" si="133"/>
        <v>週の後半</v>
      </c>
      <c r="Y241" s="3">
        <v>0</v>
      </c>
      <c r="Z241" s="3">
        <v>79</v>
      </c>
      <c r="AA241" s="2" t="s">
        <v>79</v>
      </c>
      <c r="AB241" s="3">
        <v>0</v>
      </c>
      <c r="AC241" s="3">
        <v>20019</v>
      </c>
      <c r="AD241">
        <f t="shared" si="144"/>
        <v>207</v>
      </c>
      <c r="AE241" s="3">
        <v>1193</v>
      </c>
      <c r="AF241" s="3">
        <v>1169</v>
      </c>
      <c r="AG241" s="3">
        <v>24</v>
      </c>
      <c r="AH241" s="3">
        <v>215</v>
      </c>
      <c r="AI241" s="3">
        <v>413</v>
      </c>
      <c r="AJ241" s="3">
        <v>411</v>
      </c>
      <c r="AK241" s="3">
        <v>208</v>
      </c>
      <c r="AL241" s="3">
        <v>21</v>
      </c>
      <c r="AM241" s="3">
        <v>4763</v>
      </c>
      <c r="AN241" s="3">
        <v>641</v>
      </c>
      <c r="AO241" s="3">
        <v>4644.3</v>
      </c>
      <c r="AP241" s="3">
        <v>3.5999999999999997E-2</v>
      </c>
      <c r="AQ241" s="3">
        <v>46</v>
      </c>
      <c r="AR241" s="3">
        <v>40</v>
      </c>
      <c r="AS241" s="3">
        <v>6</v>
      </c>
      <c r="AT241" s="3">
        <v>3.1</v>
      </c>
      <c r="AU241" s="2">
        <v>1011.8</v>
      </c>
      <c r="AV241" s="2">
        <v>6.8</v>
      </c>
      <c r="AW241" s="2">
        <v>0.19166666666666674</v>
      </c>
      <c r="AX241">
        <f t="shared" si="134"/>
        <v>-89</v>
      </c>
      <c r="AY241" t="s">
        <v>82</v>
      </c>
      <c r="AZ241" s="3">
        <v>13929196</v>
      </c>
      <c r="BA241" s="3">
        <v>2041</v>
      </c>
      <c r="BB241">
        <v>28429489036</v>
      </c>
      <c r="BC241" t="s">
        <v>79</v>
      </c>
      <c r="BD241">
        <f t="shared" si="148"/>
        <v>29.3</v>
      </c>
      <c r="BE241">
        <f t="shared" si="149"/>
        <v>76</v>
      </c>
      <c r="BF241" t="str">
        <f t="shared" si="150"/>
        <v>_なし</v>
      </c>
      <c r="BG241" t="str">
        <f t="shared" si="151"/>
        <v>_冬でない</v>
      </c>
      <c r="BH241">
        <f t="shared" si="152"/>
        <v>0</v>
      </c>
      <c r="BI241" t="str">
        <f t="shared" si="153"/>
        <v>_なし</v>
      </c>
      <c r="BJ241" t="str">
        <f t="shared" si="135"/>
        <v>_なし</v>
      </c>
      <c r="BK241" t="str">
        <f t="shared" si="154"/>
        <v>_なし</v>
      </c>
      <c r="BL241">
        <f t="shared" si="155"/>
        <v>0.375</v>
      </c>
      <c r="BM241">
        <f t="shared" si="136"/>
        <v>4971</v>
      </c>
      <c r="BN241">
        <f t="shared" si="137"/>
        <v>662</v>
      </c>
      <c r="BO241">
        <f t="shared" si="138"/>
        <v>5633</v>
      </c>
      <c r="BP241">
        <v>-24</v>
      </c>
      <c r="BQ241">
        <v>-3</v>
      </c>
      <c r="BR241">
        <v>-14</v>
      </c>
      <c r="BS241">
        <v>-29</v>
      </c>
      <c r="BT241">
        <v>-22</v>
      </c>
      <c r="BU241">
        <v>11</v>
      </c>
      <c r="BV241">
        <f t="shared" si="161"/>
        <v>-27</v>
      </c>
      <c r="BW241">
        <f t="shared" si="162"/>
        <v>-5</v>
      </c>
      <c r="BX241">
        <f t="shared" si="163"/>
        <v>-20</v>
      </c>
      <c r="BY241">
        <f t="shared" si="164"/>
        <v>-31</v>
      </c>
      <c r="BZ241">
        <f t="shared" si="165"/>
        <v>-23</v>
      </c>
      <c r="CA241">
        <f t="shared" si="166"/>
        <v>12</v>
      </c>
      <c r="CB241">
        <f t="shared" si="139"/>
        <v>-13.5</v>
      </c>
      <c r="CC241">
        <f t="shared" si="140"/>
        <v>-15.666666666666666</v>
      </c>
      <c r="CD241">
        <f t="shared" si="156"/>
        <v>10.7</v>
      </c>
      <c r="CE241" t="s">
        <v>122</v>
      </c>
      <c r="CF241" t="str">
        <f t="shared" si="157"/>
        <v>秋</v>
      </c>
      <c r="CG241" s="2">
        <v>13929196</v>
      </c>
      <c r="CH241" s="2">
        <v>20019</v>
      </c>
      <c r="CI241" s="2">
        <v>28429489036</v>
      </c>
      <c r="CJ241">
        <f t="shared" si="158"/>
        <v>31092429600</v>
      </c>
      <c r="CK241">
        <f t="shared" si="159"/>
        <v>31092429600</v>
      </c>
      <c r="CL241" s="2">
        <v>0</v>
      </c>
      <c r="CM241" s="2">
        <v>0</v>
      </c>
      <c r="CN241">
        <f t="shared" si="141"/>
        <v>0</v>
      </c>
      <c r="CO241">
        <f t="shared" si="145"/>
        <v>0</v>
      </c>
      <c r="CP241">
        <f t="shared" si="146"/>
        <v>0</v>
      </c>
      <c r="CQ241">
        <f t="shared" si="147"/>
        <v>0</v>
      </c>
      <c r="CR241">
        <f t="shared" si="142"/>
        <v>276</v>
      </c>
      <c r="CS241">
        <v>194</v>
      </c>
      <c r="CT241">
        <v>533984.4</v>
      </c>
      <c r="CU241">
        <f t="shared" si="160"/>
        <v>533984.4</v>
      </c>
    </row>
    <row r="242" spans="1:99" x14ac:dyDescent="0.55000000000000004">
      <c r="A242" s="1">
        <v>44086</v>
      </c>
      <c r="B242">
        <v>226</v>
      </c>
      <c r="C242">
        <v>22853</v>
      </c>
      <c r="D242">
        <v>2</v>
      </c>
      <c r="E242">
        <v>382</v>
      </c>
      <c r="F242">
        <v>23.7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 t="str">
        <f t="shared" si="126"/>
        <v>休日</v>
      </c>
      <c r="O242" t="s">
        <v>17</v>
      </c>
      <c r="P242" t="str">
        <f t="shared" si="127"/>
        <v>休日</v>
      </c>
      <c r="Q242" t="str">
        <f t="shared" si="128"/>
        <v>_祝日でない</v>
      </c>
      <c r="R242" t="str">
        <f t="shared" si="129"/>
        <v>休日</v>
      </c>
      <c r="S242" t="str">
        <f t="shared" si="130"/>
        <v>休日</v>
      </c>
      <c r="T242">
        <f t="shared" si="143"/>
        <v>187</v>
      </c>
      <c r="U242" t="str">
        <f t="shared" si="131"/>
        <v>土</v>
      </c>
      <c r="V242" t="str">
        <f t="shared" si="132"/>
        <v>週の後半</v>
      </c>
      <c r="W242" t="s">
        <v>39</v>
      </c>
      <c r="X242" t="str">
        <f t="shared" si="133"/>
        <v>週の後半</v>
      </c>
      <c r="Y242" s="3">
        <v>14.5</v>
      </c>
      <c r="Z242" s="3">
        <v>97</v>
      </c>
      <c r="AA242" s="2" t="s">
        <v>79</v>
      </c>
      <c r="AB242" s="3">
        <v>0</v>
      </c>
      <c r="AC242" s="3">
        <v>20109</v>
      </c>
      <c r="AD242">
        <f t="shared" si="144"/>
        <v>90</v>
      </c>
      <c r="AE242" s="3">
        <v>1216</v>
      </c>
      <c r="AF242" s="3">
        <v>1193</v>
      </c>
      <c r="AG242" s="3">
        <v>23</v>
      </c>
      <c r="AH242" s="3">
        <v>235</v>
      </c>
      <c r="AI242" s="3">
        <v>402</v>
      </c>
      <c r="AJ242" s="3">
        <v>513</v>
      </c>
      <c r="AK242" s="3">
        <v>123</v>
      </c>
      <c r="AL242" s="3">
        <v>8</v>
      </c>
      <c r="AM242" s="3">
        <v>2828</v>
      </c>
      <c r="AN242" s="3">
        <v>420</v>
      </c>
      <c r="AO242" s="3">
        <v>4590.3999999999996</v>
      </c>
      <c r="AP242" s="3">
        <v>3.6999999999999998E-2</v>
      </c>
      <c r="AQ242" s="3">
        <v>33</v>
      </c>
      <c r="AR242" s="3">
        <v>37.700000000000003</v>
      </c>
      <c r="AS242" s="3">
        <v>0</v>
      </c>
      <c r="AT242" s="3">
        <v>2.5</v>
      </c>
      <c r="AU242" s="2">
        <v>1011.3</v>
      </c>
      <c r="AV242" s="2">
        <v>10</v>
      </c>
      <c r="AW242" s="2">
        <v>-33.766666666666673</v>
      </c>
      <c r="AX242">
        <f t="shared" si="134"/>
        <v>39</v>
      </c>
      <c r="AY242" t="s">
        <v>82</v>
      </c>
      <c r="AZ242" s="3">
        <v>13929009</v>
      </c>
      <c r="BA242" s="3">
        <v>2136</v>
      </c>
      <c r="BB242">
        <v>29752363224</v>
      </c>
      <c r="BC242" t="s">
        <v>79</v>
      </c>
      <c r="BD242">
        <f t="shared" si="148"/>
        <v>28.6</v>
      </c>
      <c r="BE242">
        <f t="shared" si="149"/>
        <v>79</v>
      </c>
      <c r="BF242" t="str">
        <f t="shared" si="150"/>
        <v>_なし</v>
      </c>
      <c r="BG242" t="str">
        <f t="shared" si="151"/>
        <v>_冬でない</v>
      </c>
      <c r="BH242">
        <f t="shared" si="152"/>
        <v>0</v>
      </c>
      <c r="BI242" t="str">
        <f t="shared" si="153"/>
        <v>_なし</v>
      </c>
      <c r="BJ242" t="str">
        <f t="shared" si="135"/>
        <v>_なし</v>
      </c>
      <c r="BK242" t="str">
        <f t="shared" si="154"/>
        <v>_なし</v>
      </c>
      <c r="BL242">
        <f t="shared" si="155"/>
        <v>-32.15</v>
      </c>
      <c r="BM242">
        <f t="shared" si="136"/>
        <v>2951</v>
      </c>
      <c r="BN242">
        <f t="shared" si="137"/>
        <v>428</v>
      </c>
      <c r="BO242">
        <f t="shared" si="138"/>
        <v>3379</v>
      </c>
      <c r="BP242">
        <v>-27</v>
      </c>
      <c r="BQ242">
        <v>-11</v>
      </c>
      <c r="BR242">
        <v>-41</v>
      </c>
      <c r="BS242">
        <v>-31</v>
      </c>
      <c r="BT242">
        <v>-15</v>
      </c>
      <c r="BU242">
        <v>9</v>
      </c>
      <c r="BV242">
        <f t="shared" si="161"/>
        <v>-28</v>
      </c>
      <c r="BW242">
        <f t="shared" si="162"/>
        <v>-5</v>
      </c>
      <c r="BX242">
        <f t="shared" si="163"/>
        <v>-20</v>
      </c>
      <c r="BY242">
        <f t="shared" si="164"/>
        <v>-31</v>
      </c>
      <c r="BZ242">
        <f t="shared" si="165"/>
        <v>-23</v>
      </c>
      <c r="CA242">
        <f t="shared" si="166"/>
        <v>13</v>
      </c>
      <c r="CB242">
        <f t="shared" si="139"/>
        <v>-19.333333333333332</v>
      </c>
      <c r="CC242">
        <f t="shared" si="140"/>
        <v>-15.666666666666666</v>
      </c>
      <c r="CD242">
        <f t="shared" si="156"/>
        <v>7.3</v>
      </c>
      <c r="CE242" t="s">
        <v>122</v>
      </c>
      <c r="CF242" t="str">
        <f t="shared" si="157"/>
        <v>秋</v>
      </c>
      <c r="CG242" s="2">
        <v>13929009</v>
      </c>
      <c r="CH242" s="2">
        <v>20109</v>
      </c>
      <c r="CI242" s="2">
        <v>29752363224</v>
      </c>
      <c r="CJ242">
        <f t="shared" si="158"/>
        <v>31036405392</v>
      </c>
      <c r="CK242">
        <f t="shared" si="159"/>
        <v>31036405392</v>
      </c>
      <c r="CL242" s="2">
        <v>0</v>
      </c>
      <c r="CM242" s="2">
        <v>0</v>
      </c>
      <c r="CN242">
        <f t="shared" si="141"/>
        <v>0</v>
      </c>
      <c r="CO242">
        <f t="shared" si="145"/>
        <v>0</v>
      </c>
      <c r="CP242">
        <f t="shared" si="146"/>
        <v>0</v>
      </c>
      <c r="CQ242">
        <f t="shared" si="147"/>
        <v>0</v>
      </c>
      <c r="CR242">
        <f t="shared" si="142"/>
        <v>187</v>
      </c>
      <c r="CS242">
        <v>194</v>
      </c>
      <c r="CT242">
        <v>533984.4</v>
      </c>
      <c r="CU242">
        <f t="shared" si="160"/>
        <v>533984.4</v>
      </c>
    </row>
    <row r="243" spans="1:99" x14ac:dyDescent="0.55000000000000004">
      <c r="A243" s="1">
        <v>44087</v>
      </c>
      <c r="B243">
        <v>146</v>
      </c>
      <c r="C243">
        <v>22999</v>
      </c>
      <c r="D243">
        <v>0</v>
      </c>
      <c r="E243">
        <v>382</v>
      </c>
      <c r="F243">
        <v>23.3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 t="str">
        <f t="shared" si="126"/>
        <v>休日</v>
      </c>
      <c r="O243" t="s">
        <v>17</v>
      </c>
      <c r="P243" t="str">
        <f t="shared" si="127"/>
        <v>休日</v>
      </c>
      <c r="Q243" t="str">
        <f t="shared" si="128"/>
        <v>_祝日でない</v>
      </c>
      <c r="R243" t="str">
        <f t="shared" si="129"/>
        <v>休日</v>
      </c>
      <c r="S243" t="str">
        <f t="shared" si="130"/>
        <v>休日</v>
      </c>
      <c r="T243">
        <f t="shared" si="143"/>
        <v>226</v>
      </c>
      <c r="U243" t="str">
        <f t="shared" si="131"/>
        <v>日</v>
      </c>
      <c r="V243" t="str">
        <f t="shared" si="132"/>
        <v>_週の前半</v>
      </c>
      <c r="W243" t="s">
        <v>39</v>
      </c>
      <c r="X243" t="str">
        <f t="shared" si="133"/>
        <v>週の後半</v>
      </c>
      <c r="Y243" s="3">
        <v>0.5</v>
      </c>
      <c r="Z243" s="3">
        <v>89</v>
      </c>
      <c r="AA243" s="2" t="s">
        <v>79</v>
      </c>
      <c r="AB243" s="3">
        <v>0</v>
      </c>
      <c r="AC243" s="3">
        <v>20171</v>
      </c>
      <c r="AD243">
        <f t="shared" si="144"/>
        <v>62</v>
      </c>
      <c r="AE243" s="3">
        <v>1262</v>
      </c>
      <c r="AF243" s="3">
        <v>1238</v>
      </c>
      <c r="AG243" s="3">
        <v>24</v>
      </c>
      <c r="AH243" s="3">
        <v>279</v>
      </c>
      <c r="AI243" s="3">
        <v>428</v>
      </c>
      <c r="AJ243" s="3">
        <v>481</v>
      </c>
      <c r="AK243" s="3">
        <v>49</v>
      </c>
      <c r="AL243" s="3">
        <v>9</v>
      </c>
      <c r="AM243" s="3">
        <v>1074</v>
      </c>
      <c r="AN243" s="3">
        <v>246</v>
      </c>
      <c r="AO243" s="3">
        <v>4596.3999999999996</v>
      </c>
      <c r="AP243" s="3">
        <v>3.5999999999999997E-2</v>
      </c>
      <c r="AQ243" s="3">
        <v>47</v>
      </c>
      <c r="AR243" s="3">
        <v>37.4</v>
      </c>
      <c r="AS243" s="3">
        <v>1.3</v>
      </c>
      <c r="AT243" s="3">
        <v>2.4</v>
      </c>
      <c r="AU243" s="2">
        <v>1008.4</v>
      </c>
      <c r="AV243" s="2">
        <v>7.5</v>
      </c>
      <c r="AW243" s="2">
        <v>-3.4916666666666671</v>
      </c>
      <c r="AX243">
        <f t="shared" si="134"/>
        <v>-80</v>
      </c>
      <c r="AY243" t="s">
        <v>82</v>
      </c>
      <c r="AZ243" s="3">
        <v>13928783</v>
      </c>
      <c r="BA243" s="3">
        <v>2300</v>
      </c>
      <c r="BB243">
        <v>32036200900</v>
      </c>
      <c r="BC243" t="s">
        <v>79</v>
      </c>
      <c r="BD243">
        <f t="shared" si="148"/>
        <v>25.7</v>
      </c>
      <c r="BE243">
        <f t="shared" si="149"/>
        <v>94</v>
      </c>
      <c r="BF243" t="str">
        <f t="shared" si="150"/>
        <v>_なし</v>
      </c>
      <c r="BG243" t="str">
        <f t="shared" si="151"/>
        <v>_冬でない</v>
      </c>
      <c r="BH243">
        <f t="shared" si="152"/>
        <v>0</v>
      </c>
      <c r="BI243" t="str">
        <f t="shared" si="153"/>
        <v>_なし</v>
      </c>
      <c r="BJ243" t="str">
        <f t="shared" si="135"/>
        <v>_なし</v>
      </c>
      <c r="BK243" t="str">
        <f t="shared" si="154"/>
        <v>_なし</v>
      </c>
      <c r="BL243">
        <f t="shared" si="155"/>
        <v>-12.525</v>
      </c>
      <c r="BM243">
        <f t="shared" si="136"/>
        <v>1123</v>
      </c>
      <c r="BN243">
        <f t="shared" si="137"/>
        <v>255</v>
      </c>
      <c r="BO243">
        <f t="shared" si="138"/>
        <v>1378</v>
      </c>
      <c r="BP243">
        <v>-20</v>
      </c>
      <c r="BQ243">
        <v>-4</v>
      </c>
      <c r="BR243">
        <v>-6</v>
      </c>
      <c r="BS243">
        <v>-31</v>
      </c>
      <c r="BT243">
        <v>-12</v>
      </c>
      <c r="BU243">
        <v>5</v>
      </c>
      <c r="BV243">
        <f t="shared" si="161"/>
        <v>-24</v>
      </c>
      <c r="BW243">
        <f t="shared" si="162"/>
        <v>-2</v>
      </c>
      <c r="BX243">
        <f t="shared" si="163"/>
        <v>-22</v>
      </c>
      <c r="BY243">
        <f t="shared" si="164"/>
        <v>-31</v>
      </c>
      <c r="BZ243">
        <f t="shared" si="165"/>
        <v>-14</v>
      </c>
      <c r="CA243">
        <f t="shared" si="166"/>
        <v>8</v>
      </c>
      <c r="CB243">
        <f t="shared" si="139"/>
        <v>-11.333333333333334</v>
      </c>
      <c r="CC243">
        <f t="shared" si="140"/>
        <v>-14.166666666666666</v>
      </c>
      <c r="CD243">
        <f t="shared" si="156"/>
        <v>2.2999999999999998</v>
      </c>
      <c r="CE243" t="s">
        <v>122</v>
      </c>
      <c r="CF243" t="str">
        <f t="shared" si="157"/>
        <v>秋</v>
      </c>
      <c r="CG243" s="2">
        <v>13928783</v>
      </c>
      <c r="CH243" s="2">
        <v>20171</v>
      </c>
      <c r="CI243" s="2">
        <v>32036200900</v>
      </c>
      <c r="CJ243">
        <f t="shared" si="158"/>
        <v>32275770611</v>
      </c>
      <c r="CK243">
        <f t="shared" si="159"/>
        <v>32275770611</v>
      </c>
      <c r="CL243" s="2">
        <v>0</v>
      </c>
      <c r="CM243" s="2">
        <v>0</v>
      </c>
      <c r="CN243">
        <f t="shared" si="141"/>
        <v>0</v>
      </c>
      <c r="CO243">
        <f t="shared" si="145"/>
        <v>0</v>
      </c>
      <c r="CP243">
        <f t="shared" si="146"/>
        <v>0</v>
      </c>
      <c r="CQ243">
        <f t="shared" si="147"/>
        <v>0</v>
      </c>
      <c r="CR243">
        <f t="shared" si="142"/>
        <v>226</v>
      </c>
      <c r="CS243">
        <v>194</v>
      </c>
      <c r="CT243">
        <v>533984.4</v>
      </c>
      <c r="CU243">
        <f t="shared" si="160"/>
        <v>533984.4</v>
      </c>
    </row>
    <row r="244" spans="1:99" x14ac:dyDescent="0.55000000000000004">
      <c r="A244" s="1">
        <v>44088</v>
      </c>
      <c r="B244">
        <v>80</v>
      </c>
      <c r="C244">
        <v>23079</v>
      </c>
      <c r="D244">
        <v>2</v>
      </c>
      <c r="E244">
        <v>384</v>
      </c>
      <c r="F244">
        <v>23.4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t="str">
        <f t="shared" si="126"/>
        <v>_平日(金曜除く)</v>
      </c>
      <c r="O244" t="s">
        <v>17</v>
      </c>
      <c r="P244" t="str">
        <f t="shared" si="127"/>
        <v>_平日</v>
      </c>
      <c r="Q244" t="str">
        <f t="shared" si="128"/>
        <v>_祝日でない</v>
      </c>
      <c r="R244" t="str">
        <f t="shared" si="129"/>
        <v>_平日</v>
      </c>
      <c r="S244" t="str">
        <f t="shared" si="130"/>
        <v>_平日</v>
      </c>
      <c r="T244">
        <f t="shared" si="143"/>
        <v>146</v>
      </c>
      <c r="U244" t="str">
        <f t="shared" si="131"/>
        <v>月</v>
      </c>
      <c r="V244" t="str">
        <f t="shared" si="132"/>
        <v>_週の前半</v>
      </c>
      <c r="W244" t="s">
        <v>39</v>
      </c>
      <c r="X244" t="str">
        <f t="shared" si="133"/>
        <v>_週の前半</v>
      </c>
      <c r="Y244" s="3">
        <v>0.5</v>
      </c>
      <c r="Z244" s="3">
        <v>86</v>
      </c>
      <c r="AA244" s="2" t="s">
        <v>79</v>
      </c>
      <c r="AB244" s="3">
        <v>0</v>
      </c>
      <c r="AC244" s="3">
        <v>20348</v>
      </c>
      <c r="AD244">
        <f t="shared" si="144"/>
        <v>177</v>
      </c>
      <c r="AE244" s="3">
        <v>1284</v>
      </c>
      <c r="AF244" s="3">
        <v>1262</v>
      </c>
      <c r="AG244" s="3">
        <v>22</v>
      </c>
      <c r="AH244" s="3">
        <v>279</v>
      </c>
      <c r="AI244" s="3">
        <v>449</v>
      </c>
      <c r="AJ244" s="3">
        <v>339</v>
      </c>
      <c r="AK244" s="3">
        <v>138</v>
      </c>
      <c r="AL244" s="3">
        <v>29</v>
      </c>
      <c r="AM244" s="3">
        <v>4240</v>
      </c>
      <c r="AN244" s="3">
        <v>822</v>
      </c>
      <c r="AO244" s="3">
        <v>4573</v>
      </c>
      <c r="AP244" s="3">
        <v>3.5999999999999997E-2</v>
      </c>
      <c r="AQ244" s="3">
        <v>37</v>
      </c>
      <c r="AR244" s="3">
        <v>37.299999999999997</v>
      </c>
      <c r="AS244" s="3">
        <v>0.7</v>
      </c>
      <c r="AT244" s="3">
        <v>2.2999999999999998</v>
      </c>
      <c r="AU244" s="2">
        <v>1008.2</v>
      </c>
      <c r="AV244" s="2">
        <v>10</v>
      </c>
      <c r="AW244" s="2">
        <v>115.15000000000002</v>
      </c>
      <c r="AX244">
        <f t="shared" si="134"/>
        <v>-66</v>
      </c>
      <c r="AY244" t="s">
        <v>82</v>
      </c>
      <c r="AZ244" s="3">
        <v>13928637</v>
      </c>
      <c r="BA244" s="3">
        <v>2267</v>
      </c>
      <c r="BB244">
        <v>31576220079</v>
      </c>
      <c r="BC244" t="s">
        <v>79</v>
      </c>
      <c r="BD244">
        <f t="shared" si="148"/>
        <v>26.7</v>
      </c>
      <c r="BE244">
        <f t="shared" si="149"/>
        <v>93</v>
      </c>
      <c r="BF244" t="str">
        <f t="shared" si="150"/>
        <v>_なし</v>
      </c>
      <c r="BG244" t="str">
        <f t="shared" si="151"/>
        <v>_冬でない</v>
      </c>
      <c r="BH244">
        <f t="shared" si="152"/>
        <v>0</v>
      </c>
      <c r="BI244" t="str">
        <f t="shared" si="153"/>
        <v>_なし</v>
      </c>
      <c r="BJ244" t="str">
        <f t="shared" si="135"/>
        <v>_なし</v>
      </c>
      <c r="BK244" t="str">
        <f t="shared" si="154"/>
        <v>_なし</v>
      </c>
      <c r="BL244">
        <f t="shared" si="155"/>
        <v>137.48333333333332</v>
      </c>
      <c r="BM244">
        <f t="shared" si="136"/>
        <v>4378</v>
      </c>
      <c r="BN244">
        <f t="shared" si="137"/>
        <v>851</v>
      </c>
      <c r="BO244">
        <f t="shared" si="138"/>
        <v>5229</v>
      </c>
      <c r="BP244">
        <v>-25</v>
      </c>
      <c r="BQ244">
        <v>-7</v>
      </c>
      <c r="BR244">
        <v>-15</v>
      </c>
      <c r="BS244">
        <v>-27</v>
      </c>
      <c r="BT244">
        <v>-19</v>
      </c>
      <c r="BU244">
        <v>10</v>
      </c>
      <c r="BV244">
        <f t="shared" si="161"/>
        <v>-27</v>
      </c>
      <c r="BW244">
        <f t="shared" si="162"/>
        <v>-9</v>
      </c>
      <c r="BX244">
        <f t="shared" si="163"/>
        <v>-34</v>
      </c>
      <c r="BY244">
        <f t="shared" si="164"/>
        <v>-39</v>
      </c>
      <c r="BZ244">
        <f t="shared" si="165"/>
        <v>-15</v>
      </c>
      <c r="CA244">
        <f t="shared" si="166"/>
        <v>8</v>
      </c>
      <c r="CB244">
        <f t="shared" si="139"/>
        <v>-13.833333333333334</v>
      </c>
      <c r="CC244">
        <f t="shared" si="140"/>
        <v>-19.333333333333332</v>
      </c>
      <c r="CD244">
        <f t="shared" si="156"/>
        <v>1.4</v>
      </c>
      <c r="CE244" t="s">
        <v>122</v>
      </c>
      <c r="CF244" t="str">
        <f t="shared" si="157"/>
        <v>秋</v>
      </c>
      <c r="CG244" s="2">
        <v>13928637</v>
      </c>
      <c r="CH244" s="2">
        <v>20348</v>
      </c>
      <c r="CI244" s="2">
        <v>31576220079</v>
      </c>
      <c r="CJ244">
        <f t="shared" si="158"/>
        <v>31007883942</v>
      </c>
      <c r="CK244">
        <f t="shared" si="159"/>
        <v>31007883942</v>
      </c>
      <c r="CL244" s="2">
        <v>0</v>
      </c>
      <c r="CM244" s="2">
        <v>0</v>
      </c>
      <c r="CN244">
        <f t="shared" si="141"/>
        <v>0</v>
      </c>
      <c r="CO244">
        <f t="shared" si="145"/>
        <v>0</v>
      </c>
      <c r="CP244">
        <f t="shared" si="146"/>
        <v>0</v>
      </c>
      <c r="CQ244">
        <f t="shared" si="147"/>
        <v>0</v>
      </c>
      <c r="CR244">
        <f t="shared" si="142"/>
        <v>146</v>
      </c>
      <c r="CS244">
        <v>194</v>
      </c>
      <c r="CT244">
        <v>533984.4</v>
      </c>
      <c r="CU244">
        <f t="shared" si="160"/>
        <v>533984.4</v>
      </c>
    </row>
    <row r="245" spans="1:99" x14ac:dyDescent="0.55000000000000004">
      <c r="A245" s="1">
        <v>44089</v>
      </c>
      <c r="B245">
        <v>191</v>
      </c>
      <c r="C245">
        <v>23270</v>
      </c>
      <c r="D245">
        <v>2</v>
      </c>
      <c r="E245">
        <v>386</v>
      </c>
      <c r="F245">
        <v>23.8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 t="str">
        <f t="shared" si="126"/>
        <v>_平日(金曜除く)</v>
      </c>
      <c r="O245" t="s">
        <v>17</v>
      </c>
      <c r="P245" t="str">
        <f t="shared" si="127"/>
        <v>_平日</v>
      </c>
      <c r="Q245" t="str">
        <f t="shared" si="128"/>
        <v>_祝日でない</v>
      </c>
      <c r="R245" t="str">
        <f t="shared" si="129"/>
        <v>_平日</v>
      </c>
      <c r="S245" t="str">
        <f t="shared" si="130"/>
        <v>_平日</v>
      </c>
      <c r="T245">
        <f t="shared" si="143"/>
        <v>80</v>
      </c>
      <c r="U245" t="str">
        <f t="shared" si="131"/>
        <v>火</v>
      </c>
      <c r="V245" t="str">
        <f t="shared" si="132"/>
        <v>_週の前半</v>
      </c>
      <c r="W245" t="s">
        <v>39</v>
      </c>
      <c r="X245" t="str">
        <f t="shared" si="133"/>
        <v>_週の前半</v>
      </c>
      <c r="Y245" s="3">
        <v>0.5</v>
      </c>
      <c r="Z245" s="3">
        <v>82</v>
      </c>
      <c r="AA245" s="2" t="s">
        <v>79</v>
      </c>
      <c r="AB245" s="3">
        <v>0</v>
      </c>
      <c r="AC245" s="3">
        <v>20603</v>
      </c>
      <c r="AD245">
        <f t="shared" si="144"/>
        <v>255</v>
      </c>
      <c r="AE245" s="3">
        <v>1204</v>
      </c>
      <c r="AF245" s="3">
        <v>1183</v>
      </c>
      <c r="AG245" s="3">
        <v>21</v>
      </c>
      <c r="AH245" s="3">
        <v>261</v>
      </c>
      <c r="AI245" s="3">
        <v>401</v>
      </c>
      <c r="AJ245" s="3">
        <v>419</v>
      </c>
      <c r="AK245" s="3">
        <v>159</v>
      </c>
      <c r="AL245" s="3">
        <v>11</v>
      </c>
      <c r="AM245" s="3">
        <v>4757</v>
      </c>
      <c r="AN245" s="3">
        <v>606</v>
      </c>
      <c r="AO245" s="3">
        <v>4588</v>
      </c>
      <c r="AP245" s="3">
        <v>3.4000000000000002E-2</v>
      </c>
      <c r="AQ245" s="3">
        <v>47</v>
      </c>
      <c r="AR245" s="3">
        <v>41.1</v>
      </c>
      <c r="AS245" s="3">
        <v>2.2999999999999998</v>
      </c>
      <c r="AT245" s="3">
        <v>2</v>
      </c>
      <c r="AU245" s="2">
        <v>1010.9</v>
      </c>
      <c r="AV245" s="2">
        <v>9</v>
      </c>
      <c r="AW245" s="2">
        <v>2.0749999999999997</v>
      </c>
      <c r="AX245">
        <f t="shared" si="134"/>
        <v>111</v>
      </c>
      <c r="AY245" t="s">
        <v>82</v>
      </c>
      <c r="AZ245" s="3">
        <v>13928557</v>
      </c>
      <c r="BA245" s="3">
        <v>2090</v>
      </c>
      <c r="BB245">
        <v>29110684130</v>
      </c>
      <c r="BC245" t="s">
        <v>79</v>
      </c>
      <c r="BD245">
        <f t="shared" si="148"/>
        <v>29.5</v>
      </c>
      <c r="BE245">
        <f t="shared" si="149"/>
        <v>73</v>
      </c>
      <c r="BF245" t="str">
        <f t="shared" si="150"/>
        <v>_なし</v>
      </c>
      <c r="BG245" t="str">
        <f t="shared" si="151"/>
        <v>_冬でない</v>
      </c>
      <c r="BH245">
        <f t="shared" si="152"/>
        <v>0</v>
      </c>
      <c r="BI245" t="str">
        <f t="shared" si="153"/>
        <v>_なし</v>
      </c>
      <c r="BJ245" t="str">
        <f t="shared" si="135"/>
        <v>_なし</v>
      </c>
      <c r="BK245" t="str">
        <f t="shared" si="154"/>
        <v>_なし</v>
      </c>
      <c r="BL245">
        <f t="shared" si="155"/>
        <v>3.7999999999999994</v>
      </c>
      <c r="BM245">
        <f t="shared" si="136"/>
        <v>4916</v>
      </c>
      <c r="BN245">
        <f t="shared" si="137"/>
        <v>617</v>
      </c>
      <c r="BO245">
        <f t="shared" si="138"/>
        <v>5533</v>
      </c>
      <c r="BP245">
        <v>-21</v>
      </c>
      <c r="BQ245">
        <v>-2</v>
      </c>
      <c r="BR245">
        <v>-5</v>
      </c>
      <c r="BS245">
        <v>-27</v>
      </c>
      <c r="BT245">
        <v>-20</v>
      </c>
      <c r="BU245">
        <v>10</v>
      </c>
      <c r="BV245">
        <f t="shared" si="161"/>
        <v>-31</v>
      </c>
      <c r="BW245">
        <f t="shared" si="162"/>
        <v>-12</v>
      </c>
      <c r="BX245">
        <f t="shared" si="163"/>
        <v>-33</v>
      </c>
      <c r="BY245">
        <f t="shared" si="164"/>
        <v>-30</v>
      </c>
      <c r="BZ245">
        <f t="shared" si="165"/>
        <v>-23</v>
      </c>
      <c r="CA245">
        <f t="shared" si="166"/>
        <v>12</v>
      </c>
      <c r="CB245">
        <f t="shared" si="139"/>
        <v>-10.833333333333334</v>
      </c>
      <c r="CC245">
        <f t="shared" si="140"/>
        <v>-19.5</v>
      </c>
      <c r="CD245">
        <f t="shared" si="156"/>
        <v>10.1</v>
      </c>
      <c r="CE245" t="s">
        <v>122</v>
      </c>
      <c r="CF245" t="str">
        <f t="shared" si="157"/>
        <v>秋</v>
      </c>
      <c r="CG245" s="2">
        <v>13928557</v>
      </c>
      <c r="CH245" s="2">
        <v>20603</v>
      </c>
      <c r="CI245" s="2">
        <v>29110684130</v>
      </c>
      <c r="CJ245">
        <f t="shared" si="158"/>
        <v>28235686357</v>
      </c>
      <c r="CK245">
        <f t="shared" si="159"/>
        <v>28235686357</v>
      </c>
      <c r="CL245" s="2">
        <v>0</v>
      </c>
      <c r="CM245" s="2">
        <v>0</v>
      </c>
      <c r="CN245">
        <f t="shared" si="141"/>
        <v>0</v>
      </c>
      <c r="CO245">
        <f t="shared" si="145"/>
        <v>0</v>
      </c>
      <c r="CP245">
        <f t="shared" si="146"/>
        <v>0</v>
      </c>
      <c r="CQ245">
        <f t="shared" si="147"/>
        <v>0</v>
      </c>
      <c r="CR245">
        <f t="shared" si="142"/>
        <v>80</v>
      </c>
      <c r="CS245">
        <v>194</v>
      </c>
      <c r="CT245">
        <v>533984.4</v>
      </c>
      <c r="CU245">
        <f t="shared" si="160"/>
        <v>533984.4</v>
      </c>
    </row>
    <row r="246" spans="1:99" x14ac:dyDescent="0.55000000000000004">
      <c r="A246" s="1">
        <v>44090</v>
      </c>
      <c r="B246">
        <v>163</v>
      </c>
      <c r="C246">
        <v>23433</v>
      </c>
      <c r="D246">
        <v>3</v>
      </c>
      <c r="E246">
        <v>389</v>
      </c>
      <c r="F246">
        <v>24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 t="str">
        <f t="shared" si="126"/>
        <v>_平日(金曜除く)</v>
      </c>
      <c r="O246" t="s">
        <v>17</v>
      </c>
      <c r="P246" t="str">
        <f t="shared" si="127"/>
        <v>_平日</v>
      </c>
      <c r="Q246" t="str">
        <f t="shared" si="128"/>
        <v>_祝日でない</v>
      </c>
      <c r="R246" t="str">
        <f t="shared" si="129"/>
        <v>_平日</v>
      </c>
      <c r="S246" t="str">
        <f t="shared" si="130"/>
        <v>_平日</v>
      </c>
      <c r="T246">
        <f t="shared" si="143"/>
        <v>191</v>
      </c>
      <c r="U246" t="str">
        <f t="shared" si="131"/>
        <v>水</v>
      </c>
      <c r="V246" t="str">
        <f t="shared" si="132"/>
        <v>_週の前半</v>
      </c>
      <c r="W246" t="s">
        <v>39</v>
      </c>
      <c r="X246" t="str">
        <f t="shared" si="133"/>
        <v>_週の前半</v>
      </c>
      <c r="Y246" s="3">
        <v>2</v>
      </c>
      <c r="Z246" s="3">
        <v>81</v>
      </c>
      <c r="AA246" s="2" t="s">
        <v>79</v>
      </c>
      <c r="AB246" s="3">
        <v>0</v>
      </c>
      <c r="AC246" s="3">
        <v>20837</v>
      </c>
      <c r="AD246">
        <f t="shared" si="144"/>
        <v>234</v>
      </c>
      <c r="AE246" s="3">
        <v>1149</v>
      </c>
      <c r="AF246" s="3">
        <v>1126</v>
      </c>
      <c r="AG246" s="3">
        <v>23</v>
      </c>
      <c r="AH246" s="3">
        <v>272</v>
      </c>
      <c r="AI246" s="3">
        <v>409</v>
      </c>
      <c r="AJ246" s="3">
        <v>381</v>
      </c>
      <c r="AK246" s="3">
        <v>184</v>
      </c>
      <c r="AL246" s="3">
        <v>14</v>
      </c>
      <c r="AM246" s="3">
        <v>4230</v>
      </c>
      <c r="AN246" s="3">
        <v>616</v>
      </c>
      <c r="AO246" s="3">
        <v>4478.1000000000004</v>
      </c>
      <c r="AP246" s="3">
        <v>3.5999999999999997E-2</v>
      </c>
      <c r="AQ246" s="3">
        <v>19</v>
      </c>
      <c r="AR246" s="3">
        <v>38</v>
      </c>
      <c r="AS246" s="3">
        <v>0.7</v>
      </c>
      <c r="AT246" s="3">
        <v>2.1</v>
      </c>
      <c r="AU246" s="2">
        <v>1011.1</v>
      </c>
      <c r="AV246" s="2">
        <v>9.8000000000000007</v>
      </c>
      <c r="AW246" s="2">
        <v>1.7083333333333333</v>
      </c>
      <c r="AX246">
        <f t="shared" si="134"/>
        <v>-28</v>
      </c>
      <c r="AY246" t="s">
        <v>82</v>
      </c>
      <c r="AZ246" s="3">
        <v>13928366</v>
      </c>
      <c r="BA246" s="3">
        <v>2044</v>
      </c>
      <c r="BB246">
        <v>28469580104</v>
      </c>
      <c r="BC246" t="s">
        <v>79</v>
      </c>
      <c r="BD246">
        <f t="shared" si="148"/>
        <v>29</v>
      </c>
      <c r="BE246">
        <f t="shared" si="149"/>
        <v>72</v>
      </c>
      <c r="BF246" t="str">
        <f t="shared" si="150"/>
        <v>_なし</v>
      </c>
      <c r="BG246" t="str">
        <f t="shared" si="151"/>
        <v>_冬でない</v>
      </c>
      <c r="BH246">
        <f t="shared" si="152"/>
        <v>0</v>
      </c>
      <c r="BI246" t="str">
        <f t="shared" si="153"/>
        <v>_なし</v>
      </c>
      <c r="BJ246" t="str">
        <f t="shared" si="135"/>
        <v>_なし</v>
      </c>
      <c r="BK246" t="str">
        <f t="shared" si="154"/>
        <v>_なし</v>
      </c>
      <c r="BL246">
        <f t="shared" si="155"/>
        <v>0.60833333333333328</v>
      </c>
      <c r="BM246">
        <f t="shared" si="136"/>
        <v>4414</v>
      </c>
      <c r="BN246">
        <f t="shared" si="137"/>
        <v>630</v>
      </c>
      <c r="BO246">
        <f t="shared" si="138"/>
        <v>5044</v>
      </c>
      <c r="BP246">
        <v>-23</v>
      </c>
      <c r="BQ246">
        <v>-4</v>
      </c>
      <c r="BR246">
        <v>-5</v>
      </c>
      <c r="BS246">
        <v>-27</v>
      </c>
      <c r="BT246">
        <v>-21</v>
      </c>
      <c r="BU246">
        <v>10</v>
      </c>
      <c r="BV246">
        <f t="shared" si="161"/>
        <v>-23</v>
      </c>
      <c r="BW246">
        <f t="shared" si="162"/>
        <v>-2</v>
      </c>
      <c r="BX246">
        <f t="shared" si="163"/>
        <v>-12</v>
      </c>
      <c r="BY246">
        <f t="shared" si="164"/>
        <v>-29</v>
      </c>
      <c r="BZ246">
        <f t="shared" si="165"/>
        <v>-23</v>
      </c>
      <c r="CA246">
        <f t="shared" si="166"/>
        <v>11</v>
      </c>
      <c r="CB246">
        <f t="shared" si="139"/>
        <v>-11.666666666666666</v>
      </c>
      <c r="CC246">
        <f t="shared" si="140"/>
        <v>-13</v>
      </c>
      <c r="CD246">
        <f t="shared" si="156"/>
        <v>11.3</v>
      </c>
      <c r="CE246" t="s">
        <v>122</v>
      </c>
      <c r="CF246" t="str">
        <f t="shared" si="157"/>
        <v>秋</v>
      </c>
      <c r="CG246" s="2">
        <v>13928366</v>
      </c>
      <c r="CH246" s="2">
        <v>20837</v>
      </c>
      <c r="CI246" s="2">
        <v>28469580104</v>
      </c>
      <c r="CJ246">
        <f t="shared" si="158"/>
        <v>28541793429</v>
      </c>
      <c r="CK246">
        <f t="shared" si="159"/>
        <v>28541793429</v>
      </c>
      <c r="CL246" s="2">
        <v>0</v>
      </c>
      <c r="CM246" s="2">
        <v>0</v>
      </c>
      <c r="CN246">
        <f t="shared" si="141"/>
        <v>0</v>
      </c>
      <c r="CO246">
        <f t="shared" si="145"/>
        <v>0</v>
      </c>
      <c r="CP246">
        <f t="shared" si="146"/>
        <v>0</v>
      </c>
      <c r="CQ246">
        <f t="shared" si="147"/>
        <v>0</v>
      </c>
      <c r="CR246">
        <f t="shared" si="142"/>
        <v>191</v>
      </c>
      <c r="CS246">
        <v>194</v>
      </c>
      <c r="CT246">
        <v>533984.4</v>
      </c>
      <c r="CU246">
        <f t="shared" si="160"/>
        <v>533984.4</v>
      </c>
    </row>
    <row r="247" spans="1:99" x14ac:dyDescent="0.55000000000000004">
      <c r="A247" s="1">
        <v>44091</v>
      </c>
      <c r="B247">
        <v>171</v>
      </c>
      <c r="C247">
        <v>23604</v>
      </c>
      <c r="D247">
        <v>0</v>
      </c>
      <c r="E247">
        <v>389</v>
      </c>
      <c r="F247">
        <v>24.9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 t="str">
        <f t="shared" si="126"/>
        <v>_平日(金曜除く)</v>
      </c>
      <c r="O247" t="s">
        <v>17</v>
      </c>
      <c r="P247" t="str">
        <f t="shared" si="127"/>
        <v>_平日</v>
      </c>
      <c r="Q247" t="str">
        <f t="shared" si="128"/>
        <v>_祝日でない</v>
      </c>
      <c r="R247" t="str">
        <f t="shared" si="129"/>
        <v>_平日</v>
      </c>
      <c r="S247" t="str">
        <f t="shared" si="130"/>
        <v>_平日</v>
      </c>
      <c r="T247">
        <f t="shared" si="143"/>
        <v>163</v>
      </c>
      <c r="U247" t="str">
        <f t="shared" si="131"/>
        <v>木</v>
      </c>
      <c r="V247" t="str">
        <f t="shared" si="132"/>
        <v>週の後半</v>
      </c>
      <c r="W247" t="s">
        <v>39</v>
      </c>
      <c r="X247" t="str">
        <f t="shared" si="133"/>
        <v>週の後半</v>
      </c>
      <c r="Y247" s="3">
        <v>0</v>
      </c>
      <c r="Z247" s="3">
        <v>88</v>
      </c>
      <c r="AA247" s="2" t="s">
        <v>79</v>
      </c>
      <c r="AB247" s="3">
        <v>0</v>
      </c>
      <c r="AC247" s="3">
        <v>21021</v>
      </c>
      <c r="AD247">
        <f t="shared" si="144"/>
        <v>184</v>
      </c>
      <c r="AE247" s="3">
        <v>1160</v>
      </c>
      <c r="AF247" s="3">
        <v>1133</v>
      </c>
      <c r="AG247" s="3">
        <v>27</v>
      </c>
      <c r="AH247" s="3">
        <v>253</v>
      </c>
      <c r="AI247" s="3">
        <v>408</v>
      </c>
      <c r="AJ247" s="3">
        <v>377</v>
      </c>
      <c r="AK247" s="3">
        <v>182</v>
      </c>
      <c r="AL247" s="3">
        <v>17</v>
      </c>
      <c r="AM247" s="3">
        <v>3926</v>
      </c>
      <c r="AN247" s="3">
        <v>620</v>
      </c>
      <c r="AO247" s="3">
        <v>4420.1000000000004</v>
      </c>
      <c r="AP247" s="3">
        <v>3.6999999999999998E-2</v>
      </c>
      <c r="AQ247" s="3">
        <v>32</v>
      </c>
      <c r="AR247" s="3">
        <v>37.299999999999997</v>
      </c>
      <c r="AS247" s="3">
        <v>1.1000000000000001</v>
      </c>
      <c r="AT247" s="3">
        <v>2.1</v>
      </c>
      <c r="AU247" s="2">
        <v>1009.2</v>
      </c>
      <c r="AV247" s="2">
        <v>9.5</v>
      </c>
      <c r="AW247" s="2">
        <v>1.1916666666666669</v>
      </c>
      <c r="AX247">
        <f t="shared" si="134"/>
        <v>8</v>
      </c>
      <c r="AY247" t="s">
        <v>82</v>
      </c>
      <c r="AZ247" s="3">
        <v>13928203</v>
      </c>
      <c r="BA247" s="3">
        <v>2023</v>
      </c>
      <c r="BB247">
        <v>28176754669</v>
      </c>
      <c r="BC247" t="s">
        <v>79</v>
      </c>
      <c r="BD247">
        <f t="shared" si="148"/>
        <v>27.7</v>
      </c>
      <c r="BE247">
        <f t="shared" si="149"/>
        <v>80</v>
      </c>
      <c r="BF247" t="str">
        <f t="shared" si="150"/>
        <v>_なし</v>
      </c>
      <c r="BG247" t="str">
        <f t="shared" si="151"/>
        <v>_冬でない</v>
      </c>
      <c r="BH247">
        <f t="shared" si="152"/>
        <v>0</v>
      </c>
      <c r="BI247" t="str">
        <f t="shared" si="153"/>
        <v>_なし</v>
      </c>
      <c r="BJ247" t="str">
        <f t="shared" si="135"/>
        <v>_なし</v>
      </c>
      <c r="BK247" t="str">
        <f t="shared" si="154"/>
        <v>_なし</v>
      </c>
      <c r="BL247">
        <f t="shared" si="155"/>
        <v>1.9083333333333334</v>
      </c>
      <c r="BM247">
        <f t="shared" si="136"/>
        <v>4108</v>
      </c>
      <c r="BN247">
        <f t="shared" si="137"/>
        <v>637</v>
      </c>
      <c r="BO247">
        <f t="shared" si="138"/>
        <v>4745</v>
      </c>
      <c r="BP247">
        <v>-22</v>
      </c>
      <c r="BQ247">
        <v>-6</v>
      </c>
      <c r="BR247">
        <v>-8</v>
      </c>
      <c r="BS247">
        <v>-27</v>
      </c>
      <c r="BT247">
        <v>-21</v>
      </c>
      <c r="BU247">
        <v>10</v>
      </c>
      <c r="BV247">
        <f t="shared" si="161"/>
        <v>-25</v>
      </c>
      <c r="BW247">
        <f t="shared" si="162"/>
        <v>-5</v>
      </c>
      <c r="BX247">
        <f t="shared" si="163"/>
        <v>-13</v>
      </c>
      <c r="BY247">
        <f t="shared" si="164"/>
        <v>-30</v>
      </c>
      <c r="BZ247">
        <f t="shared" si="165"/>
        <v>-23</v>
      </c>
      <c r="CA247">
        <f t="shared" si="166"/>
        <v>11</v>
      </c>
      <c r="CB247">
        <f t="shared" si="139"/>
        <v>-12.333333333333334</v>
      </c>
      <c r="CC247">
        <f t="shared" si="140"/>
        <v>-14.166666666666666</v>
      </c>
      <c r="CD247">
        <f t="shared" si="156"/>
        <v>3.9</v>
      </c>
      <c r="CE247" t="s">
        <v>122</v>
      </c>
      <c r="CF247" t="str">
        <f t="shared" si="157"/>
        <v>秋</v>
      </c>
      <c r="CG247" s="2">
        <v>13928203</v>
      </c>
      <c r="CH247" s="2">
        <v>21021</v>
      </c>
      <c r="CI247" s="2">
        <v>28176754669</v>
      </c>
      <c r="CJ247">
        <f t="shared" si="158"/>
        <v>27482848256</v>
      </c>
      <c r="CK247">
        <f t="shared" si="159"/>
        <v>27482848256</v>
      </c>
      <c r="CL247" s="2">
        <v>0</v>
      </c>
      <c r="CM247" s="2">
        <v>0</v>
      </c>
      <c r="CN247">
        <f t="shared" si="141"/>
        <v>0</v>
      </c>
      <c r="CO247">
        <f t="shared" si="145"/>
        <v>0</v>
      </c>
      <c r="CP247">
        <f t="shared" si="146"/>
        <v>0</v>
      </c>
      <c r="CQ247">
        <f t="shared" si="147"/>
        <v>0</v>
      </c>
      <c r="CR247">
        <f t="shared" si="142"/>
        <v>163</v>
      </c>
      <c r="CS247">
        <v>194</v>
      </c>
      <c r="CT247">
        <v>533984.4</v>
      </c>
      <c r="CU247">
        <f t="shared" si="160"/>
        <v>533984.4</v>
      </c>
    </row>
    <row r="248" spans="1:99" x14ac:dyDescent="0.55000000000000004">
      <c r="A248" s="1">
        <v>44092</v>
      </c>
      <c r="B248">
        <v>220</v>
      </c>
      <c r="C248">
        <v>23824</v>
      </c>
      <c r="D248">
        <v>1</v>
      </c>
      <c r="E248">
        <v>390</v>
      </c>
      <c r="F248">
        <v>29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 t="str">
        <f t="shared" si="126"/>
        <v>金曜</v>
      </c>
      <c r="O248" t="s">
        <v>17</v>
      </c>
      <c r="P248" t="str">
        <f t="shared" si="127"/>
        <v>_平日</v>
      </c>
      <c r="Q248" t="str">
        <f t="shared" si="128"/>
        <v>_祝日でない</v>
      </c>
      <c r="R248" t="str">
        <f t="shared" si="129"/>
        <v>_平日</v>
      </c>
      <c r="S248" t="str">
        <f t="shared" si="130"/>
        <v>休日前日</v>
      </c>
      <c r="T248">
        <f t="shared" si="143"/>
        <v>171</v>
      </c>
      <c r="U248" t="str">
        <f t="shared" si="131"/>
        <v>金</v>
      </c>
      <c r="V248" t="str">
        <f t="shared" si="132"/>
        <v>週の後半</v>
      </c>
      <c r="W248" t="s">
        <v>39</v>
      </c>
      <c r="X248" t="str">
        <f t="shared" si="133"/>
        <v>週の後半</v>
      </c>
      <c r="Y248" s="3">
        <v>0</v>
      </c>
      <c r="Z248" s="3">
        <v>74</v>
      </c>
      <c r="AA248" s="2" t="s">
        <v>79</v>
      </c>
      <c r="AB248" s="3">
        <v>0</v>
      </c>
      <c r="AC248" s="3">
        <v>21208</v>
      </c>
      <c r="AD248">
        <f t="shared" si="144"/>
        <v>187</v>
      </c>
      <c r="AE248" s="3">
        <v>1147</v>
      </c>
      <c r="AF248" s="3">
        <v>1121</v>
      </c>
      <c r="AG248" s="3">
        <v>26</v>
      </c>
      <c r="AH248" s="3">
        <v>242</v>
      </c>
      <c r="AI248" s="3">
        <v>422</v>
      </c>
      <c r="AJ248" s="3">
        <v>419</v>
      </c>
      <c r="AK248" s="3">
        <v>172</v>
      </c>
      <c r="AL248" s="3">
        <v>25</v>
      </c>
      <c r="AM248" s="3">
        <v>4807</v>
      </c>
      <c r="AN248" s="3">
        <v>691</v>
      </c>
      <c r="AO248" s="3">
        <v>4429</v>
      </c>
      <c r="AP248" s="3">
        <v>3.5999999999999997E-2</v>
      </c>
      <c r="AQ248" s="3">
        <v>40</v>
      </c>
      <c r="AR248" s="3">
        <v>36.4</v>
      </c>
      <c r="AS248" s="3">
        <v>4.4000000000000004</v>
      </c>
      <c r="AT248" s="3">
        <v>5.5</v>
      </c>
      <c r="AU248" s="2">
        <v>1004.4</v>
      </c>
      <c r="AV248" s="2">
        <v>9</v>
      </c>
      <c r="AW248" s="2">
        <v>2.4083333333333337</v>
      </c>
      <c r="AX248">
        <f t="shared" si="134"/>
        <v>49</v>
      </c>
      <c r="AY248" t="s">
        <v>82</v>
      </c>
      <c r="AZ248" s="3">
        <v>13928032</v>
      </c>
      <c r="BA248" s="3">
        <v>2006</v>
      </c>
      <c r="BB248">
        <v>27939632192</v>
      </c>
      <c r="BC248" t="s">
        <v>79</v>
      </c>
      <c r="BD248">
        <f t="shared" si="148"/>
        <v>28.3</v>
      </c>
      <c r="BE248">
        <f t="shared" si="149"/>
        <v>79</v>
      </c>
      <c r="BF248" t="str">
        <f t="shared" si="150"/>
        <v>_なし</v>
      </c>
      <c r="BG248" t="str">
        <f t="shared" si="151"/>
        <v>_冬でない</v>
      </c>
      <c r="BH248">
        <f t="shared" si="152"/>
        <v>0</v>
      </c>
      <c r="BI248" t="str">
        <f t="shared" si="153"/>
        <v>_なし</v>
      </c>
      <c r="BJ248" t="str">
        <f t="shared" si="135"/>
        <v>_なし</v>
      </c>
      <c r="BK248" t="str">
        <f t="shared" si="154"/>
        <v>_なし</v>
      </c>
      <c r="BL248">
        <f t="shared" si="155"/>
        <v>0.19166666666666674</v>
      </c>
      <c r="BM248">
        <f t="shared" si="136"/>
        <v>4979</v>
      </c>
      <c r="BN248">
        <f t="shared" si="137"/>
        <v>716</v>
      </c>
      <c r="BO248">
        <f t="shared" si="138"/>
        <v>5695</v>
      </c>
      <c r="BP248">
        <v>-23</v>
      </c>
      <c r="BQ248">
        <v>-5</v>
      </c>
      <c r="BR248">
        <v>-11</v>
      </c>
      <c r="BS248">
        <v>-27</v>
      </c>
      <c r="BT248">
        <v>-21</v>
      </c>
      <c r="BU248">
        <v>10</v>
      </c>
      <c r="BV248">
        <f t="shared" si="161"/>
        <v>-24</v>
      </c>
      <c r="BW248">
        <f t="shared" si="162"/>
        <v>-4</v>
      </c>
      <c r="BX248">
        <f t="shared" si="163"/>
        <v>-13</v>
      </c>
      <c r="BY248">
        <f t="shared" si="164"/>
        <v>-29</v>
      </c>
      <c r="BZ248">
        <f t="shared" si="165"/>
        <v>-23</v>
      </c>
      <c r="CA248">
        <f t="shared" si="166"/>
        <v>10</v>
      </c>
      <c r="CB248">
        <f t="shared" si="139"/>
        <v>-12.833333333333334</v>
      </c>
      <c r="CC248">
        <f t="shared" si="140"/>
        <v>-13.833333333333334</v>
      </c>
      <c r="CD248">
        <f t="shared" si="156"/>
        <v>6</v>
      </c>
      <c r="CE248" t="s">
        <v>122</v>
      </c>
      <c r="CF248" t="str">
        <f t="shared" si="157"/>
        <v>秋</v>
      </c>
      <c r="CG248" s="2">
        <v>13928032</v>
      </c>
      <c r="CH248" s="2">
        <v>21208</v>
      </c>
      <c r="CI248" s="2">
        <v>27939632192</v>
      </c>
      <c r="CJ248">
        <f t="shared" si="158"/>
        <v>28429489036</v>
      </c>
      <c r="CK248">
        <f t="shared" si="159"/>
        <v>28429489036</v>
      </c>
      <c r="CL248" s="2">
        <v>0</v>
      </c>
      <c r="CM248" s="2">
        <v>0</v>
      </c>
      <c r="CN248">
        <f t="shared" si="141"/>
        <v>0</v>
      </c>
      <c r="CO248">
        <f t="shared" si="145"/>
        <v>0</v>
      </c>
      <c r="CP248">
        <f t="shared" si="146"/>
        <v>0</v>
      </c>
      <c r="CQ248">
        <f t="shared" si="147"/>
        <v>0</v>
      </c>
      <c r="CR248">
        <f t="shared" si="142"/>
        <v>171</v>
      </c>
      <c r="CS248">
        <v>194</v>
      </c>
      <c r="CT248">
        <v>533984.4</v>
      </c>
      <c r="CU248">
        <f t="shared" si="160"/>
        <v>533984.4</v>
      </c>
    </row>
    <row r="249" spans="1:99" x14ac:dyDescent="0.55000000000000004">
      <c r="A249" s="1">
        <v>44093</v>
      </c>
      <c r="B249">
        <v>218</v>
      </c>
      <c r="C249">
        <v>24042</v>
      </c>
      <c r="D249">
        <v>0</v>
      </c>
      <c r="E249">
        <v>390</v>
      </c>
      <c r="F249">
        <v>24.7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 t="str">
        <f t="shared" si="126"/>
        <v>休日</v>
      </c>
      <c r="O249" t="s">
        <v>17</v>
      </c>
      <c r="P249" t="str">
        <f t="shared" si="127"/>
        <v>休日</v>
      </c>
      <c r="Q249" t="str">
        <f t="shared" si="128"/>
        <v>_祝日でない</v>
      </c>
      <c r="R249" t="str">
        <f t="shared" si="129"/>
        <v>休日</v>
      </c>
      <c r="S249" t="str">
        <f t="shared" si="130"/>
        <v>休日</v>
      </c>
      <c r="T249">
        <f t="shared" si="143"/>
        <v>220</v>
      </c>
      <c r="U249" t="str">
        <f t="shared" si="131"/>
        <v>土</v>
      </c>
      <c r="V249" t="str">
        <f t="shared" si="132"/>
        <v>週の後半</v>
      </c>
      <c r="W249" t="s">
        <v>39</v>
      </c>
      <c r="X249" t="str">
        <f t="shared" si="133"/>
        <v>週の後半</v>
      </c>
      <c r="Y249" s="3">
        <v>0</v>
      </c>
      <c r="Z249" s="3">
        <v>78</v>
      </c>
      <c r="AA249" s="2" t="s">
        <v>79</v>
      </c>
      <c r="AB249" s="3">
        <v>0</v>
      </c>
      <c r="AC249" s="3">
        <v>21378</v>
      </c>
      <c r="AD249">
        <f t="shared" si="144"/>
        <v>170</v>
      </c>
      <c r="AE249" s="3">
        <v>1135</v>
      </c>
      <c r="AF249" s="3">
        <v>1110</v>
      </c>
      <c r="AG249" s="3">
        <v>25</v>
      </c>
      <c r="AH249" s="3">
        <v>245</v>
      </c>
      <c r="AI249" s="3">
        <v>412</v>
      </c>
      <c r="AJ249" s="3">
        <v>486</v>
      </c>
      <c r="AK249" s="3">
        <v>125</v>
      </c>
      <c r="AL249" s="3">
        <v>30</v>
      </c>
      <c r="AM249" s="3">
        <v>2977</v>
      </c>
      <c r="AN249" s="3">
        <v>630</v>
      </c>
      <c r="AO249" s="3">
        <v>4483.7</v>
      </c>
      <c r="AP249" s="3">
        <v>3.5999999999999997E-2</v>
      </c>
      <c r="AQ249" s="3">
        <v>43</v>
      </c>
      <c r="AR249" s="3">
        <v>37.9</v>
      </c>
      <c r="AS249" s="3">
        <v>0</v>
      </c>
      <c r="AT249" s="3">
        <v>2.9</v>
      </c>
      <c r="AU249" s="2">
        <v>1008.4</v>
      </c>
      <c r="AV249" s="2">
        <v>8.8000000000000007</v>
      </c>
      <c r="AW249" s="2">
        <v>-26.541666666666671</v>
      </c>
      <c r="AX249">
        <f t="shared" si="134"/>
        <v>-2</v>
      </c>
      <c r="AY249" t="s">
        <v>82</v>
      </c>
      <c r="AZ249" s="3">
        <v>13927812</v>
      </c>
      <c r="BA249" s="3">
        <v>2056</v>
      </c>
      <c r="BB249">
        <v>28635581472</v>
      </c>
      <c r="BC249" t="s">
        <v>79</v>
      </c>
      <c r="BD249">
        <f t="shared" si="148"/>
        <v>23.7</v>
      </c>
      <c r="BE249">
        <f t="shared" si="149"/>
        <v>97</v>
      </c>
      <c r="BF249" t="str">
        <f t="shared" si="150"/>
        <v>_なし</v>
      </c>
      <c r="BG249" t="str">
        <f t="shared" si="151"/>
        <v>_冬でない</v>
      </c>
      <c r="BH249">
        <f t="shared" si="152"/>
        <v>0</v>
      </c>
      <c r="BI249" t="str">
        <f t="shared" si="153"/>
        <v>_なし</v>
      </c>
      <c r="BJ249" t="str">
        <f t="shared" si="135"/>
        <v>_なし</v>
      </c>
      <c r="BK249" t="str">
        <f t="shared" si="154"/>
        <v>_なし</v>
      </c>
      <c r="BL249">
        <f t="shared" si="155"/>
        <v>-33.766666666666673</v>
      </c>
      <c r="BM249">
        <f t="shared" si="136"/>
        <v>3102</v>
      </c>
      <c r="BN249">
        <f t="shared" si="137"/>
        <v>660</v>
      </c>
      <c r="BO249">
        <f t="shared" si="138"/>
        <v>3762</v>
      </c>
      <c r="BP249">
        <v>-20</v>
      </c>
      <c r="BQ249">
        <v>-4</v>
      </c>
      <c r="BR249">
        <v>-8</v>
      </c>
      <c r="BS249">
        <v>-22</v>
      </c>
      <c r="BT249">
        <v>-11</v>
      </c>
      <c r="BU249">
        <v>4</v>
      </c>
      <c r="BV249">
        <f t="shared" si="161"/>
        <v>-24</v>
      </c>
      <c r="BW249">
        <f t="shared" si="162"/>
        <v>-3</v>
      </c>
      <c r="BX249">
        <f t="shared" si="163"/>
        <v>-14</v>
      </c>
      <c r="BY249">
        <f t="shared" si="164"/>
        <v>-29</v>
      </c>
      <c r="BZ249">
        <f t="shared" si="165"/>
        <v>-22</v>
      </c>
      <c r="CA249">
        <f t="shared" si="166"/>
        <v>11</v>
      </c>
      <c r="CB249">
        <f t="shared" si="139"/>
        <v>-10.166666666666666</v>
      </c>
      <c r="CC249">
        <f t="shared" si="140"/>
        <v>-13.5</v>
      </c>
      <c r="CD249">
        <f t="shared" si="156"/>
        <v>0</v>
      </c>
      <c r="CE249" t="s">
        <v>122</v>
      </c>
      <c r="CF249" t="str">
        <f t="shared" si="157"/>
        <v>秋</v>
      </c>
      <c r="CG249" s="2">
        <v>13927812</v>
      </c>
      <c r="CH249" s="2">
        <v>21378</v>
      </c>
      <c r="CI249" s="2">
        <v>28635581472</v>
      </c>
      <c r="CJ249">
        <f t="shared" si="158"/>
        <v>29752363224</v>
      </c>
      <c r="CK249">
        <f t="shared" si="159"/>
        <v>29752363224</v>
      </c>
      <c r="CL249" s="2">
        <v>0</v>
      </c>
      <c r="CM249" s="2">
        <v>0</v>
      </c>
      <c r="CN249">
        <f t="shared" si="141"/>
        <v>0</v>
      </c>
      <c r="CO249">
        <f t="shared" si="145"/>
        <v>0</v>
      </c>
      <c r="CP249">
        <f t="shared" si="146"/>
        <v>0</v>
      </c>
      <c r="CQ249">
        <f t="shared" si="147"/>
        <v>0</v>
      </c>
      <c r="CR249">
        <f t="shared" si="142"/>
        <v>220</v>
      </c>
      <c r="CS249">
        <v>194</v>
      </c>
      <c r="CT249">
        <v>533984.4</v>
      </c>
      <c r="CU249">
        <f t="shared" si="160"/>
        <v>533984.4</v>
      </c>
    </row>
    <row r="250" spans="1:99" x14ac:dyDescent="0.55000000000000004">
      <c r="A250" s="1">
        <v>44094</v>
      </c>
      <c r="B250">
        <v>162</v>
      </c>
      <c r="C250">
        <v>24204</v>
      </c>
      <c r="D250">
        <v>0</v>
      </c>
      <c r="E250">
        <v>390</v>
      </c>
      <c r="F250">
        <v>22.2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 t="str">
        <f t="shared" si="126"/>
        <v>休日</v>
      </c>
      <c r="O250" t="s">
        <v>17</v>
      </c>
      <c r="P250" t="str">
        <f t="shared" si="127"/>
        <v>休日</v>
      </c>
      <c r="Q250" t="str">
        <f t="shared" si="128"/>
        <v>祝日前日</v>
      </c>
      <c r="R250" t="str">
        <f t="shared" si="129"/>
        <v>休日</v>
      </c>
      <c r="S250" t="str">
        <f t="shared" si="130"/>
        <v>休日</v>
      </c>
      <c r="T250">
        <f t="shared" si="143"/>
        <v>218</v>
      </c>
      <c r="U250" t="str">
        <f t="shared" si="131"/>
        <v>日</v>
      </c>
      <c r="V250" t="str">
        <f t="shared" si="132"/>
        <v>_週の前半</v>
      </c>
      <c r="W250" t="s">
        <v>39</v>
      </c>
      <c r="X250" t="str">
        <f t="shared" si="133"/>
        <v>週の後半</v>
      </c>
      <c r="Y250" s="3">
        <v>0.5</v>
      </c>
      <c r="Z250" s="3">
        <v>80</v>
      </c>
      <c r="AA250" s="2" t="s">
        <v>79</v>
      </c>
      <c r="AB250" s="3">
        <v>0</v>
      </c>
      <c r="AC250" s="3">
        <v>21472</v>
      </c>
      <c r="AD250">
        <f t="shared" si="144"/>
        <v>94</v>
      </c>
      <c r="AE250" s="3">
        <v>1199</v>
      </c>
      <c r="AF250" s="3">
        <v>1172</v>
      </c>
      <c r="AG250" s="3">
        <v>27</v>
      </c>
      <c r="AH250" s="3">
        <v>253</v>
      </c>
      <c r="AI250" s="3">
        <v>438</v>
      </c>
      <c r="AJ250" s="3">
        <v>456</v>
      </c>
      <c r="AK250" s="3">
        <v>46</v>
      </c>
      <c r="AL250" s="3">
        <v>10</v>
      </c>
      <c r="AM250" s="3">
        <v>1033</v>
      </c>
      <c r="AN250" s="3">
        <v>320</v>
      </c>
      <c r="AO250" s="3">
        <v>4488.1000000000004</v>
      </c>
      <c r="AP250" s="3">
        <v>3.5999999999999997E-2</v>
      </c>
      <c r="AQ250" s="3">
        <v>42</v>
      </c>
      <c r="AR250" s="3">
        <v>37.1</v>
      </c>
      <c r="AS250" s="3">
        <v>0</v>
      </c>
      <c r="AT250" s="3">
        <v>2</v>
      </c>
      <c r="AU250" s="2">
        <v>1011.1</v>
      </c>
      <c r="AV250" s="2">
        <v>10</v>
      </c>
      <c r="AW250" s="2">
        <v>-10.216666666666667</v>
      </c>
      <c r="AX250">
        <f t="shared" si="134"/>
        <v>-56</v>
      </c>
      <c r="AY250" t="s">
        <v>82</v>
      </c>
      <c r="AZ250" s="3">
        <v>13927594</v>
      </c>
      <c r="BA250" s="3">
        <v>2180</v>
      </c>
      <c r="BB250">
        <v>30362154920</v>
      </c>
      <c r="BC250" t="s">
        <v>79</v>
      </c>
      <c r="BD250">
        <f t="shared" si="148"/>
        <v>23.3</v>
      </c>
      <c r="BE250">
        <f t="shared" si="149"/>
        <v>89</v>
      </c>
      <c r="BF250" t="str">
        <f t="shared" si="150"/>
        <v>_なし</v>
      </c>
      <c r="BG250" t="str">
        <f t="shared" si="151"/>
        <v>_冬でない</v>
      </c>
      <c r="BH250">
        <f t="shared" si="152"/>
        <v>0</v>
      </c>
      <c r="BI250" t="str">
        <f t="shared" si="153"/>
        <v>_なし</v>
      </c>
      <c r="BJ250" t="str">
        <f t="shared" si="135"/>
        <v>_なし</v>
      </c>
      <c r="BK250" t="str">
        <f t="shared" si="154"/>
        <v>_なし</v>
      </c>
      <c r="BL250">
        <f t="shared" si="155"/>
        <v>-3.4916666666666671</v>
      </c>
      <c r="BM250">
        <f t="shared" si="136"/>
        <v>1079</v>
      </c>
      <c r="BN250">
        <f t="shared" si="137"/>
        <v>330</v>
      </c>
      <c r="BO250">
        <f t="shared" si="138"/>
        <v>1409</v>
      </c>
      <c r="BP250">
        <v>-18</v>
      </c>
      <c r="BQ250">
        <v>-8</v>
      </c>
      <c r="BR250">
        <v>-10</v>
      </c>
      <c r="BS250">
        <v>-25</v>
      </c>
      <c r="BT250">
        <v>-11</v>
      </c>
      <c r="BU250">
        <v>3</v>
      </c>
      <c r="BV250">
        <f t="shared" si="161"/>
        <v>-27</v>
      </c>
      <c r="BW250">
        <f t="shared" si="162"/>
        <v>-11</v>
      </c>
      <c r="BX250">
        <f t="shared" si="163"/>
        <v>-41</v>
      </c>
      <c r="BY250">
        <f t="shared" si="164"/>
        <v>-31</v>
      </c>
      <c r="BZ250">
        <f t="shared" si="165"/>
        <v>-15</v>
      </c>
      <c r="CA250">
        <f t="shared" si="166"/>
        <v>9</v>
      </c>
      <c r="CB250">
        <f t="shared" si="139"/>
        <v>-11.5</v>
      </c>
      <c r="CC250">
        <f t="shared" si="140"/>
        <v>-19.333333333333332</v>
      </c>
      <c r="CD250">
        <f t="shared" si="156"/>
        <v>1.3</v>
      </c>
      <c r="CE250" t="s">
        <v>122</v>
      </c>
      <c r="CF250" t="str">
        <f t="shared" si="157"/>
        <v>秋</v>
      </c>
      <c r="CG250" s="2">
        <v>13927594</v>
      </c>
      <c r="CH250" s="2">
        <v>21472</v>
      </c>
      <c r="CI250" s="2">
        <v>30362154920</v>
      </c>
      <c r="CJ250">
        <f t="shared" si="158"/>
        <v>32036200900</v>
      </c>
      <c r="CK250">
        <f t="shared" si="159"/>
        <v>32036200900</v>
      </c>
      <c r="CL250" s="2">
        <v>0</v>
      </c>
      <c r="CM250" s="2">
        <v>0</v>
      </c>
      <c r="CN250">
        <f t="shared" si="141"/>
        <v>0</v>
      </c>
      <c r="CO250">
        <f t="shared" si="145"/>
        <v>0</v>
      </c>
      <c r="CP250">
        <f t="shared" si="146"/>
        <v>0</v>
      </c>
      <c r="CQ250">
        <f t="shared" si="147"/>
        <v>0</v>
      </c>
      <c r="CR250">
        <f t="shared" si="142"/>
        <v>218</v>
      </c>
      <c r="CS250">
        <v>194</v>
      </c>
      <c r="CT250">
        <v>533984.4</v>
      </c>
      <c r="CU250">
        <f t="shared" si="160"/>
        <v>533984.4</v>
      </c>
    </row>
    <row r="251" spans="1:99" x14ac:dyDescent="0.55000000000000004">
      <c r="A251" s="1">
        <v>44095</v>
      </c>
      <c r="B251">
        <v>97</v>
      </c>
      <c r="C251">
        <v>24301</v>
      </c>
      <c r="D251">
        <v>1</v>
      </c>
      <c r="E251">
        <v>391</v>
      </c>
      <c r="F251">
        <v>22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t="str">
        <f t="shared" si="126"/>
        <v>_平日(金曜除く)</v>
      </c>
      <c r="O251" t="s">
        <v>12</v>
      </c>
      <c r="P251" t="str">
        <f t="shared" si="127"/>
        <v>_平日</v>
      </c>
      <c r="Q251" t="str">
        <f t="shared" si="128"/>
        <v>祝日である</v>
      </c>
      <c r="R251" t="str">
        <f t="shared" si="129"/>
        <v>休日</v>
      </c>
      <c r="S251" t="str">
        <f t="shared" si="130"/>
        <v>休日</v>
      </c>
      <c r="T251">
        <f t="shared" si="143"/>
        <v>162</v>
      </c>
      <c r="U251" t="str">
        <f t="shared" si="131"/>
        <v>月</v>
      </c>
      <c r="V251" t="str">
        <f t="shared" si="132"/>
        <v>_週の前半</v>
      </c>
      <c r="W251" t="s">
        <v>39</v>
      </c>
      <c r="X251" t="str">
        <f t="shared" si="133"/>
        <v>_週の前半</v>
      </c>
      <c r="Y251" s="3">
        <v>0.5</v>
      </c>
      <c r="Z251" s="3">
        <v>78</v>
      </c>
      <c r="AA251" s="2" t="s">
        <v>79</v>
      </c>
      <c r="AB251" s="3">
        <v>0</v>
      </c>
      <c r="AC251" s="3">
        <v>21540</v>
      </c>
      <c r="AD251">
        <f t="shared" si="144"/>
        <v>68</v>
      </c>
      <c r="AE251" s="3">
        <v>1224</v>
      </c>
      <c r="AF251" s="3">
        <v>1197</v>
      </c>
      <c r="AG251" s="3">
        <v>27</v>
      </c>
      <c r="AH251" s="3">
        <v>267</v>
      </c>
      <c r="AI251" s="3">
        <v>443</v>
      </c>
      <c r="AJ251" s="3">
        <v>441</v>
      </c>
      <c r="AK251" s="3">
        <v>54</v>
      </c>
      <c r="AL251" s="3">
        <v>14</v>
      </c>
      <c r="AM251" s="3">
        <v>1439</v>
      </c>
      <c r="AN251" s="3">
        <v>396</v>
      </c>
      <c r="AO251" s="3">
        <v>4013</v>
      </c>
      <c r="AP251" s="3">
        <v>3.6999999999999998E-2</v>
      </c>
      <c r="AQ251" s="3">
        <v>40</v>
      </c>
      <c r="AR251" s="3">
        <v>37.6</v>
      </c>
      <c r="AS251" s="3">
        <v>3.9</v>
      </c>
      <c r="AT251" s="3">
        <v>2.1</v>
      </c>
      <c r="AU251" s="2">
        <v>1012</v>
      </c>
      <c r="AV251" s="2">
        <v>6</v>
      </c>
      <c r="AW251" s="2">
        <v>11.500000000000002</v>
      </c>
      <c r="AX251">
        <f t="shared" si="134"/>
        <v>-65</v>
      </c>
      <c r="AY251" t="s">
        <v>82</v>
      </c>
      <c r="AZ251" s="3">
        <v>13927432</v>
      </c>
      <c r="BA251" s="3">
        <v>2273</v>
      </c>
      <c r="BB251">
        <v>31657052936</v>
      </c>
      <c r="BC251" t="s">
        <v>79</v>
      </c>
      <c r="BD251">
        <f t="shared" si="148"/>
        <v>23.4</v>
      </c>
      <c r="BE251">
        <f t="shared" si="149"/>
        <v>86</v>
      </c>
      <c r="BF251" t="str">
        <f t="shared" si="150"/>
        <v>_なし</v>
      </c>
      <c r="BG251" t="str">
        <f t="shared" si="151"/>
        <v>_冬でない</v>
      </c>
      <c r="BH251">
        <f t="shared" si="152"/>
        <v>0</v>
      </c>
      <c r="BI251" t="str">
        <f t="shared" si="153"/>
        <v>_なし</v>
      </c>
      <c r="BJ251" t="str">
        <f t="shared" si="135"/>
        <v>_なし</v>
      </c>
      <c r="BK251" t="str">
        <f t="shared" si="154"/>
        <v>_なし</v>
      </c>
      <c r="BL251">
        <f t="shared" si="155"/>
        <v>115.15000000000002</v>
      </c>
      <c r="BM251">
        <f t="shared" si="136"/>
        <v>1493</v>
      </c>
      <c r="BN251">
        <f t="shared" si="137"/>
        <v>410</v>
      </c>
      <c r="BO251">
        <f t="shared" si="138"/>
        <v>1903</v>
      </c>
      <c r="BP251">
        <v>-12</v>
      </c>
      <c r="BQ251">
        <v>-7</v>
      </c>
      <c r="BR251">
        <v>28</v>
      </c>
      <c r="BS251">
        <v>-48</v>
      </c>
      <c r="BT251">
        <v>-71</v>
      </c>
      <c r="BU251">
        <v>19</v>
      </c>
      <c r="BV251">
        <f t="shared" si="161"/>
        <v>-20</v>
      </c>
      <c r="BW251">
        <f t="shared" si="162"/>
        <v>-4</v>
      </c>
      <c r="BX251">
        <f t="shared" si="163"/>
        <v>-6</v>
      </c>
      <c r="BY251">
        <f t="shared" si="164"/>
        <v>-31</v>
      </c>
      <c r="BZ251">
        <f t="shared" si="165"/>
        <v>-12</v>
      </c>
      <c r="CA251">
        <f t="shared" si="166"/>
        <v>5</v>
      </c>
      <c r="CB251">
        <f t="shared" si="139"/>
        <v>-15.166666666666666</v>
      </c>
      <c r="CC251">
        <f t="shared" si="140"/>
        <v>-11.333333333333334</v>
      </c>
      <c r="CD251">
        <f t="shared" si="156"/>
        <v>0.7</v>
      </c>
      <c r="CE251" t="s">
        <v>122</v>
      </c>
      <c r="CF251" t="str">
        <f t="shared" si="157"/>
        <v>秋</v>
      </c>
      <c r="CG251" s="2">
        <v>13927432</v>
      </c>
      <c r="CH251" s="2">
        <v>21540</v>
      </c>
      <c r="CI251" s="2">
        <v>31657052936</v>
      </c>
      <c r="CJ251">
        <f t="shared" si="158"/>
        <v>31576220079</v>
      </c>
      <c r="CK251">
        <f t="shared" si="159"/>
        <v>31576220079</v>
      </c>
      <c r="CL251" s="2">
        <v>0</v>
      </c>
      <c r="CM251" s="2">
        <v>0</v>
      </c>
      <c r="CN251">
        <f t="shared" si="141"/>
        <v>0</v>
      </c>
      <c r="CO251">
        <f t="shared" si="145"/>
        <v>0</v>
      </c>
      <c r="CP251">
        <f t="shared" si="146"/>
        <v>0</v>
      </c>
      <c r="CQ251">
        <f t="shared" si="147"/>
        <v>0</v>
      </c>
      <c r="CR251">
        <f t="shared" si="142"/>
        <v>162</v>
      </c>
      <c r="CS251">
        <v>194</v>
      </c>
      <c r="CT251">
        <v>533984.4</v>
      </c>
      <c r="CU251">
        <f t="shared" si="160"/>
        <v>533984.4</v>
      </c>
    </row>
    <row r="252" spans="1:99" x14ac:dyDescent="0.55000000000000004">
      <c r="A252" s="1">
        <v>44096</v>
      </c>
      <c r="B252">
        <v>88</v>
      </c>
      <c r="C252">
        <v>24389</v>
      </c>
      <c r="D252">
        <v>0</v>
      </c>
      <c r="E252">
        <v>391</v>
      </c>
      <c r="F252">
        <v>22.5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 t="str">
        <f t="shared" si="126"/>
        <v>_平日(金曜除く)</v>
      </c>
      <c r="O252" t="s">
        <v>12</v>
      </c>
      <c r="P252" t="str">
        <f t="shared" si="127"/>
        <v>_平日</v>
      </c>
      <c r="Q252" t="str">
        <f t="shared" si="128"/>
        <v>祝日である</v>
      </c>
      <c r="R252" t="str">
        <f t="shared" si="129"/>
        <v>休日</v>
      </c>
      <c r="S252" t="str">
        <f t="shared" si="130"/>
        <v>休日</v>
      </c>
      <c r="T252">
        <f t="shared" si="143"/>
        <v>97</v>
      </c>
      <c r="U252" t="str">
        <f t="shared" si="131"/>
        <v>火</v>
      </c>
      <c r="V252" t="str">
        <f t="shared" si="132"/>
        <v>_週の前半</v>
      </c>
      <c r="W252" t="s">
        <v>39</v>
      </c>
      <c r="X252" t="str">
        <f t="shared" si="133"/>
        <v>_週の前半</v>
      </c>
      <c r="Y252" s="3">
        <v>3.5</v>
      </c>
      <c r="Z252" s="3">
        <v>76</v>
      </c>
      <c r="AA252" s="2" t="s">
        <v>79</v>
      </c>
      <c r="AB252" s="3">
        <v>0</v>
      </c>
      <c r="AC252" s="3">
        <v>21654</v>
      </c>
      <c r="AD252">
        <f t="shared" si="144"/>
        <v>114</v>
      </c>
      <c r="AE252" s="3">
        <v>1232</v>
      </c>
      <c r="AF252" s="3">
        <v>1202</v>
      </c>
      <c r="AG252" s="3">
        <v>30</v>
      </c>
      <c r="AH252" s="3">
        <v>239</v>
      </c>
      <c r="AI252" s="3">
        <v>471</v>
      </c>
      <c r="AJ252" s="3">
        <v>407</v>
      </c>
      <c r="AK252" s="3">
        <v>40</v>
      </c>
      <c r="AL252" s="3">
        <v>14</v>
      </c>
      <c r="AM252" s="3">
        <v>1307</v>
      </c>
      <c r="AN252" s="3">
        <v>371</v>
      </c>
      <c r="AO252" s="3">
        <v>3470</v>
      </c>
      <c r="AP252" s="3">
        <v>3.7999999999999999E-2</v>
      </c>
      <c r="AQ252" s="3">
        <v>50</v>
      </c>
      <c r="AR252" s="3">
        <v>38</v>
      </c>
      <c r="AS252" s="3">
        <v>5.5</v>
      </c>
      <c r="AT252" s="3">
        <v>2.5</v>
      </c>
      <c r="AU252" s="2">
        <v>1014.5</v>
      </c>
      <c r="AV252" s="2">
        <v>9</v>
      </c>
      <c r="AW252" s="2">
        <v>-1.2750000000000004</v>
      </c>
      <c r="AX252">
        <f t="shared" si="134"/>
        <v>-9</v>
      </c>
      <c r="AY252" t="s">
        <v>82</v>
      </c>
      <c r="AZ252" s="3">
        <v>13927335</v>
      </c>
      <c r="BA252" s="3">
        <v>2256</v>
      </c>
      <c r="BB252">
        <v>31420067760</v>
      </c>
      <c r="BC252" t="s">
        <v>79</v>
      </c>
      <c r="BD252">
        <f t="shared" si="148"/>
        <v>23.8</v>
      </c>
      <c r="BE252">
        <f t="shared" si="149"/>
        <v>82</v>
      </c>
      <c r="BF252" t="str">
        <f t="shared" si="150"/>
        <v>_なし</v>
      </c>
      <c r="BG252" t="str">
        <f t="shared" si="151"/>
        <v>_冬でない</v>
      </c>
      <c r="BH252">
        <f t="shared" si="152"/>
        <v>0</v>
      </c>
      <c r="BI252" t="str">
        <f t="shared" si="153"/>
        <v>_なし</v>
      </c>
      <c r="BJ252" t="str">
        <f t="shared" si="135"/>
        <v>_なし</v>
      </c>
      <c r="BK252" t="str">
        <f t="shared" si="154"/>
        <v>_なし</v>
      </c>
      <c r="BL252">
        <f t="shared" si="155"/>
        <v>2.0749999999999997</v>
      </c>
      <c r="BM252">
        <f t="shared" si="136"/>
        <v>1347</v>
      </c>
      <c r="BN252">
        <f t="shared" si="137"/>
        <v>385</v>
      </c>
      <c r="BO252">
        <f t="shared" si="138"/>
        <v>1732</v>
      </c>
      <c r="BP252">
        <v>-18</v>
      </c>
      <c r="BQ252">
        <v>-4</v>
      </c>
      <c r="BR252">
        <v>25</v>
      </c>
      <c r="BS252">
        <v>-51</v>
      </c>
      <c r="BT252">
        <v>-71</v>
      </c>
      <c r="BU252">
        <v>22</v>
      </c>
      <c r="BV252">
        <f t="shared" si="161"/>
        <v>-25</v>
      </c>
      <c r="BW252">
        <f t="shared" si="162"/>
        <v>-7</v>
      </c>
      <c r="BX252">
        <f t="shared" si="163"/>
        <v>-15</v>
      </c>
      <c r="BY252">
        <f t="shared" si="164"/>
        <v>-27</v>
      </c>
      <c r="BZ252">
        <f t="shared" si="165"/>
        <v>-19</v>
      </c>
      <c r="CA252">
        <f t="shared" si="166"/>
        <v>10</v>
      </c>
      <c r="CB252">
        <f t="shared" si="139"/>
        <v>-16.166666666666668</v>
      </c>
      <c r="CC252">
        <f t="shared" si="140"/>
        <v>-13.833333333333334</v>
      </c>
      <c r="CD252">
        <f t="shared" si="156"/>
        <v>2.2999999999999998</v>
      </c>
      <c r="CE252" t="s">
        <v>122</v>
      </c>
      <c r="CF252" t="str">
        <f t="shared" si="157"/>
        <v>秋</v>
      </c>
      <c r="CG252" s="2">
        <v>13927335</v>
      </c>
      <c r="CH252" s="2">
        <v>21654</v>
      </c>
      <c r="CI252" s="2">
        <v>31420067760</v>
      </c>
      <c r="CJ252">
        <f t="shared" si="158"/>
        <v>29110684130</v>
      </c>
      <c r="CK252">
        <f t="shared" si="159"/>
        <v>29110684130</v>
      </c>
      <c r="CL252" s="2">
        <v>0</v>
      </c>
      <c r="CM252" s="2">
        <v>0</v>
      </c>
      <c r="CN252">
        <f t="shared" si="141"/>
        <v>0</v>
      </c>
      <c r="CO252">
        <f t="shared" si="145"/>
        <v>0</v>
      </c>
      <c r="CP252">
        <f t="shared" si="146"/>
        <v>0</v>
      </c>
      <c r="CQ252">
        <f t="shared" si="147"/>
        <v>0</v>
      </c>
      <c r="CR252">
        <f t="shared" si="142"/>
        <v>97</v>
      </c>
      <c r="CS252">
        <v>194</v>
      </c>
      <c r="CT252">
        <v>533984.4</v>
      </c>
      <c r="CU252">
        <f t="shared" si="160"/>
        <v>533984.4</v>
      </c>
    </row>
    <row r="253" spans="1:99" x14ac:dyDescent="0.55000000000000004">
      <c r="A253" s="1">
        <v>44097</v>
      </c>
      <c r="B253">
        <v>59</v>
      </c>
      <c r="C253">
        <v>24448</v>
      </c>
      <c r="D253">
        <v>1</v>
      </c>
      <c r="E253">
        <v>392</v>
      </c>
      <c r="F253">
        <v>20.2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 t="str">
        <f t="shared" si="126"/>
        <v>_平日(金曜除く)</v>
      </c>
      <c r="O253" t="s">
        <v>17</v>
      </c>
      <c r="P253" t="str">
        <f t="shared" si="127"/>
        <v>_平日</v>
      </c>
      <c r="Q253" t="str">
        <f t="shared" si="128"/>
        <v>_祝日でない</v>
      </c>
      <c r="R253" t="str">
        <f t="shared" si="129"/>
        <v>_平日</v>
      </c>
      <c r="S253" t="str">
        <f t="shared" si="130"/>
        <v>_平日</v>
      </c>
      <c r="T253">
        <f t="shared" si="143"/>
        <v>88</v>
      </c>
      <c r="U253" t="str">
        <f t="shared" si="131"/>
        <v>水</v>
      </c>
      <c r="V253" t="str">
        <f t="shared" si="132"/>
        <v>_週の前半</v>
      </c>
      <c r="W253" t="s">
        <v>39</v>
      </c>
      <c r="X253" t="str">
        <f t="shared" si="133"/>
        <v>_週の前半</v>
      </c>
      <c r="Y253" s="3">
        <v>7.5</v>
      </c>
      <c r="Z253" s="3">
        <v>95</v>
      </c>
      <c r="AA253" s="2" t="s">
        <v>79</v>
      </c>
      <c r="AB253" s="3">
        <v>0</v>
      </c>
      <c r="AC253" s="3">
        <v>21851</v>
      </c>
      <c r="AD253">
        <f t="shared" si="144"/>
        <v>197</v>
      </c>
      <c r="AE253" s="3">
        <v>1258</v>
      </c>
      <c r="AF253" s="3">
        <v>1230</v>
      </c>
      <c r="AG253" s="3">
        <v>28</v>
      </c>
      <c r="AH253" s="3">
        <v>216</v>
      </c>
      <c r="AI253" s="3">
        <v>432</v>
      </c>
      <c r="AJ253" s="3">
        <v>304</v>
      </c>
      <c r="AK253" s="3">
        <v>235</v>
      </c>
      <c r="AL253" s="3">
        <v>21</v>
      </c>
      <c r="AM253" s="3">
        <v>5252</v>
      </c>
      <c r="AN253" s="3">
        <v>861</v>
      </c>
      <c r="AO253" s="3">
        <v>3659.3</v>
      </c>
      <c r="AP253" s="3">
        <v>3.7999999999999999E-2</v>
      </c>
      <c r="AQ253" s="3">
        <v>30</v>
      </c>
      <c r="AR253" s="3">
        <v>39.6</v>
      </c>
      <c r="AS253" s="3">
        <v>0</v>
      </c>
      <c r="AT253" s="3">
        <v>2.7</v>
      </c>
      <c r="AU253" s="2">
        <v>1012</v>
      </c>
      <c r="AV253" s="2">
        <v>10</v>
      </c>
      <c r="AW253" s="2">
        <v>80.51666666666668</v>
      </c>
      <c r="AX253">
        <f t="shared" si="134"/>
        <v>-29</v>
      </c>
      <c r="AY253" t="s">
        <v>82</v>
      </c>
      <c r="AZ253" s="3">
        <v>13927247</v>
      </c>
      <c r="BA253" s="3">
        <v>2146</v>
      </c>
      <c r="BB253">
        <v>29887872062</v>
      </c>
      <c r="BC253" t="s">
        <v>79</v>
      </c>
      <c r="BD253">
        <f t="shared" si="148"/>
        <v>24</v>
      </c>
      <c r="BE253">
        <f t="shared" si="149"/>
        <v>81</v>
      </c>
      <c r="BF253" t="str">
        <f t="shared" si="150"/>
        <v>_なし</v>
      </c>
      <c r="BG253" t="str">
        <f t="shared" si="151"/>
        <v>_冬でない</v>
      </c>
      <c r="BH253">
        <f t="shared" si="152"/>
        <v>0</v>
      </c>
      <c r="BI253" t="str">
        <f t="shared" si="153"/>
        <v>_なし</v>
      </c>
      <c r="BJ253" t="str">
        <f t="shared" si="135"/>
        <v>_なし</v>
      </c>
      <c r="BK253" t="str">
        <f t="shared" si="154"/>
        <v>_なし</v>
      </c>
      <c r="BL253">
        <f t="shared" si="155"/>
        <v>1.7083333333333333</v>
      </c>
      <c r="BM253">
        <f t="shared" si="136"/>
        <v>5487</v>
      </c>
      <c r="BN253">
        <f t="shared" si="137"/>
        <v>882</v>
      </c>
      <c r="BO253">
        <f t="shared" si="138"/>
        <v>6369</v>
      </c>
      <c r="BP253">
        <v>-30</v>
      </c>
      <c r="BQ253">
        <v>-10</v>
      </c>
      <c r="BR253">
        <v>-35</v>
      </c>
      <c r="BS253">
        <v>-27</v>
      </c>
      <c r="BT253">
        <v>-19</v>
      </c>
      <c r="BU253">
        <v>10</v>
      </c>
      <c r="BV253">
        <f t="shared" si="161"/>
        <v>-21</v>
      </c>
      <c r="BW253">
        <f t="shared" si="162"/>
        <v>-2</v>
      </c>
      <c r="BX253">
        <f t="shared" si="163"/>
        <v>-5</v>
      </c>
      <c r="BY253">
        <f t="shared" si="164"/>
        <v>-27</v>
      </c>
      <c r="BZ253">
        <f t="shared" si="165"/>
        <v>-20</v>
      </c>
      <c r="CA253">
        <f t="shared" si="166"/>
        <v>10</v>
      </c>
      <c r="CB253">
        <f t="shared" si="139"/>
        <v>-18.5</v>
      </c>
      <c r="CC253">
        <f t="shared" si="140"/>
        <v>-10.833333333333334</v>
      </c>
      <c r="CD253">
        <f t="shared" si="156"/>
        <v>0.7</v>
      </c>
      <c r="CE253" t="s">
        <v>122</v>
      </c>
      <c r="CF253" t="str">
        <f t="shared" si="157"/>
        <v>秋</v>
      </c>
      <c r="CG253" s="2">
        <v>13927247</v>
      </c>
      <c r="CH253" s="2">
        <v>21851</v>
      </c>
      <c r="CI253" s="2">
        <v>29887872062</v>
      </c>
      <c r="CJ253">
        <f t="shared" si="158"/>
        <v>28469580104</v>
      </c>
      <c r="CK253">
        <f t="shared" si="159"/>
        <v>28469580104</v>
      </c>
      <c r="CL253" s="2">
        <v>0</v>
      </c>
      <c r="CM253" s="2">
        <v>0</v>
      </c>
      <c r="CN253">
        <f t="shared" si="141"/>
        <v>0</v>
      </c>
      <c r="CO253">
        <f t="shared" si="145"/>
        <v>0</v>
      </c>
      <c r="CP253">
        <f t="shared" si="146"/>
        <v>0</v>
      </c>
      <c r="CQ253">
        <f t="shared" si="147"/>
        <v>0</v>
      </c>
      <c r="CR253">
        <f t="shared" si="142"/>
        <v>88</v>
      </c>
      <c r="CS253">
        <v>194</v>
      </c>
      <c r="CT253">
        <v>533984.4</v>
      </c>
      <c r="CU253">
        <f t="shared" si="160"/>
        <v>533984.4</v>
      </c>
    </row>
    <row r="254" spans="1:99" x14ac:dyDescent="0.55000000000000004">
      <c r="A254" s="1">
        <v>44098</v>
      </c>
      <c r="B254">
        <v>193</v>
      </c>
      <c r="C254">
        <v>24641</v>
      </c>
      <c r="D254">
        <v>3</v>
      </c>
      <c r="E254">
        <v>395</v>
      </c>
      <c r="F254">
        <v>19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 t="str">
        <f t="shared" si="126"/>
        <v>_平日(金曜除く)</v>
      </c>
      <c r="O254" t="s">
        <v>17</v>
      </c>
      <c r="P254" t="str">
        <f t="shared" si="127"/>
        <v>_平日</v>
      </c>
      <c r="Q254" t="str">
        <f t="shared" si="128"/>
        <v>_祝日でない</v>
      </c>
      <c r="R254" t="str">
        <f t="shared" si="129"/>
        <v>_平日</v>
      </c>
      <c r="S254" t="str">
        <f t="shared" si="130"/>
        <v>_平日</v>
      </c>
      <c r="T254">
        <f t="shared" si="143"/>
        <v>59</v>
      </c>
      <c r="U254" t="str">
        <f t="shared" si="131"/>
        <v>木</v>
      </c>
      <c r="V254" t="str">
        <f t="shared" si="132"/>
        <v>週の後半</v>
      </c>
      <c r="W254" t="s">
        <v>39</v>
      </c>
      <c r="X254" t="str">
        <f t="shared" si="133"/>
        <v>週の後半</v>
      </c>
      <c r="Y254" s="3">
        <v>10</v>
      </c>
      <c r="Z254" s="3">
        <v>92</v>
      </c>
      <c r="AA254" s="2" t="s">
        <v>79</v>
      </c>
      <c r="AB254" s="3">
        <v>0</v>
      </c>
      <c r="AC254" s="3">
        <v>22121</v>
      </c>
      <c r="AD254">
        <f t="shared" si="144"/>
        <v>270</v>
      </c>
      <c r="AE254" s="3">
        <v>1170</v>
      </c>
      <c r="AF254" s="3">
        <v>1141</v>
      </c>
      <c r="AG254" s="3">
        <v>29</v>
      </c>
      <c r="AH254" s="3">
        <v>172</v>
      </c>
      <c r="AI254" s="3">
        <v>414</v>
      </c>
      <c r="AJ254" s="3">
        <v>376</v>
      </c>
      <c r="AK254" s="3">
        <v>211</v>
      </c>
      <c r="AL254" s="3">
        <v>18</v>
      </c>
      <c r="AM254" s="3">
        <v>4649</v>
      </c>
      <c r="AN254" s="3">
        <v>659</v>
      </c>
      <c r="AO254" s="3">
        <v>3772.4</v>
      </c>
      <c r="AP254" s="3">
        <v>3.7999999999999999E-2</v>
      </c>
      <c r="AQ254" s="3">
        <v>41</v>
      </c>
      <c r="AR254" s="3">
        <v>40.9</v>
      </c>
      <c r="AS254" s="3">
        <v>0</v>
      </c>
      <c r="AT254" s="3">
        <v>3.2</v>
      </c>
      <c r="AU254" s="2">
        <v>1010.9</v>
      </c>
      <c r="AV254" s="2">
        <v>10</v>
      </c>
      <c r="AW254" s="2">
        <v>-7.3666666666666671</v>
      </c>
      <c r="AX254">
        <f t="shared" si="134"/>
        <v>134</v>
      </c>
      <c r="AY254" t="s">
        <v>82</v>
      </c>
      <c r="AZ254" s="3">
        <v>13927188</v>
      </c>
      <c r="BA254" s="3">
        <v>1932</v>
      </c>
      <c r="BB254">
        <v>26907327216</v>
      </c>
      <c r="BC254" t="s">
        <v>79</v>
      </c>
      <c r="BD254">
        <f t="shared" si="148"/>
        <v>24.9</v>
      </c>
      <c r="BE254">
        <f t="shared" si="149"/>
        <v>88</v>
      </c>
      <c r="BF254" t="str">
        <f t="shared" si="150"/>
        <v>_なし</v>
      </c>
      <c r="BG254" t="str">
        <f t="shared" si="151"/>
        <v>_冬でない</v>
      </c>
      <c r="BH254">
        <f t="shared" si="152"/>
        <v>0</v>
      </c>
      <c r="BI254" t="str">
        <f t="shared" si="153"/>
        <v>_なし</v>
      </c>
      <c r="BJ254" t="str">
        <f t="shared" si="135"/>
        <v>_なし</v>
      </c>
      <c r="BK254" t="str">
        <f t="shared" si="154"/>
        <v>_なし</v>
      </c>
      <c r="BL254">
        <f t="shared" si="155"/>
        <v>1.1916666666666669</v>
      </c>
      <c r="BM254">
        <f t="shared" si="136"/>
        <v>4860</v>
      </c>
      <c r="BN254">
        <f t="shared" si="137"/>
        <v>677</v>
      </c>
      <c r="BO254">
        <f t="shared" si="138"/>
        <v>5537</v>
      </c>
      <c r="BP254">
        <v>-32</v>
      </c>
      <c r="BQ254">
        <v>-16</v>
      </c>
      <c r="BR254">
        <v>-40</v>
      </c>
      <c r="BS254">
        <v>-33</v>
      </c>
      <c r="BT254">
        <v>-23</v>
      </c>
      <c r="BU254">
        <v>13</v>
      </c>
      <c r="BV254">
        <f t="shared" si="161"/>
        <v>-23</v>
      </c>
      <c r="BW254">
        <f t="shared" si="162"/>
        <v>-4</v>
      </c>
      <c r="BX254">
        <f t="shared" si="163"/>
        <v>-5</v>
      </c>
      <c r="BY254">
        <f t="shared" si="164"/>
        <v>-27</v>
      </c>
      <c r="BZ254">
        <f t="shared" si="165"/>
        <v>-21</v>
      </c>
      <c r="CA254">
        <f t="shared" si="166"/>
        <v>10</v>
      </c>
      <c r="CB254">
        <f t="shared" si="139"/>
        <v>-21.833333333333332</v>
      </c>
      <c r="CC254">
        <f t="shared" si="140"/>
        <v>-11.666666666666666</v>
      </c>
      <c r="CD254">
        <f t="shared" si="156"/>
        <v>1.1000000000000001</v>
      </c>
      <c r="CE254" t="s">
        <v>122</v>
      </c>
      <c r="CF254" t="str">
        <f t="shared" si="157"/>
        <v>秋</v>
      </c>
      <c r="CG254" s="2">
        <v>13927188</v>
      </c>
      <c r="CH254" s="2">
        <v>22121</v>
      </c>
      <c r="CI254" s="2">
        <v>26907327216</v>
      </c>
      <c r="CJ254">
        <f t="shared" si="158"/>
        <v>28176754669</v>
      </c>
      <c r="CK254">
        <f t="shared" si="159"/>
        <v>28176754669</v>
      </c>
      <c r="CL254" s="2">
        <v>0</v>
      </c>
      <c r="CM254" s="2">
        <v>0</v>
      </c>
      <c r="CN254">
        <f t="shared" si="141"/>
        <v>0</v>
      </c>
      <c r="CO254">
        <f t="shared" si="145"/>
        <v>0</v>
      </c>
      <c r="CP254">
        <f t="shared" si="146"/>
        <v>0</v>
      </c>
      <c r="CQ254">
        <f t="shared" si="147"/>
        <v>0</v>
      </c>
      <c r="CR254">
        <f t="shared" si="142"/>
        <v>59</v>
      </c>
      <c r="CS254">
        <v>194</v>
      </c>
      <c r="CT254">
        <v>533984.4</v>
      </c>
      <c r="CU254">
        <f t="shared" si="160"/>
        <v>533984.4</v>
      </c>
    </row>
    <row r="255" spans="1:99" x14ac:dyDescent="0.55000000000000004">
      <c r="A255" s="1">
        <v>44099</v>
      </c>
      <c r="B255">
        <v>195</v>
      </c>
      <c r="C255">
        <v>24836</v>
      </c>
      <c r="D255">
        <v>4</v>
      </c>
      <c r="E255">
        <v>399</v>
      </c>
      <c r="F255">
        <v>19.399999999999999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 t="str">
        <f t="shared" si="126"/>
        <v>金曜</v>
      </c>
      <c r="O255" t="s">
        <v>17</v>
      </c>
      <c r="P255" t="str">
        <f t="shared" si="127"/>
        <v>_平日</v>
      </c>
      <c r="Q255" t="str">
        <f t="shared" si="128"/>
        <v>_祝日でない</v>
      </c>
      <c r="R255" t="str">
        <f t="shared" si="129"/>
        <v>_平日</v>
      </c>
      <c r="S255" t="str">
        <f t="shared" si="130"/>
        <v>休日前日</v>
      </c>
      <c r="T255">
        <f t="shared" si="143"/>
        <v>193</v>
      </c>
      <c r="U255" t="str">
        <f t="shared" si="131"/>
        <v>金</v>
      </c>
      <c r="V255" t="str">
        <f t="shared" si="132"/>
        <v>週の後半</v>
      </c>
      <c r="W255" t="s">
        <v>39</v>
      </c>
      <c r="X255" t="str">
        <f t="shared" si="133"/>
        <v>週の後半</v>
      </c>
      <c r="Y255" s="3">
        <v>5.5</v>
      </c>
      <c r="Z255" s="3">
        <v>95</v>
      </c>
      <c r="AA255" s="2" t="s">
        <v>79</v>
      </c>
      <c r="AB255" s="3">
        <v>0</v>
      </c>
      <c r="AC255" s="3">
        <v>22429</v>
      </c>
      <c r="AD255">
        <f t="shared" si="144"/>
        <v>308</v>
      </c>
      <c r="AE255" s="3">
        <v>1083</v>
      </c>
      <c r="AF255" s="3">
        <v>1053</v>
      </c>
      <c r="AG255" s="3">
        <v>30</v>
      </c>
      <c r="AH255" s="3">
        <v>169</v>
      </c>
      <c r="AI255" s="3">
        <v>392</v>
      </c>
      <c r="AJ255" s="3">
        <v>371</v>
      </c>
      <c r="AK255" s="3">
        <v>190</v>
      </c>
      <c r="AL255" s="3">
        <v>25</v>
      </c>
      <c r="AM255" s="3">
        <v>4844</v>
      </c>
      <c r="AN255" s="3">
        <v>633</v>
      </c>
      <c r="AO255" s="3">
        <v>3772</v>
      </c>
      <c r="AP255" s="3">
        <v>3.9E-2</v>
      </c>
      <c r="AQ255" s="3">
        <v>29</v>
      </c>
      <c r="AR255" s="3">
        <v>39.299999999999997</v>
      </c>
      <c r="AS255" s="3">
        <v>0</v>
      </c>
      <c r="AT255" s="3">
        <v>3.2</v>
      </c>
      <c r="AU255" s="2">
        <v>1004.1</v>
      </c>
      <c r="AV255" s="2">
        <v>10</v>
      </c>
      <c r="AW255" s="2">
        <v>9.9583333333333321</v>
      </c>
      <c r="AX255">
        <f t="shared" si="134"/>
        <v>2</v>
      </c>
      <c r="AY255" t="s">
        <v>82</v>
      </c>
      <c r="AZ255" s="3">
        <v>13926995</v>
      </c>
      <c r="BA255" s="3">
        <v>1813</v>
      </c>
      <c r="BB255">
        <v>25249641935</v>
      </c>
      <c r="BC255" t="s">
        <v>79</v>
      </c>
      <c r="BD255">
        <f t="shared" si="148"/>
        <v>29</v>
      </c>
      <c r="BE255">
        <f t="shared" si="149"/>
        <v>74</v>
      </c>
      <c r="BF255" t="str">
        <f t="shared" si="150"/>
        <v>_なし</v>
      </c>
      <c r="BG255" t="str">
        <f t="shared" si="151"/>
        <v>_冬でない</v>
      </c>
      <c r="BH255">
        <f t="shared" si="152"/>
        <v>0</v>
      </c>
      <c r="BI255" t="str">
        <f t="shared" si="153"/>
        <v>_なし</v>
      </c>
      <c r="BJ255" t="str">
        <f t="shared" si="135"/>
        <v>_なし</v>
      </c>
      <c r="BK255" t="str">
        <f t="shared" si="154"/>
        <v>_なし</v>
      </c>
      <c r="BL255">
        <f t="shared" si="155"/>
        <v>2.4083333333333337</v>
      </c>
      <c r="BM255">
        <f t="shared" si="136"/>
        <v>5034</v>
      </c>
      <c r="BN255">
        <f t="shared" si="137"/>
        <v>658</v>
      </c>
      <c r="BO255">
        <f t="shared" si="138"/>
        <v>5692</v>
      </c>
      <c r="BP255">
        <v>-28</v>
      </c>
      <c r="BQ255">
        <v>-8</v>
      </c>
      <c r="BR255">
        <v>-39</v>
      </c>
      <c r="BS255">
        <v>-27</v>
      </c>
      <c r="BT255">
        <v>-20</v>
      </c>
      <c r="BU255">
        <v>12</v>
      </c>
      <c r="BV255">
        <f t="shared" si="161"/>
        <v>-22</v>
      </c>
      <c r="BW255">
        <f t="shared" si="162"/>
        <v>-6</v>
      </c>
      <c r="BX255">
        <f t="shared" si="163"/>
        <v>-8</v>
      </c>
      <c r="BY255">
        <f t="shared" si="164"/>
        <v>-27</v>
      </c>
      <c r="BZ255">
        <f t="shared" si="165"/>
        <v>-21</v>
      </c>
      <c r="CA255">
        <f t="shared" si="166"/>
        <v>10</v>
      </c>
      <c r="CB255">
        <f t="shared" si="139"/>
        <v>-18.333333333333332</v>
      </c>
      <c r="CC255">
        <f t="shared" si="140"/>
        <v>-12.333333333333334</v>
      </c>
      <c r="CD255">
        <f t="shared" si="156"/>
        <v>4.4000000000000004</v>
      </c>
      <c r="CE255" t="s">
        <v>122</v>
      </c>
      <c r="CF255" t="str">
        <f t="shared" si="157"/>
        <v>秋</v>
      </c>
      <c r="CG255" s="2">
        <v>13926995</v>
      </c>
      <c r="CH255" s="2">
        <v>22429</v>
      </c>
      <c r="CI255" s="2">
        <v>25249641935</v>
      </c>
      <c r="CJ255">
        <f t="shared" si="158"/>
        <v>27939632192</v>
      </c>
      <c r="CK255">
        <f t="shared" si="159"/>
        <v>27939632192</v>
      </c>
      <c r="CL255" s="2">
        <v>0</v>
      </c>
      <c r="CM255" s="2">
        <v>0</v>
      </c>
      <c r="CN255">
        <f t="shared" si="141"/>
        <v>0</v>
      </c>
      <c r="CO255">
        <f t="shared" si="145"/>
        <v>0</v>
      </c>
      <c r="CP255">
        <f t="shared" si="146"/>
        <v>0</v>
      </c>
      <c r="CQ255">
        <f t="shared" si="147"/>
        <v>0</v>
      </c>
      <c r="CR255">
        <f t="shared" si="142"/>
        <v>193</v>
      </c>
      <c r="CS255">
        <v>194</v>
      </c>
      <c r="CT255">
        <v>533984.4</v>
      </c>
      <c r="CU255">
        <f t="shared" si="160"/>
        <v>533984.4</v>
      </c>
    </row>
    <row r="256" spans="1:99" x14ac:dyDescent="0.55000000000000004">
      <c r="A256" s="1">
        <v>44100</v>
      </c>
      <c r="B256">
        <v>269</v>
      </c>
      <c r="C256">
        <v>25105</v>
      </c>
      <c r="D256">
        <v>1</v>
      </c>
      <c r="E256">
        <v>400</v>
      </c>
      <c r="F256">
        <v>18.5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 t="str">
        <f t="shared" si="126"/>
        <v>休日</v>
      </c>
      <c r="O256" t="s">
        <v>17</v>
      </c>
      <c r="P256" t="str">
        <f t="shared" si="127"/>
        <v>休日</v>
      </c>
      <c r="Q256" t="str">
        <f t="shared" si="128"/>
        <v>_祝日でない</v>
      </c>
      <c r="R256" t="str">
        <f t="shared" si="129"/>
        <v>休日</v>
      </c>
      <c r="S256" t="str">
        <f t="shared" si="130"/>
        <v>休日</v>
      </c>
      <c r="T256">
        <f t="shared" si="143"/>
        <v>195</v>
      </c>
      <c r="U256" t="str">
        <f t="shared" si="131"/>
        <v>土</v>
      </c>
      <c r="V256" t="str">
        <f t="shared" si="132"/>
        <v>週の後半</v>
      </c>
      <c r="W256" t="s">
        <v>39</v>
      </c>
      <c r="X256" t="str">
        <f t="shared" si="133"/>
        <v>週の後半</v>
      </c>
      <c r="Y256" s="3">
        <v>6</v>
      </c>
      <c r="Z256" s="3">
        <v>97</v>
      </c>
      <c r="AA256" s="2" t="s">
        <v>79</v>
      </c>
      <c r="AB256" s="3">
        <v>0</v>
      </c>
      <c r="AC256" s="3">
        <v>22550</v>
      </c>
      <c r="AD256">
        <f t="shared" si="144"/>
        <v>121</v>
      </c>
      <c r="AE256" s="3">
        <v>1109</v>
      </c>
      <c r="AF256" s="3">
        <v>1080</v>
      </c>
      <c r="AG256" s="3">
        <v>29</v>
      </c>
      <c r="AH256" s="3">
        <v>184</v>
      </c>
      <c r="AI256" s="3">
        <v>393</v>
      </c>
      <c r="AJ256" s="3">
        <v>477</v>
      </c>
      <c r="AK256" s="3">
        <v>97</v>
      </c>
      <c r="AL256" s="3">
        <v>5</v>
      </c>
      <c r="AM256" s="3">
        <v>2645</v>
      </c>
      <c r="AN256" s="3">
        <v>439</v>
      </c>
      <c r="AO256" s="3">
        <v>3689.7</v>
      </c>
      <c r="AP256" s="3">
        <v>3.7999999999999999E-2</v>
      </c>
      <c r="AQ256" s="3">
        <v>29</v>
      </c>
      <c r="AR256" s="3">
        <v>37.299999999999997</v>
      </c>
      <c r="AS256" s="3">
        <v>0</v>
      </c>
      <c r="AT256" s="3">
        <v>2.1</v>
      </c>
      <c r="AU256" s="2">
        <v>1005.5</v>
      </c>
      <c r="AV256" s="2">
        <v>10</v>
      </c>
      <c r="AW256" s="2">
        <v>-31.541666666666661</v>
      </c>
      <c r="AX256">
        <f t="shared" si="134"/>
        <v>74</v>
      </c>
      <c r="AY256" t="s">
        <v>82</v>
      </c>
      <c r="AZ256" s="3">
        <v>13926800</v>
      </c>
      <c r="BA256" s="3">
        <v>1886</v>
      </c>
      <c r="BB256">
        <v>26265944800</v>
      </c>
      <c r="BC256" t="s">
        <v>79</v>
      </c>
      <c r="BD256">
        <f t="shared" si="148"/>
        <v>24.7</v>
      </c>
      <c r="BE256">
        <f t="shared" si="149"/>
        <v>78</v>
      </c>
      <c r="BF256" t="str">
        <f t="shared" si="150"/>
        <v>_なし</v>
      </c>
      <c r="BG256" t="str">
        <f t="shared" si="151"/>
        <v>_冬でない</v>
      </c>
      <c r="BH256">
        <f t="shared" si="152"/>
        <v>0</v>
      </c>
      <c r="BI256" t="str">
        <f t="shared" si="153"/>
        <v>_なし</v>
      </c>
      <c r="BJ256" t="str">
        <f t="shared" si="135"/>
        <v>_なし</v>
      </c>
      <c r="BK256" t="str">
        <f t="shared" si="154"/>
        <v>_なし</v>
      </c>
      <c r="BL256">
        <f t="shared" si="155"/>
        <v>-26.541666666666671</v>
      </c>
      <c r="BM256">
        <f t="shared" si="136"/>
        <v>2742</v>
      </c>
      <c r="BN256">
        <f t="shared" si="137"/>
        <v>444</v>
      </c>
      <c r="BO256">
        <f t="shared" si="138"/>
        <v>3186</v>
      </c>
      <c r="BP256">
        <v>-24</v>
      </c>
      <c r="BQ256">
        <v>-7</v>
      </c>
      <c r="BR256">
        <v>-44</v>
      </c>
      <c r="BS256">
        <v>-26</v>
      </c>
      <c r="BT256">
        <v>-9</v>
      </c>
      <c r="BU256">
        <v>7</v>
      </c>
      <c r="BV256">
        <f t="shared" si="161"/>
        <v>-23</v>
      </c>
      <c r="BW256">
        <f t="shared" si="162"/>
        <v>-5</v>
      </c>
      <c r="BX256">
        <f t="shared" si="163"/>
        <v>-11</v>
      </c>
      <c r="BY256">
        <f t="shared" si="164"/>
        <v>-27</v>
      </c>
      <c r="BZ256">
        <f t="shared" si="165"/>
        <v>-21</v>
      </c>
      <c r="CA256">
        <f t="shared" si="166"/>
        <v>10</v>
      </c>
      <c r="CB256">
        <f t="shared" si="139"/>
        <v>-17.166666666666668</v>
      </c>
      <c r="CC256">
        <f t="shared" si="140"/>
        <v>-12.833333333333334</v>
      </c>
      <c r="CD256">
        <f t="shared" si="156"/>
        <v>0</v>
      </c>
      <c r="CE256" t="s">
        <v>122</v>
      </c>
      <c r="CF256" t="str">
        <f t="shared" si="157"/>
        <v>秋</v>
      </c>
      <c r="CG256" s="2">
        <v>13926800</v>
      </c>
      <c r="CH256" s="2">
        <v>22550</v>
      </c>
      <c r="CI256" s="2">
        <v>26265944800</v>
      </c>
      <c r="CJ256">
        <f t="shared" si="158"/>
        <v>28635581472</v>
      </c>
      <c r="CK256">
        <f t="shared" si="159"/>
        <v>28635581472</v>
      </c>
      <c r="CL256" s="2">
        <v>0</v>
      </c>
      <c r="CM256" s="2">
        <v>0</v>
      </c>
      <c r="CN256">
        <f t="shared" si="141"/>
        <v>0</v>
      </c>
      <c r="CO256">
        <f t="shared" si="145"/>
        <v>0</v>
      </c>
      <c r="CP256">
        <f t="shared" si="146"/>
        <v>0</v>
      </c>
      <c r="CQ256">
        <f t="shared" si="147"/>
        <v>0</v>
      </c>
      <c r="CR256">
        <f t="shared" si="142"/>
        <v>195</v>
      </c>
      <c r="CS256">
        <v>194</v>
      </c>
      <c r="CT256">
        <v>533984.4</v>
      </c>
      <c r="CU256">
        <f t="shared" si="160"/>
        <v>533984.4</v>
      </c>
    </row>
    <row r="257" spans="1:99" x14ac:dyDescent="0.55000000000000004">
      <c r="A257" s="1">
        <v>44101</v>
      </c>
      <c r="B257">
        <v>144</v>
      </c>
      <c r="C257">
        <v>25249</v>
      </c>
      <c r="D257">
        <v>0</v>
      </c>
      <c r="E257">
        <v>400</v>
      </c>
      <c r="F257">
        <v>19.7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 t="str">
        <f t="shared" si="126"/>
        <v>休日</v>
      </c>
      <c r="O257" t="s">
        <v>17</v>
      </c>
      <c r="P257" t="str">
        <f t="shared" si="127"/>
        <v>休日</v>
      </c>
      <c r="Q257" t="str">
        <f t="shared" si="128"/>
        <v>_祝日でない</v>
      </c>
      <c r="R257" t="str">
        <f t="shared" si="129"/>
        <v>休日</v>
      </c>
      <c r="S257" t="str">
        <f t="shared" si="130"/>
        <v>休日</v>
      </c>
      <c r="T257">
        <f t="shared" si="143"/>
        <v>269</v>
      </c>
      <c r="U257" t="str">
        <f t="shared" si="131"/>
        <v>日</v>
      </c>
      <c r="V257" t="str">
        <f t="shared" si="132"/>
        <v>_週の前半</v>
      </c>
      <c r="W257" t="s">
        <v>39</v>
      </c>
      <c r="X257" t="str">
        <f t="shared" si="133"/>
        <v>週の後半</v>
      </c>
      <c r="Y257" s="3">
        <v>0.5</v>
      </c>
      <c r="Z257" s="3">
        <v>88</v>
      </c>
      <c r="AA257" s="2" t="s">
        <v>79</v>
      </c>
      <c r="AB257" s="3">
        <v>0</v>
      </c>
      <c r="AC257" s="3">
        <v>22647</v>
      </c>
      <c r="AD257">
        <f t="shared" si="144"/>
        <v>97</v>
      </c>
      <c r="AE257" s="3">
        <v>1154</v>
      </c>
      <c r="AF257" s="3">
        <v>1125</v>
      </c>
      <c r="AG257" s="3">
        <v>29</v>
      </c>
      <c r="AH257" s="3">
        <v>225</v>
      </c>
      <c r="AI257" s="3">
        <v>420</v>
      </c>
      <c r="AJ257" s="3">
        <v>411</v>
      </c>
      <c r="AK257" s="3">
        <v>53</v>
      </c>
      <c r="AL257" s="3">
        <v>10</v>
      </c>
      <c r="AM257" s="3">
        <v>873</v>
      </c>
      <c r="AN257" s="3">
        <v>235</v>
      </c>
      <c r="AO257" s="3">
        <v>3655.7</v>
      </c>
      <c r="AP257" s="3">
        <v>3.9E-2</v>
      </c>
      <c r="AQ257" s="3">
        <v>42</v>
      </c>
      <c r="AR257" s="3">
        <v>37.299999999999997</v>
      </c>
      <c r="AS257" s="3">
        <v>1.3</v>
      </c>
      <c r="AT257" s="3">
        <v>1.6</v>
      </c>
      <c r="AU257" s="2">
        <v>1007</v>
      </c>
      <c r="AV257" s="2">
        <v>9.8000000000000007</v>
      </c>
      <c r="AW257" s="2">
        <v>-7.1833333333333345</v>
      </c>
      <c r="AX257">
        <f t="shared" si="134"/>
        <v>-125</v>
      </c>
      <c r="AY257" t="s">
        <v>82</v>
      </c>
      <c r="AZ257" s="3">
        <v>13926531</v>
      </c>
      <c r="BA257" s="3">
        <v>2058</v>
      </c>
      <c r="BB257">
        <v>28660800798</v>
      </c>
      <c r="BC257" t="s">
        <v>79</v>
      </c>
      <c r="BD257">
        <f t="shared" si="148"/>
        <v>22.2</v>
      </c>
      <c r="BE257">
        <f t="shared" si="149"/>
        <v>80</v>
      </c>
      <c r="BF257" t="str">
        <f t="shared" si="150"/>
        <v>_なし</v>
      </c>
      <c r="BG257" t="str">
        <f t="shared" si="151"/>
        <v>_冬でない</v>
      </c>
      <c r="BH257">
        <f t="shared" si="152"/>
        <v>0</v>
      </c>
      <c r="BI257" t="str">
        <f t="shared" si="153"/>
        <v>_なし</v>
      </c>
      <c r="BJ257" t="str">
        <f t="shared" si="135"/>
        <v>_なし</v>
      </c>
      <c r="BK257" t="str">
        <f t="shared" si="154"/>
        <v>_なし</v>
      </c>
      <c r="BL257">
        <f t="shared" si="155"/>
        <v>-10.216666666666667</v>
      </c>
      <c r="BM257">
        <f t="shared" si="136"/>
        <v>926</v>
      </c>
      <c r="BN257">
        <f t="shared" si="137"/>
        <v>245</v>
      </c>
      <c r="BO257">
        <f t="shared" si="138"/>
        <v>1171</v>
      </c>
      <c r="BP257">
        <v>-16</v>
      </c>
      <c r="BQ257">
        <v>1</v>
      </c>
      <c r="BR257">
        <v>-3</v>
      </c>
      <c r="BS257">
        <v>-27</v>
      </c>
      <c r="BT257">
        <v>-8</v>
      </c>
      <c r="BU257">
        <v>5</v>
      </c>
      <c r="BV257">
        <f t="shared" si="161"/>
        <v>-20</v>
      </c>
      <c r="BW257">
        <f t="shared" si="162"/>
        <v>-4</v>
      </c>
      <c r="BX257">
        <f t="shared" si="163"/>
        <v>-8</v>
      </c>
      <c r="BY257">
        <f t="shared" si="164"/>
        <v>-22</v>
      </c>
      <c r="BZ257">
        <f t="shared" si="165"/>
        <v>-11</v>
      </c>
      <c r="CA257">
        <f t="shared" si="166"/>
        <v>4</v>
      </c>
      <c r="CB257">
        <f t="shared" si="139"/>
        <v>-8</v>
      </c>
      <c r="CC257">
        <f t="shared" si="140"/>
        <v>-10.166666666666666</v>
      </c>
      <c r="CD257">
        <f t="shared" si="156"/>
        <v>0</v>
      </c>
      <c r="CE257" t="s">
        <v>122</v>
      </c>
      <c r="CF257" t="str">
        <f t="shared" si="157"/>
        <v>秋</v>
      </c>
      <c r="CG257" s="2">
        <v>13926531</v>
      </c>
      <c r="CH257" s="2">
        <v>22647</v>
      </c>
      <c r="CI257" s="2">
        <v>28660800798</v>
      </c>
      <c r="CJ257">
        <f t="shared" si="158"/>
        <v>30362154920</v>
      </c>
      <c r="CK257">
        <f t="shared" si="159"/>
        <v>30362154920</v>
      </c>
      <c r="CL257" s="2">
        <v>0</v>
      </c>
      <c r="CM257" s="2">
        <v>0</v>
      </c>
      <c r="CN257">
        <f t="shared" si="141"/>
        <v>0</v>
      </c>
      <c r="CO257">
        <f t="shared" si="145"/>
        <v>0</v>
      </c>
      <c r="CP257">
        <f t="shared" si="146"/>
        <v>0</v>
      </c>
      <c r="CQ257">
        <f t="shared" si="147"/>
        <v>0</v>
      </c>
      <c r="CR257">
        <f t="shared" si="142"/>
        <v>269</v>
      </c>
      <c r="CS257">
        <v>194</v>
      </c>
      <c r="CT257">
        <v>533984.4</v>
      </c>
      <c r="CU257">
        <f t="shared" si="160"/>
        <v>533984.4</v>
      </c>
    </row>
    <row r="258" spans="1:99" x14ac:dyDescent="0.55000000000000004">
      <c r="A258" s="1">
        <v>44102</v>
      </c>
      <c r="B258">
        <v>78</v>
      </c>
      <c r="C258">
        <v>25327</v>
      </c>
      <c r="D258">
        <v>6</v>
      </c>
      <c r="E258">
        <v>406</v>
      </c>
      <c r="F258">
        <v>21.5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t="str">
        <f t="shared" si="126"/>
        <v>_平日(金曜除く)</v>
      </c>
      <c r="O258" t="s">
        <v>17</v>
      </c>
      <c r="P258" t="str">
        <f t="shared" si="127"/>
        <v>_平日</v>
      </c>
      <c r="Q258" t="str">
        <f t="shared" si="128"/>
        <v>_祝日でない</v>
      </c>
      <c r="R258" t="str">
        <f t="shared" si="129"/>
        <v>_平日</v>
      </c>
      <c r="S258" t="str">
        <f t="shared" si="130"/>
        <v>_平日</v>
      </c>
      <c r="T258">
        <f t="shared" si="143"/>
        <v>144</v>
      </c>
      <c r="U258" t="str">
        <f t="shared" si="131"/>
        <v>月</v>
      </c>
      <c r="V258" t="str">
        <f t="shared" si="132"/>
        <v>_週の前半</v>
      </c>
      <c r="W258" t="s">
        <v>39</v>
      </c>
      <c r="X258" t="str">
        <f t="shared" si="133"/>
        <v>_週の前半</v>
      </c>
      <c r="Y258" s="3">
        <v>0</v>
      </c>
      <c r="Z258" s="3">
        <v>71</v>
      </c>
      <c r="AA258" s="2" t="s">
        <v>79</v>
      </c>
      <c r="AB258" s="3">
        <v>0</v>
      </c>
      <c r="AC258" s="3">
        <v>22779</v>
      </c>
      <c r="AD258">
        <f t="shared" si="144"/>
        <v>132</v>
      </c>
      <c r="AE258" s="3">
        <v>1198</v>
      </c>
      <c r="AF258" s="3">
        <v>1172</v>
      </c>
      <c r="AG258" s="3">
        <v>26</v>
      </c>
      <c r="AH258" s="3">
        <v>240</v>
      </c>
      <c r="AI258" s="3">
        <v>458</v>
      </c>
      <c r="AJ258" s="3">
        <v>254</v>
      </c>
      <c r="AK258" s="3">
        <v>155</v>
      </c>
      <c r="AL258" s="3">
        <v>30</v>
      </c>
      <c r="AM258" s="3">
        <v>4986</v>
      </c>
      <c r="AN258" s="3">
        <v>809</v>
      </c>
      <c r="AO258" s="3">
        <v>4238.1000000000004</v>
      </c>
      <c r="AP258" s="3">
        <v>3.6999999999999998E-2</v>
      </c>
      <c r="AQ258" s="3">
        <v>36</v>
      </c>
      <c r="AR258" s="3">
        <v>36.700000000000003</v>
      </c>
      <c r="AS258" s="3">
        <v>10.8</v>
      </c>
      <c r="AT258" s="3">
        <v>2.5</v>
      </c>
      <c r="AU258" s="2">
        <v>1009.7</v>
      </c>
      <c r="AV258" s="2">
        <v>3.5</v>
      </c>
      <c r="AW258" s="2">
        <v>119.88333333333333</v>
      </c>
      <c r="AX258">
        <f t="shared" si="134"/>
        <v>-66</v>
      </c>
      <c r="AY258" t="s">
        <v>82</v>
      </c>
      <c r="AZ258" s="3">
        <v>13926387</v>
      </c>
      <c r="BA258" s="3">
        <v>2064</v>
      </c>
      <c r="BB258">
        <v>28744062768</v>
      </c>
      <c r="BC258" t="s">
        <v>79</v>
      </c>
      <c r="BD258">
        <f t="shared" si="148"/>
        <v>22</v>
      </c>
      <c r="BE258">
        <f t="shared" si="149"/>
        <v>78</v>
      </c>
      <c r="BF258" t="str">
        <f t="shared" si="150"/>
        <v>_なし</v>
      </c>
      <c r="BG258" t="str">
        <f t="shared" si="151"/>
        <v>_冬でない</v>
      </c>
      <c r="BH258">
        <f t="shared" si="152"/>
        <v>0</v>
      </c>
      <c r="BI258" t="str">
        <f t="shared" si="153"/>
        <v>_なし</v>
      </c>
      <c r="BJ258" t="str">
        <f t="shared" si="135"/>
        <v>_なし</v>
      </c>
      <c r="BK258" t="str">
        <f t="shared" si="154"/>
        <v>_なし</v>
      </c>
      <c r="BL258">
        <f t="shared" si="155"/>
        <v>11.500000000000002</v>
      </c>
      <c r="BM258">
        <f t="shared" si="136"/>
        <v>5141</v>
      </c>
      <c r="BN258">
        <f t="shared" si="137"/>
        <v>839</v>
      </c>
      <c r="BO258">
        <f t="shared" si="138"/>
        <v>5980</v>
      </c>
      <c r="BP258">
        <v>-19</v>
      </c>
      <c r="BQ258">
        <v>-1</v>
      </c>
      <c r="BR258">
        <v>-8</v>
      </c>
      <c r="BS258">
        <v>-24</v>
      </c>
      <c r="BT258">
        <v>-18</v>
      </c>
      <c r="BU258">
        <v>8</v>
      </c>
      <c r="BV258">
        <f t="shared" si="161"/>
        <v>-18</v>
      </c>
      <c r="BW258">
        <f t="shared" si="162"/>
        <v>-8</v>
      </c>
      <c r="BX258">
        <f t="shared" si="163"/>
        <v>-10</v>
      </c>
      <c r="BY258">
        <f t="shared" si="164"/>
        <v>-25</v>
      </c>
      <c r="BZ258">
        <f t="shared" si="165"/>
        <v>-11</v>
      </c>
      <c r="CA258">
        <f t="shared" si="166"/>
        <v>3</v>
      </c>
      <c r="CB258">
        <f t="shared" si="139"/>
        <v>-10.333333333333334</v>
      </c>
      <c r="CC258">
        <f t="shared" si="140"/>
        <v>-11.5</v>
      </c>
      <c r="CD258">
        <f t="shared" si="156"/>
        <v>3.9</v>
      </c>
      <c r="CE258" t="s">
        <v>122</v>
      </c>
      <c r="CF258" t="str">
        <f t="shared" si="157"/>
        <v>秋</v>
      </c>
      <c r="CG258" s="2">
        <v>13926387</v>
      </c>
      <c r="CH258" s="2">
        <v>22779</v>
      </c>
      <c r="CI258" s="2">
        <v>28744062768</v>
      </c>
      <c r="CJ258">
        <f t="shared" si="158"/>
        <v>31657052936</v>
      </c>
      <c r="CK258">
        <f t="shared" si="159"/>
        <v>31657052936</v>
      </c>
      <c r="CL258" s="2">
        <v>0</v>
      </c>
      <c r="CM258" s="2">
        <v>0</v>
      </c>
      <c r="CN258">
        <f t="shared" si="141"/>
        <v>0</v>
      </c>
      <c r="CO258">
        <f t="shared" si="145"/>
        <v>0</v>
      </c>
      <c r="CP258">
        <f t="shared" si="146"/>
        <v>0</v>
      </c>
      <c r="CQ258">
        <f t="shared" si="147"/>
        <v>0</v>
      </c>
      <c r="CR258">
        <f t="shared" si="142"/>
        <v>144</v>
      </c>
      <c r="CS258">
        <v>194</v>
      </c>
      <c r="CT258">
        <v>533984.4</v>
      </c>
      <c r="CU258">
        <f t="shared" si="160"/>
        <v>533984.4</v>
      </c>
    </row>
    <row r="259" spans="1:99" x14ac:dyDescent="0.55000000000000004">
      <c r="A259" s="1">
        <v>44103</v>
      </c>
      <c r="B259">
        <v>211</v>
      </c>
      <c r="C259">
        <v>25538</v>
      </c>
      <c r="D259">
        <v>1</v>
      </c>
      <c r="E259">
        <v>407</v>
      </c>
      <c r="F259">
        <v>19.7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 t="str">
        <f t="shared" ref="N259:N322" si="167">IF(OR(L259=1, M259=1), "休日", IF(K259=1, "金曜", "_平日(金曜除く)"))</f>
        <v>_平日(金曜除く)</v>
      </c>
      <c r="O259" t="s">
        <v>17</v>
      </c>
      <c r="P259" t="str">
        <f t="shared" ref="P259:P322" si="168">IF(OR(L259=1,M259=1),"休日","_平日")</f>
        <v>_平日</v>
      </c>
      <c r="Q259" t="str">
        <f t="shared" ref="Q259:Q322" si="169">IF(O259="祝日である","祝日である",IF(O260="祝日である","祝日前日","_祝日でない"))</f>
        <v>_祝日でない</v>
      </c>
      <c r="R259" t="str">
        <f t="shared" ref="R259:R322" si="170">IF(OR(O259="祝日である", P259="休日"), "休日", "_平日")</f>
        <v>_平日</v>
      </c>
      <c r="S259" t="str">
        <f t="shared" ref="S259:S322" si="171">IF(OR(N259="休日",Q259="祝日である"),"休日",IF(OR(N259="金曜",Q259="祝日前日"),"休日前日","_平日"))</f>
        <v>_平日</v>
      </c>
      <c r="T259">
        <f t="shared" si="143"/>
        <v>78</v>
      </c>
      <c r="U259" t="str">
        <f t="shared" ref="U259:U322" si="172">IF(G259=1, "月", IF(H259=1, "火", IF(I259=1, "水", IF(J259=1, "木", IF(K259=1, "金", IF(L259=1, "土", "日"))))))</f>
        <v>火</v>
      </c>
      <c r="V259" t="str">
        <f t="shared" ref="V259:V322" si="173">IF(OR(U259="日", U259="月", U259="火", U259="水"), "_週の前半", "週の後半")</f>
        <v>_週の前半</v>
      </c>
      <c r="W259" t="s">
        <v>39</v>
      </c>
      <c r="X259" t="str">
        <f t="shared" ref="X259:X322" si="174">IF(OR(U259="月", U259="火", U259="水"), "_週の前半", "週の後半")</f>
        <v>_週の前半</v>
      </c>
      <c r="Y259" s="3">
        <v>0</v>
      </c>
      <c r="Z259" s="3">
        <v>67</v>
      </c>
      <c r="AA259" s="2" t="s">
        <v>79</v>
      </c>
      <c r="AB259" s="3">
        <v>0</v>
      </c>
      <c r="AC259" s="3">
        <v>22956</v>
      </c>
      <c r="AD259">
        <f t="shared" si="144"/>
        <v>177</v>
      </c>
      <c r="AE259" s="3">
        <v>1159</v>
      </c>
      <c r="AF259" s="3">
        <v>1136</v>
      </c>
      <c r="AG259" s="3">
        <v>23</v>
      </c>
      <c r="AH259" s="3">
        <v>249</v>
      </c>
      <c r="AI259" s="3">
        <v>429</v>
      </c>
      <c r="AJ259" s="3">
        <v>347</v>
      </c>
      <c r="AK259" s="3">
        <v>193</v>
      </c>
      <c r="AL259" s="3">
        <v>24</v>
      </c>
      <c r="AM259" s="3">
        <v>4953</v>
      </c>
      <c r="AN259" s="3">
        <v>690</v>
      </c>
      <c r="AO259" s="3">
        <v>4827.8999999999996</v>
      </c>
      <c r="AP259" s="3">
        <v>3.6999999999999998E-2</v>
      </c>
      <c r="AQ259" s="3">
        <v>34</v>
      </c>
      <c r="AR259" s="3">
        <v>34.4</v>
      </c>
      <c r="AS259" s="3">
        <v>3.5</v>
      </c>
      <c r="AT259" s="3">
        <v>3</v>
      </c>
      <c r="AU259" s="2">
        <v>1009</v>
      </c>
      <c r="AV259" s="2">
        <v>10</v>
      </c>
      <c r="AW259" s="2">
        <v>-0.33333333333333331</v>
      </c>
      <c r="AX259">
        <f t="shared" ref="AX259:AX322" si="175">B259-T259</f>
        <v>133</v>
      </c>
      <c r="AY259" t="s">
        <v>82</v>
      </c>
      <c r="AZ259" s="3">
        <v>13926309</v>
      </c>
      <c r="BA259" s="3">
        <v>1964</v>
      </c>
      <c r="BB259">
        <v>27351270876</v>
      </c>
      <c r="BC259" t="s">
        <v>79</v>
      </c>
      <c r="BD259">
        <f t="shared" si="148"/>
        <v>22.5</v>
      </c>
      <c r="BE259">
        <f t="shared" si="149"/>
        <v>76</v>
      </c>
      <c r="BF259" t="str">
        <f t="shared" si="150"/>
        <v>_なし</v>
      </c>
      <c r="BG259" t="str">
        <f t="shared" si="151"/>
        <v>_冬でない</v>
      </c>
      <c r="BH259">
        <f t="shared" si="152"/>
        <v>0</v>
      </c>
      <c r="BI259" t="str">
        <f t="shared" si="153"/>
        <v>_なし</v>
      </c>
      <c r="BJ259" t="str">
        <f t="shared" ref="BJ259:BJ322" si="176">IF(BC259="正月", "正月", "_なし")</f>
        <v>_なし</v>
      </c>
      <c r="BK259" t="str">
        <f t="shared" si="154"/>
        <v>_なし</v>
      </c>
      <c r="BL259">
        <f t="shared" si="155"/>
        <v>-1.2750000000000004</v>
      </c>
      <c r="BM259">
        <f t="shared" ref="BM259:BM322" si="177">AK259+AM259</f>
        <v>5146</v>
      </c>
      <c r="BN259">
        <f t="shared" ref="BN259:BN322" si="178">AL259+AN259</f>
        <v>714</v>
      </c>
      <c r="BO259">
        <f t="shared" ref="BO259:BO322" si="179">BM259+BN259</f>
        <v>5860</v>
      </c>
      <c r="BP259">
        <v>-18</v>
      </c>
      <c r="BQ259">
        <v>0</v>
      </c>
      <c r="BR259">
        <v>-5</v>
      </c>
      <c r="BS259">
        <v>-26</v>
      </c>
      <c r="BT259">
        <v>-19</v>
      </c>
      <c r="BU259">
        <v>9</v>
      </c>
      <c r="BV259">
        <f t="shared" si="161"/>
        <v>-12</v>
      </c>
      <c r="BW259">
        <f t="shared" si="162"/>
        <v>-7</v>
      </c>
      <c r="BX259">
        <f t="shared" si="163"/>
        <v>28</v>
      </c>
      <c r="BY259">
        <f t="shared" si="164"/>
        <v>-48</v>
      </c>
      <c r="BZ259">
        <f t="shared" si="165"/>
        <v>-71</v>
      </c>
      <c r="CA259">
        <f t="shared" si="166"/>
        <v>19</v>
      </c>
      <c r="CB259">
        <f t="shared" ref="CB259:CB322" si="180">AVERAGE(BP259:BU259)</f>
        <v>-9.8333333333333339</v>
      </c>
      <c r="CC259">
        <f t="shared" ref="CC259:CC322" si="181">AVERAGE(BV259:CA259)</f>
        <v>-15.166666666666666</v>
      </c>
      <c r="CD259">
        <f t="shared" si="156"/>
        <v>5.5</v>
      </c>
      <c r="CE259" t="s">
        <v>122</v>
      </c>
      <c r="CF259" t="str">
        <f t="shared" si="157"/>
        <v>秋</v>
      </c>
      <c r="CG259" s="2">
        <v>13926309</v>
      </c>
      <c r="CH259" s="2">
        <v>22956</v>
      </c>
      <c r="CI259" s="2">
        <v>27351270876</v>
      </c>
      <c r="CJ259">
        <f t="shared" si="158"/>
        <v>31420067760</v>
      </c>
      <c r="CK259">
        <f t="shared" si="159"/>
        <v>31420067760</v>
      </c>
      <c r="CL259" s="2">
        <v>0</v>
      </c>
      <c r="CM259" s="2">
        <v>0</v>
      </c>
      <c r="CN259">
        <f t="shared" ref="CN259:CN322" si="182">CL259+CM259</f>
        <v>0</v>
      </c>
      <c r="CO259">
        <f t="shared" si="145"/>
        <v>0</v>
      </c>
      <c r="CP259">
        <f t="shared" si="146"/>
        <v>0</v>
      </c>
      <c r="CQ259">
        <f t="shared" si="147"/>
        <v>0</v>
      </c>
      <c r="CR259">
        <f t="shared" ref="CR259:CR322" si="183">T259-CQ259</f>
        <v>78</v>
      </c>
      <c r="CS259">
        <v>194</v>
      </c>
      <c r="CT259">
        <v>533984.4</v>
      </c>
      <c r="CU259">
        <f t="shared" si="160"/>
        <v>533984.4</v>
      </c>
    </row>
    <row r="260" spans="1:99" x14ac:dyDescent="0.55000000000000004">
      <c r="A260" s="1">
        <v>44104</v>
      </c>
      <c r="B260">
        <v>194</v>
      </c>
      <c r="C260">
        <v>25732</v>
      </c>
      <c r="D260">
        <v>1</v>
      </c>
      <c r="E260">
        <v>408</v>
      </c>
      <c r="F260">
        <v>20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 t="str">
        <f t="shared" si="167"/>
        <v>_平日(金曜除く)</v>
      </c>
      <c r="O260" t="s">
        <v>17</v>
      </c>
      <c r="P260" t="str">
        <f t="shared" si="168"/>
        <v>_平日</v>
      </c>
      <c r="Q260" t="str">
        <f t="shared" si="169"/>
        <v>_祝日でない</v>
      </c>
      <c r="R260" t="str">
        <f t="shared" si="170"/>
        <v>_平日</v>
      </c>
      <c r="S260" t="str">
        <f t="shared" si="171"/>
        <v>_平日</v>
      </c>
      <c r="T260">
        <f t="shared" ref="T260:T323" si="184">B259</f>
        <v>211</v>
      </c>
      <c r="U260" t="str">
        <f t="shared" si="172"/>
        <v>水</v>
      </c>
      <c r="V260" t="str">
        <f t="shared" si="173"/>
        <v>_週の前半</v>
      </c>
      <c r="W260" t="s">
        <v>39</v>
      </c>
      <c r="X260" t="str">
        <f t="shared" si="174"/>
        <v>_週の前半</v>
      </c>
      <c r="Y260" s="3">
        <v>0</v>
      </c>
      <c r="Z260" s="3">
        <v>66</v>
      </c>
      <c r="AA260" s="2" t="s">
        <v>79</v>
      </c>
      <c r="AB260" s="3">
        <v>0</v>
      </c>
      <c r="AC260" s="3">
        <v>23147</v>
      </c>
      <c r="AD260">
        <f t="shared" ref="AD260:AD323" si="185">AC260-AC259</f>
        <v>191</v>
      </c>
      <c r="AE260" s="3">
        <v>1165</v>
      </c>
      <c r="AF260" s="3">
        <v>1144</v>
      </c>
      <c r="AG260" s="3">
        <v>21</v>
      </c>
      <c r="AH260" s="3">
        <v>257</v>
      </c>
      <c r="AI260" s="3">
        <v>427</v>
      </c>
      <c r="AJ260" s="3">
        <v>334</v>
      </c>
      <c r="AK260" s="3">
        <v>192</v>
      </c>
      <c r="AL260" s="3">
        <v>17</v>
      </c>
      <c r="AM260" s="3">
        <v>4453</v>
      </c>
      <c r="AN260" s="3">
        <v>674</v>
      </c>
      <c r="AO260" s="3">
        <v>4680.3</v>
      </c>
      <c r="AP260" s="3">
        <v>3.6999999999999998E-2</v>
      </c>
      <c r="AQ260" s="3">
        <v>29</v>
      </c>
      <c r="AR260" s="3">
        <v>34.299999999999997</v>
      </c>
      <c r="AS260" s="3">
        <v>10.4</v>
      </c>
      <c r="AT260" s="3">
        <v>2.6</v>
      </c>
      <c r="AU260" s="2">
        <v>1005.1</v>
      </c>
      <c r="AV260" s="2">
        <v>3.8</v>
      </c>
      <c r="AW260" s="2">
        <v>4.0750000000000002</v>
      </c>
      <c r="AX260">
        <f t="shared" si="175"/>
        <v>-17</v>
      </c>
      <c r="AY260" t="s">
        <v>82</v>
      </c>
      <c r="AZ260" s="3">
        <v>13926098</v>
      </c>
      <c r="BA260" s="3">
        <v>1983</v>
      </c>
      <c r="BB260">
        <v>27615452334</v>
      </c>
      <c r="BC260" t="s">
        <v>79</v>
      </c>
      <c r="BD260">
        <f t="shared" si="148"/>
        <v>20.2</v>
      </c>
      <c r="BE260">
        <f t="shared" si="149"/>
        <v>95</v>
      </c>
      <c r="BF260" t="str">
        <f t="shared" si="150"/>
        <v>_なし</v>
      </c>
      <c r="BG260" t="str">
        <f t="shared" si="151"/>
        <v>_冬でない</v>
      </c>
      <c r="BH260">
        <f t="shared" si="152"/>
        <v>0</v>
      </c>
      <c r="BI260" t="str">
        <f t="shared" si="153"/>
        <v>_なし</v>
      </c>
      <c r="BJ260" t="str">
        <f t="shared" si="176"/>
        <v>_なし</v>
      </c>
      <c r="BK260" t="str">
        <f t="shared" si="154"/>
        <v>_なし</v>
      </c>
      <c r="BL260">
        <f t="shared" si="155"/>
        <v>80.51666666666668</v>
      </c>
      <c r="BM260">
        <f t="shared" si="177"/>
        <v>4645</v>
      </c>
      <c r="BN260">
        <f t="shared" si="178"/>
        <v>691</v>
      </c>
      <c r="BO260">
        <f t="shared" si="179"/>
        <v>5336</v>
      </c>
      <c r="BP260">
        <v>-18</v>
      </c>
      <c r="BQ260">
        <v>2</v>
      </c>
      <c r="BR260">
        <v>-1</v>
      </c>
      <c r="BS260">
        <v>-26</v>
      </c>
      <c r="BT260">
        <v>-18</v>
      </c>
      <c r="BU260">
        <v>8</v>
      </c>
      <c r="BV260">
        <f t="shared" si="161"/>
        <v>-18</v>
      </c>
      <c r="BW260">
        <f t="shared" si="162"/>
        <v>-4</v>
      </c>
      <c r="BX260">
        <f t="shared" si="163"/>
        <v>25</v>
      </c>
      <c r="BY260">
        <f t="shared" si="164"/>
        <v>-51</v>
      </c>
      <c r="BZ260">
        <f t="shared" si="165"/>
        <v>-71</v>
      </c>
      <c r="CA260">
        <f t="shared" si="166"/>
        <v>22</v>
      </c>
      <c r="CB260">
        <f t="shared" si="180"/>
        <v>-8.8333333333333339</v>
      </c>
      <c r="CC260">
        <f t="shared" si="181"/>
        <v>-16.166666666666668</v>
      </c>
      <c r="CD260">
        <f t="shared" si="156"/>
        <v>0</v>
      </c>
      <c r="CE260" t="s">
        <v>122</v>
      </c>
      <c r="CF260" t="str">
        <f t="shared" si="157"/>
        <v>秋</v>
      </c>
      <c r="CG260" s="2">
        <v>13926098</v>
      </c>
      <c r="CH260" s="2">
        <v>23147</v>
      </c>
      <c r="CI260" s="2">
        <v>27615452334</v>
      </c>
      <c r="CJ260">
        <f t="shared" si="158"/>
        <v>29887872062</v>
      </c>
      <c r="CK260">
        <f t="shared" si="159"/>
        <v>29887872062</v>
      </c>
      <c r="CL260" s="2">
        <v>0</v>
      </c>
      <c r="CM260" s="2">
        <v>0</v>
      </c>
      <c r="CN260">
        <f t="shared" si="182"/>
        <v>0</v>
      </c>
      <c r="CO260">
        <f t="shared" ref="CO260:CO323" si="186">CL259</f>
        <v>0</v>
      </c>
      <c r="CP260">
        <f t="shared" ref="CP260:CP323" si="187">CM259</f>
        <v>0</v>
      </c>
      <c r="CQ260">
        <f t="shared" ref="CQ260:CQ323" si="188">CN259</f>
        <v>0</v>
      </c>
      <c r="CR260">
        <f t="shared" si="183"/>
        <v>211</v>
      </c>
      <c r="CS260">
        <v>194</v>
      </c>
      <c r="CT260">
        <v>533984.4</v>
      </c>
      <c r="CU260">
        <f t="shared" si="160"/>
        <v>533984.4</v>
      </c>
    </row>
    <row r="261" spans="1:99" x14ac:dyDescent="0.55000000000000004">
      <c r="A261" s="1">
        <v>44105</v>
      </c>
      <c r="B261">
        <v>234</v>
      </c>
      <c r="C261">
        <v>25966</v>
      </c>
      <c r="D261">
        <v>1</v>
      </c>
      <c r="E261">
        <v>409</v>
      </c>
      <c r="F261">
        <v>19.5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 t="str">
        <f t="shared" si="167"/>
        <v>_平日(金曜除く)</v>
      </c>
      <c r="O261" t="s">
        <v>17</v>
      </c>
      <c r="P261" t="str">
        <f t="shared" si="168"/>
        <v>_平日</v>
      </c>
      <c r="Q261" t="str">
        <f t="shared" si="169"/>
        <v>_祝日でない</v>
      </c>
      <c r="R261" t="str">
        <f t="shared" si="170"/>
        <v>_平日</v>
      </c>
      <c r="S261" t="str">
        <f t="shared" si="171"/>
        <v>_平日</v>
      </c>
      <c r="T261">
        <f t="shared" si="184"/>
        <v>194</v>
      </c>
      <c r="U261" t="str">
        <f t="shared" si="172"/>
        <v>木</v>
      </c>
      <c r="V261" t="str">
        <f t="shared" si="173"/>
        <v>週の後半</v>
      </c>
      <c r="W261" t="s">
        <v>42</v>
      </c>
      <c r="X261" t="str">
        <f t="shared" si="174"/>
        <v>週の後半</v>
      </c>
      <c r="Y261" s="3">
        <v>1</v>
      </c>
      <c r="Z261" s="3">
        <v>85</v>
      </c>
      <c r="AA261" s="2" t="s">
        <v>79</v>
      </c>
      <c r="AB261" s="3">
        <v>0</v>
      </c>
      <c r="AC261" s="3">
        <v>23430</v>
      </c>
      <c r="AD261">
        <f t="shared" si="185"/>
        <v>283</v>
      </c>
      <c r="AE261" s="3">
        <v>1103</v>
      </c>
      <c r="AF261" s="3">
        <v>1081</v>
      </c>
      <c r="AG261" s="3">
        <v>22</v>
      </c>
      <c r="AH261" s="3">
        <v>246</v>
      </c>
      <c r="AI261" s="3">
        <v>417</v>
      </c>
      <c r="AJ261" s="3">
        <v>368</v>
      </c>
      <c r="AK261" s="3">
        <v>151</v>
      </c>
      <c r="AL261" s="3">
        <v>15</v>
      </c>
      <c r="AM261" s="3">
        <v>4499</v>
      </c>
      <c r="AN261" s="3">
        <v>654</v>
      </c>
      <c r="AO261" s="3">
        <v>4649.1000000000004</v>
      </c>
      <c r="AP261" s="3">
        <v>3.5999999999999997E-2</v>
      </c>
      <c r="AQ261" s="3">
        <v>36</v>
      </c>
      <c r="AR261" s="3">
        <v>33.6</v>
      </c>
      <c r="AS261" s="3">
        <v>2.2000000000000002</v>
      </c>
      <c r="AT261" s="3">
        <v>1.7</v>
      </c>
      <c r="AU261" s="2">
        <v>1008</v>
      </c>
      <c r="AV261" s="2">
        <v>7.8</v>
      </c>
      <c r="AW261" s="2">
        <v>-0.69166666666666676</v>
      </c>
      <c r="AX261">
        <f t="shared" si="175"/>
        <v>40</v>
      </c>
      <c r="AY261" t="s">
        <v>82</v>
      </c>
      <c r="AZ261" s="3">
        <v>13925904</v>
      </c>
      <c r="BA261" s="3">
        <v>1893</v>
      </c>
      <c r="BB261">
        <v>26361736272</v>
      </c>
      <c r="BC261" t="s">
        <v>79</v>
      </c>
      <c r="BD261">
        <f t="shared" si="148"/>
        <v>19</v>
      </c>
      <c r="BE261">
        <f t="shared" si="149"/>
        <v>92</v>
      </c>
      <c r="BF261" t="str">
        <f t="shared" si="150"/>
        <v>_なし</v>
      </c>
      <c r="BG261" t="str">
        <f t="shared" si="151"/>
        <v>_冬でない</v>
      </c>
      <c r="BH261">
        <f t="shared" si="152"/>
        <v>0</v>
      </c>
      <c r="BI261" t="str">
        <f t="shared" si="153"/>
        <v>_なし</v>
      </c>
      <c r="BJ261" t="str">
        <f t="shared" si="176"/>
        <v>_なし</v>
      </c>
      <c r="BK261" t="str">
        <f t="shared" si="154"/>
        <v>_なし</v>
      </c>
      <c r="BL261">
        <f t="shared" si="155"/>
        <v>-7.3666666666666671</v>
      </c>
      <c r="BM261">
        <f t="shared" si="177"/>
        <v>4650</v>
      </c>
      <c r="BN261">
        <f t="shared" si="178"/>
        <v>669</v>
      </c>
      <c r="BO261">
        <f t="shared" si="179"/>
        <v>5319</v>
      </c>
      <c r="BP261">
        <v>-21</v>
      </c>
      <c r="BQ261">
        <v>-4</v>
      </c>
      <c r="BR261">
        <v>-16</v>
      </c>
      <c r="BS261">
        <v>-27</v>
      </c>
      <c r="BT261">
        <v>-20</v>
      </c>
      <c r="BU261">
        <v>10</v>
      </c>
      <c r="BV261">
        <f t="shared" si="161"/>
        <v>-30</v>
      </c>
      <c r="BW261">
        <f t="shared" si="162"/>
        <v>-10</v>
      </c>
      <c r="BX261">
        <f t="shared" si="163"/>
        <v>-35</v>
      </c>
      <c r="BY261">
        <f t="shared" si="164"/>
        <v>-27</v>
      </c>
      <c r="BZ261">
        <f t="shared" si="165"/>
        <v>-19</v>
      </c>
      <c r="CA261">
        <f t="shared" si="166"/>
        <v>10</v>
      </c>
      <c r="CB261">
        <f t="shared" si="180"/>
        <v>-13</v>
      </c>
      <c r="CC261">
        <f t="shared" si="181"/>
        <v>-18.5</v>
      </c>
      <c r="CD261">
        <f t="shared" si="156"/>
        <v>0</v>
      </c>
      <c r="CE261" t="s">
        <v>122</v>
      </c>
      <c r="CF261" t="str">
        <f t="shared" si="157"/>
        <v>秋</v>
      </c>
      <c r="CG261" s="2">
        <v>13925904</v>
      </c>
      <c r="CH261" s="2">
        <v>23430</v>
      </c>
      <c r="CI261" s="2">
        <v>26361736272</v>
      </c>
      <c r="CJ261">
        <f t="shared" si="158"/>
        <v>26907327216</v>
      </c>
      <c r="CK261">
        <f t="shared" si="159"/>
        <v>26907327216</v>
      </c>
      <c r="CL261" s="2">
        <v>0</v>
      </c>
      <c r="CM261" s="2">
        <v>0</v>
      </c>
      <c r="CN261">
        <f t="shared" si="182"/>
        <v>0</v>
      </c>
      <c r="CO261">
        <f t="shared" si="186"/>
        <v>0</v>
      </c>
      <c r="CP261">
        <f t="shared" si="187"/>
        <v>0</v>
      </c>
      <c r="CQ261">
        <f t="shared" si="188"/>
        <v>0</v>
      </c>
      <c r="CR261">
        <f t="shared" si="183"/>
        <v>194</v>
      </c>
      <c r="CS261">
        <v>256</v>
      </c>
      <c r="CT261">
        <v>545724.80000000005</v>
      </c>
      <c r="CU261">
        <f t="shared" si="160"/>
        <v>533984.4</v>
      </c>
    </row>
    <row r="262" spans="1:99" x14ac:dyDescent="0.55000000000000004">
      <c r="A262" s="1">
        <v>44106</v>
      </c>
      <c r="B262">
        <v>196</v>
      </c>
      <c r="C262">
        <v>26162</v>
      </c>
      <c r="D262">
        <v>0</v>
      </c>
      <c r="E262">
        <v>409</v>
      </c>
      <c r="F262">
        <v>21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 t="str">
        <f t="shared" si="167"/>
        <v>金曜</v>
      </c>
      <c r="O262" t="s">
        <v>17</v>
      </c>
      <c r="P262" t="str">
        <f t="shared" si="168"/>
        <v>_平日</v>
      </c>
      <c r="Q262" t="str">
        <f t="shared" si="169"/>
        <v>_祝日でない</v>
      </c>
      <c r="R262" t="str">
        <f t="shared" si="170"/>
        <v>_平日</v>
      </c>
      <c r="S262" t="str">
        <f t="shared" si="171"/>
        <v>休日前日</v>
      </c>
      <c r="T262">
        <f t="shared" si="184"/>
        <v>234</v>
      </c>
      <c r="U262" t="str">
        <f t="shared" si="172"/>
        <v>金</v>
      </c>
      <c r="V262" t="str">
        <f t="shared" si="173"/>
        <v>週の後半</v>
      </c>
      <c r="W262" t="s">
        <v>42</v>
      </c>
      <c r="X262" t="str">
        <f t="shared" si="174"/>
        <v>週の後半</v>
      </c>
      <c r="Y262" s="3">
        <v>0</v>
      </c>
      <c r="Z262" s="3">
        <v>72</v>
      </c>
      <c r="AA262" s="2" t="s">
        <v>79</v>
      </c>
      <c r="AB262" s="3">
        <v>0</v>
      </c>
      <c r="AC262" s="3">
        <v>23709</v>
      </c>
      <c r="AD262">
        <f t="shared" si="185"/>
        <v>279</v>
      </c>
      <c r="AE262" s="3">
        <v>1047</v>
      </c>
      <c r="AF262" s="3">
        <v>1025</v>
      </c>
      <c r="AG262" s="3">
        <v>22</v>
      </c>
      <c r="AH262" s="3">
        <v>256</v>
      </c>
      <c r="AI262" s="3">
        <v>412</v>
      </c>
      <c r="AJ262" s="3">
        <v>336</v>
      </c>
      <c r="AK262" s="3">
        <v>151</v>
      </c>
      <c r="AL262" s="3">
        <v>14</v>
      </c>
      <c r="AM262" s="3">
        <v>4708</v>
      </c>
      <c r="AN262" s="3">
        <v>662</v>
      </c>
      <c r="AO262" s="3">
        <v>4626.7</v>
      </c>
      <c r="AP262" s="3">
        <v>3.4000000000000002E-2</v>
      </c>
      <c r="AQ262" s="3">
        <v>37</v>
      </c>
      <c r="AR262" s="3">
        <v>34.700000000000003</v>
      </c>
      <c r="AS262" s="3">
        <v>10.7</v>
      </c>
      <c r="AT262" s="3">
        <v>2.5</v>
      </c>
      <c r="AU262" s="2">
        <v>1013.8</v>
      </c>
      <c r="AV262" s="2">
        <v>2.8</v>
      </c>
      <c r="AW262" s="2">
        <v>-0.40833333333333327</v>
      </c>
      <c r="AX262">
        <f t="shared" si="175"/>
        <v>-38</v>
      </c>
      <c r="AY262" t="s">
        <v>82</v>
      </c>
      <c r="AZ262" s="3">
        <v>13925670</v>
      </c>
      <c r="BA262" s="3">
        <v>1848</v>
      </c>
      <c r="BB262">
        <v>25734638160</v>
      </c>
      <c r="BC262" t="s">
        <v>79</v>
      </c>
      <c r="BD262">
        <f t="shared" si="148"/>
        <v>19.399999999999999</v>
      </c>
      <c r="BE262">
        <f t="shared" si="149"/>
        <v>95</v>
      </c>
      <c r="BF262" t="str">
        <f t="shared" si="150"/>
        <v>_なし</v>
      </c>
      <c r="BG262" t="str">
        <f t="shared" si="151"/>
        <v>_冬でない</v>
      </c>
      <c r="BH262">
        <f t="shared" si="152"/>
        <v>0</v>
      </c>
      <c r="BI262" t="str">
        <f t="shared" si="153"/>
        <v>_なし</v>
      </c>
      <c r="BJ262" t="str">
        <f t="shared" si="176"/>
        <v>_なし</v>
      </c>
      <c r="BK262" t="str">
        <f t="shared" si="154"/>
        <v>_なし</v>
      </c>
      <c r="BL262">
        <f t="shared" si="155"/>
        <v>9.9583333333333321</v>
      </c>
      <c r="BM262">
        <f t="shared" si="177"/>
        <v>4859</v>
      </c>
      <c r="BN262">
        <f t="shared" si="178"/>
        <v>676</v>
      </c>
      <c r="BO262">
        <f t="shared" si="179"/>
        <v>5535</v>
      </c>
      <c r="BP262">
        <v>-22</v>
      </c>
      <c r="BQ262">
        <v>-3</v>
      </c>
      <c r="BR262">
        <v>-8</v>
      </c>
      <c r="BS262">
        <v>-27</v>
      </c>
      <c r="BT262">
        <v>-19</v>
      </c>
      <c r="BU262">
        <v>10</v>
      </c>
      <c r="BV262">
        <f t="shared" si="161"/>
        <v>-32</v>
      </c>
      <c r="BW262">
        <f t="shared" si="162"/>
        <v>-16</v>
      </c>
      <c r="BX262">
        <f t="shared" si="163"/>
        <v>-40</v>
      </c>
      <c r="BY262">
        <f t="shared" si="164"/>
        <v>-33</v>
      </c>
      <c r="BZ262">
        <f t="shared" si="165"/>
        <v>-23</v>
      </c>
      <c r="CA262">
        <f t="shared" si="166"/>
        <v>13</v>
      </c>
      <c r="CB262">
        <f t="shared" si="180"/>
        <v>-11.5</v>
      </c>
      <c r="CC262">
        <f t="shared" si="181"/>
        <v>-21.833333333333332</v>
      </c>
      <c r="CD262">
        <f t="shared" si="156"/>
        <v>0</v>
      </c>
      <c r="CE262" t="s">
        <v>122</v>
      </c>
      <c r="CF262" t="str">
        <f t="shared" si="157"/>
        <v>秋</v>
      </c>
      <c r="CG262" s="2">
        <v>13925670</v>
      </c>
      <c r="CH262" s="2">
        <v>23709</v>
      </c>
      <c r="CI262" s="2">
        <v>25734638160</v>
      </c>
      <c r="CJ262">
        <f t="shared" si="158"/>
        <v>25249641935</v>
      </c>
      <c r="CK262">
        <f t="shared" si="159"/>
        <v>25249641935</v>
      </c>
      <c r="CL262" s="2">
        <v>0</v>
      </c>
      <c r="CM262" s="2">
        <v>0</v>
      </c>
      <c r="CN262">
        <f t="shared" si="182"/>
        <v>0</v>
      </c>
      <c r="CO262">
        <f t="shared" si="186"/>
        <v>0</v>
      </c>
      <c r="CP262">
        <f t="shared" si="187"/>
        <v>0</v>
      </c>
      <c r="CQ262">
        <f t="shared" si="188"/>
        <v>0</v>
      </c>
      <c r="CR262">
        <f t="shared" si="183"/>
        <v>234</v>
      </c>
      <c r="CS262">
        <v>256</v>
      </c>
      <c r="CT262">
        <v>545724.80000000005</v>
      </c>
      <c r="CU262">
        <f t="shared" si="160"/>
        <v>533984.4</v>
      </c>
    </row>
    <row r="263" spans="1:99" x14ac:dyDescent="0.55000000000000004">
      <c r="A263" s="1">
        <v>44107</v>
      </c>
      <c r="B263">
        <v>205</v>
      </c>
      <c r="C263">
        <v>26367</v>
      </c>
      <c r="D263">
        <v>2</v>
      </c>
      <c r="E263">
        <v>411</v>
      </c>
      <c r="F263">
        <v>21.7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 t="str">
        <f t="shared" si="167"/>
        <v>休日</v>
      </c>
      <c r="O263" t="s">
        <v>17</v>
      </c>
      <c r="P263" t="str">
        <f t="shared" si="168"/>
        <v>休日</v>
      </c>
      <c r="Q263" t="str">
        <f t="shared" si="169"/>
        <v>_祝日でない</v>
      </c>
      <c r="R263" t="str">
        <f t="shared" si="170"/>
        <v>休日</v>
      </c>
      <c r="S263" t="str">
        <f t="shared" si="171"/>
        <v>休日</v>
      </c>
      <c r="T263">
        <f t="shared" si="184"/>
        <v>196</v>
      </c>
      <c r="U263" t="str">
        <f t="shared" si="172"/>
        <v>土</v>
      </c>
      <c r="V263" t="str">
        <f t="shared" si="173"/>
        <v>週の後半</v>
      </c>
      <c r="W263" t="s">
        <v>41</v>
      </c>
      <c r="X263" t="str">
        <f t="shared" si="174"/>
        <v>週の後半</v>
      </c>
      <c r="Y263" s="3">
        <v>0</v>
      </c>
      <c r="Z263" s="3">
        <v>74</v>
      </c>
      <c r="AA263" s="2" t="s">
        <v>79</v>
      </c>
      <c r="AB263" s="3">
        <v>0</v>
      </c>
      <c r="AC263" s="3">
        <v>23898</v>
      </c>
      <c r="AD263">
        <f t="shared" si="185"/>
        <v>189</v>
      </c>
      <c r="AE263" s="3">
        <v>1024</v>
      </c>
      <c r="AF263" s="3">
        <v>999</v>
      </c>
      <c r="AG263" s="3">
        <v>25</v>
      </c>
      <c r="AH263" s="3">
        <v>257</v>
      </c>
      <c r="AI263" s="3">
        <v>403</v>
      </c>
      <c r="AJ263" s="3">
        <v>383</v>
      </c>
      <c r="AK263" s="3">
        <v>86</v>
      </c>
      <c r="AL263" s="3">
        <v>13</v>
      </c>
      <c r="AM263" s="3">
        <v>2749</v>
      </c>
      <c r="AN263" s="3">
        <v>526</v>
      </c>
      <c r="AO263" s="3">
        <v>4653.6000000000004</v>
      </c>
      <c r="AP263" s="3">
        <v>3.4000000000000002E-2</v>
      </c>
      <c r="AQ263" s="3">
        <v>29</v>
      </c>
      <c r="AR263" s="3">
        <v>34.700000000000003</v>
      </c>
      <c r="AS263" s="3">
        <v>3.9</v>
      </c>
      <c r="AT263" s="3">
        <v>1.7</v>
      </c>
      <c r="AU263" s="2">
        <v>1014.3</v>
      </c>
      <c r="AV263" s="2">
        <v>8.5</v>
      </c>
      <c r="AW263" s="2">
        <v>-30.958333333333329</v>
      </c>
      <c r="AX263">
        <f t="shared" si="175"/>
        <v>9</v>
      </c>
      <c r="AY263" t="s">
        <v>82</v>
      </c>
      <c r="AZ263" s="3">
        <v>13925474</v>
      </c>
      <c r="BA263" s="3">
        <v>1853</v>
      </c>
      <c r="BB263">
        <v>25803903322</v>
      </c>
      <c r="BC263" t="s">
        <v>79</v>
      </c>
      <c r="BD263">
        <f t="shared" si="148"/>
        <v>18.5</v>
      </c>
      <c r="BE263">
        <f t="shared" si="149"/>
        <v>97</v>
      </c>
      <c r="BF263" t="str">
        <f t="shared" si="150"/>
        <v>_なし</v>
      </c>
      <c r="BG263" t="str">
        <f t="shared" si="151"/>
        <v>_冬でない</v>
      </c>
      <c r="BH263">
        <f t="shared" si="152"/>
        <v>0</v>
      </c>
      <c r="BI263" t="str">
        <f t="shared" si="153"/>
        <v>_なし</v>
      </c>
      <c r="BJ263" t="str">
        <f t="shared" si="176"/>
        <v>_なし</v>
      </c>
      <c r="BK263" t="str">
        <f t="shared" si="154"/>
        <v>_なし</v>
      </c>
      <c r="BL263">
        <f t="shared" si="155"/>
        <v>-31.541666666666661</v>
      </c>
      <c r="BM263">
        <f t="shared" si="177"/>
        <v>2835</v>
      </c>
      <c r="BN263">
        <f t="shared" si="178"/>
        <v>539</v>
      </c>
      <c r="BO263">
        <f t="shared" si="179"/>
        <v>3374</v>
      </c>
      <c r="BP263">
        <v>-17</v>
      </c>
      <c r="BQ263">
        <v>0</v>
      </c>
      <c r="BR263">
        <v>0</v>
      </c>
      <c r="BS263">
        <v>-24</v>
      </c>
      <c r="BT263">
        <v>-10</v>
      </c>
      <c r="BU263">
        <v>5</v>
      </c>
      <c r="BV263">
        <f t="shared" si="161"/>
        <v>-28</v>
      </c>
      <c r="BW263">
        <f t="shared" si="162"/>
        <v>-8</v>
      </c>
      <c r="BX263">
        <f t="shared" si="163"/>
        <v>-39</v>
      </c>
      <c r="BY263">
        <f t="shared" si="164"/>
        <v>-27</v>
      </c>
      <c r="BZ263">
        <f t="shared" si="165"/>
        <v>-20</v>
      </c>
      <c r="CA263">
        <f t="shared" si="166"/>
        <v>12</v>
      </c>
      <c r="CB263">
        <f t="shared" si="180"/>
        <v>-7.666666666666667</v>
      </c>
      <c r="CC263">
        <f t="shared" si="181"/>
        <v>-18.333333333333332</v>
      </c>
      <c r="CD263">
        <f t="shared" si="156"/>
        <v>0</v>
      </c>
      <c r="CE263" t="s">
        <v>122</v>
      </c>
      <c r="CF263" t="str">
        <f t="shared" si="157"/>
        <v>秋</v>
      </c>
      <c r="CG263" s="2">
        <v>13925474</v>
      </c>
      <c r="CH263" s="2">
        <v>23898</v>
      </c>
      <c r="CI263" s="2">
        <v>25803903322</v>
      </c>
      <c r="CJ263">
        <f t="shared" si="158"/>
        <v>26265944800</v>
      </c>
      <c r="CK263">
        <f t="shared" si="159"/>
        <v>26265944800</v>
      </c>
      <c r="CL263" s="2">
        <v>0</v>
      </c>
      <c r="CM263" s="2">
        <v>0</v>
      </c>
      <c r="CN263">
        <f t="shared" si="182"/>
        <v>0</v>
      </c>
      <c r="CO263">
        <f t="shared" si="186"/>
        <v>0</v>
      </c>
      <c r="CP263">
        <f t="shared" si="187"/>
        <v>0</v>
      </c>
      <c r="CQ263">
        <f t="shared" si="188"/>
        <v>0</v>
      </c>
      <c r="CR263">
        <f t="shared" si="183"/>
        <v>196</v>
      </c>
      <c r="CS263">
        <v>256</v>
      </c>
      <c r="CT263">
        <v>545724.80000000005</v>
      </c>
      <c r="CU263">
        <f t="shared" si="160"/>
        <v>533984.4</v>
      </c>
    </row>
    <row r="264" spans="1:99" x14ac:dyDescent="0.55000000000000004">
      <c r="A264" s="1">
        <v>44108</v>
      </c>
      <c r="B264">
        <v>107</v>
      </c>
      <c r="C264">
        <v>26474</v>
      </c>
      <c r="D264">
        <v>0</v>
      </c>
      <c r="E264">
        <v>411</v>
      </c>
      <c r="F264">
        <v>22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 t="str">
        <f t="shared" si="167"/>
        <v>休日</v>
      </c>
      <c r="O264" t="s">
        <v>17</v>
      </c>
      <c r="P264" t="str">
        <f t="shared" si="168"/>
        <v>休日</v>
      </c>
      <c r="Q264" t="str">
        <f t="shared" si="169"/>
        <v>_祝日でない</v>
      </c>
      <c r="R264" t="str">
        <f t="shared" si="170"/>
        <v>休日</v>
      </c>
      <c r="S264" t="str">
        <f t="shared" si="171"/>
        <v>休日</v>
      </c>
      <c r="T264">
        <f t="shared" si="184"/>
        <v>205</v>
      </c>
      <c r="U264" t="str">
        <f t="shared" si="172"/>
        <v>日</v>
      </c>
      <c r="V264" t="str">
        <f t="shared" si="173"/>
        <v>_週の前半</v>
      </c>
      <c r="W264" t="s">
        <v>41</v>
      </c>
      <c r="X264" t="str">
        <f t="shared" si="174"/>
        <v>週の後半</v>
      </c>
      <c r="Y264" s="3">
        <v>0</v>
      </c>
      <c r="Z264" s="3">
        <v>77</v>
      </c>
      <c r="AA264" s="2" t="s">
        <v>79</v>
      </c>
      <c r="AB264" s="3">
        <v>0</v>
      </c>
      <c r="AC264" s="3">
        <v>23963</v>
      </c>
      <c r="AD264">
        <f t="shared" si="185"/>
        <v>65</v>
      </c>
      <c r="AE264" s="3">
        <v>1070</v>
      </c>
      <c r="AF264" s="3">
        <v>1044</v>
      </c>
      <c r="AG264" s="3">
        <v>26</v>
      </c>
      <c r="AH264" s="3">
        <v>278</v>
      </c>
      <c r="AI264" s="3">
        <v>435</v>
      </c>
      <c r="AJ264" s="3">
        <v>327</v>
      </c>
      <c r="AK264" s="3">
        <v>50</v>
      </c>
      <c r="AL264" s="3">
        <v>6</v>
      </c>
      <c r="AM264" s="3">
        <v>1073</v>
      </c>
      <c r="AN264" s="3">
        <v>276</v>
      </c>
      <c r="AO264" s="3">
        <v>4687</v>
      </c>
      <c r="AP264" s="3">
        <v>3.3000000000000002E-2</v>
      </c>
      <c r="AQ264" s="3">
        <v>44</v>
      </c>
      <c r="AR264" s="3">
        <v>35</v>
      </c>
      <c r="AS264" s="3">
        <v>1.5</v>
      </c>
      <c r="AT264" s="3">
        <v>2</v>
      </c>
      <c r="AU264" s="2">
        <v>1009.5</v>
      </c>
      <c r="AV264" s="2">
        <v>10</v>
      </c>
      <c r="AW264" s="2">
        <v>-7.8083333333333336</v>
      </c>
      <c r="AX264">
        <f t="shared" si="175"/>
        <v>-98</v>
      </c>
      <c r="AY264" t="s">
        <v>82</v>
      </c>
      <c r="AZ264" s="3">
        <v>13925269</v>
      </c>
      <c r="BA264" s="3">
        <v>1993</v>
      </c>
      <c r="BB264">
        <v>27753061117</v>
      </c>
      <c r="BC264" t="s">
        <v>79</v>
      </c>
      <c r="BD264">
        <f t="shared" si="148"/>
        <v>19.7</v>
      </c>
      <c r="BE264">
        <f t="shared" si="149"/>
        <v>88</v>
      </c>
      <c r="BF264" t="str">
        <f t="shared" si="150"/>
        <v>_なし</v>
      </c>
      <c r="BG264" t="str">
        <f t="shared" si="151"/>
        <v>_冬でない</v>
      </c>
      <c r="BH264">
        <f t="shared" si="152"/>
        <v>0</v>
      </c>
      <c r="BI264" t="str">
        <f t="shared" si="153"/>
        <v>_なし</v>
      </c>
      <c r="BJ264" t="str">
        <f t="shared" si="176"/>
        <v>_なし</v>
      </c>
      <c r="BK264" t="str">
        <f t="shared" si="154"/>
        <v>_なし</v>
      </c>
      <c r="BL264">
        <f t="shared" si="155"/>
        <v>-7.1833333333333345</v>
      </c>
      <c r="BM264">
        <f t="shared" si="177"/>
        <v>1123</v>
      </c>
      <c r="BN264">
        <f t="shared" si="178"/>
        <v>282</v>
      </c>
      <c r="BO264">
        <f t="shared" si="179"/>
        <v>1405</v>
      </c>
      <c r="BP264">
        <v>-17</v>
      </c>
      <c r="BQ264">
        <v>-1</v>
      </c>
      <c r="BR264">
        <v>5</v>
      </c>
      <c r="BS264">
        <v>-26</v>
      </c>
      <c r="BT264">
        <v>-10</v>
      </c>
      <c r="BU264">
        <v>4</v>
      </c>
      <c r="BV264">
        <f t="shared" si="161"/>
        <v>-24</v>
      </c>
      <c r="BW264">
        <f t="shared" si="162"/>
        <v>-7</v>
      </c>
      <c r="BX264">
        <f t="shared" si="163"/>
        <v>-44</v>
      </c>
      <c r="BY264">
        <f t="shared" si="164"/>
        <v>-26</v>
      </c>
      <c r="BZ264">
        <f t="shared" si="165"/>
        <v>-9</v>
      </c>
      <c r="CA264">
        <f t="shared" si="166"/>
        <v>7</v>
      </c>
      <c r="CB264">
        <f t="shared" si="180"/>
        <v>-7.5</v>
      </c>
      <c r="CC264">
        <f t="shared" si="181"/>
        <v>-17.166666666666668</v>
      </c>
      <c r="CD264">
        <f t="shared" si="156"/>
        <v>1.3</v>
      </c>
      <c r="CE264" t="s">
        <v>122</v>
      </c>
      <c r="CF264" t="str">
        <f t="shared" si="157"/>
        <v>秋</v>
      </c>
      <c r="CG264" s="2">
        <v>13925269</v>
      </c>
      <c r="CH264" s="2">
        <v>23963</v>
      </c>
      <c r="CI264" s="2">
        <v>27753061117</v>
      </c>
      <c r="CJ264">
        <f t="shared" si="158"/>
        <v>28660800798</v>
      </c>
      <c r="CK264">
        <f t="shared" si="159"/>
        <v>28660800798</v>
      </c>
      <c r="CL264" s="2">
        <v>0</v>
      </c>
      <c r="CM264" s="2">
        <v>0</v>
      </c>
      <c r="CN264">
        <f t="shared" si="182"/>
        <v>0</v>
      </c>
      <c r="CO264">
        <f t="shared" si="186"/>
        <v>0</v>
      </c>
      <c r="CP264">
        <f t="shared" si="187"/>
        <v>0</v>
      </c>
      <c r="CQ264">
        <f t="shared" si="188"/>
        <v>0</v>
      </c>
      <c r="CR264">
        <f t="shared" si="183"/>
        <v>205</v>
      </c>
      <c r="CS264">
        <v>256</v>
      </c>
      <c r="CT264">
        <v>545724.80000000005</v>
      </c>
      <c r="CU264">
        <f t="shared" si="160"/>
        <v>533984.4</v>
      </c>
    </row>
    <row r="265" spans="1:99" x14ac:dyDescent="0.55000000000000004">
      <c r="A265" s="1">
        <v>44109</v>
      </c>
      <c r="B265">
        <v>65</v>
      </c>
      <c r="C265">
        <v>26539</v>
      </c>
      <c r="D265">
        <v>2</v>
      </c>
      <c r="E265">
        <v>413</v>
      </c>
      <c r="F265">
        <v>21.7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t="str">
        <f t="shared" si="167"/>
        <v>_平日(金曜除く)</v>
      </c>
      <c r="O265" t="s">
        <v>17</v>
      </c>
      <c r="P265" t="str">
        <f t="shared" si="168"/>
        <v>_平日</v>
      </c>
      <c r="Q265" t="str">
        <f t="shared" si="169"/>
        <v>_祝日でない</v>
      </c>
      <c r="R265" t="str">
        <f t="shared" si="170"/>
        <v>_平日</v>
      </c>
      <c r="S265" t="str">
        <f t="shared" si="171"/>
        <v>_平日</v>
      </c>
      <c r="T265">
        <f t="shared" si="184"/>
        <v>107</v>
      </c>
      <c r="U265" t="str">
        <f t="shared" si="172"/>
        <v>月</v>
      </c>
      <c r="V265" t="str">
        <f t="shared" si="173"/>
        <v>_週の前半</v>
      </c>
      <c r="W265" t="s">
        <v>41</v>
      </c>
      <c r="X265" t="str">
        <f t="shared" si="174"/>
        <v>_週の前半</v>
      </c>
      <c r="Y265" s="3">
        <v>0</v>
      </c>
      <c r="Z265" s="3">
        <v>81</v>
      </c>
      <c r="AA265" s="2" t="s">
        <v>79</v>
      </c>
      <c r="AB265" s="3">
        <v>0</v>
      </c>
      <c r="AC265" s="3">
        <v>24152</v>
      </c>
      <c r="AD265">
        <f t="shared" si="185"/>
        <v>189</v>
      </c>
      <c r="AE265" s="3">
        <v>1057</v>
      </c>
      <c r="AF265" s="3">
        <v>1032</v>
      </c>
      <c r="AG265" s="3">
        <v>25</v>
      </c>
      <c r="AH265" s="3">
        <v>266</v>
      </c>
      <c r="AI265" s="3">
        <v>422</v>
      </c>
      <c r="AJ265" s="3">
        <v>240</v>
      </c>
      <c r="AK265" s="3">
        <v>194</v>
      </c>
      <c r="AL265" s="3">
        <v>35</v>
      </c>
      <c r="AM265" s="3">
        <v>5016</v>
      </c>
      <c r="AN265" s="3">
        <v>1006</v>
      </c>
      <c r="AO265" s="3">
        <v>4725.7</v>
      </c>
      <c r="AP265" s="3">
        <v>3.4000000000000002E-2</v>
      </c>
      <c r="AQ265" s="3">
        <v>41</v>
      </c>
      <c r="AR265" s="3">
        <v>35.700000000000003</v>
      </c>
      <c r="AS265" s="3">
        <v>1.5</v>
      </c>
      <c r="AT265" s="3">
        <v>2</v>
      </c>
      <c r="AU265" s="2">
        <v>1003.8</v>
      </c>
      <c r="AV265" s="2">
        <v>10</v>
      </c>
      <c r="AW265" s="2">
        <v>113.27500000000002</v>
      </c>
      <c r="AX265">
        <f t="shared" si="175"/>
        <v>-42</v>
      </c>
      <c r="AY265" t="s">
        <v>82</v>
      </c>
      <c r="AZ265" s="3">
        <v>13925162</v>
      </c>
      <c r="BA265" s="3">
        <v>1909</v>
      </c>
      <c r="BB265">
        <v>26583134258</v>
      </c>
      <c r="BC265" t="s">
        <v>79</v>
      </c>
      <c r="BD265">
        <f t="shared" si="148"/>
        <v>21.5</v>
      </c>
      <c r="BE265">
        <f t="shared" si="149"/>
        <v>71</v>
      </c>
      <c r="BF265" t="str">
        <f t="shared" si="150"/>
        <v>_なし</v>
      </c>
      <c r="BG265" t="str">
        <f t="shared" si="151"/>
        <v>_冬でない</v>
      </c>
      <c r="BH265">
        <f t="shared" si="152"/>
        <v>0</v>
      </c>
      <c r="BI265" t="str">
        <f t="shared" si="153"/>
        <v>_なし</v>
      </c>
      <c r="BJ265" t="str">
        <f t="shared" si="176"/>
        <v>_なし</v>
      </c>
      <c r="BK265" t="str">
        <f t="shared" si="154"/>
        <v>_なし</v>
      </c>
      <c r="BL265">
        <f t="shared" si="155"/>
        <v>119.88333333333333</v>
      </c>
      <c r="BM265">
        <f t="shared" si="177"/>
        <v>5210</v>
      </c>
      <c r="BN265">
        <f t="shared" si="178"/>
        <v>1041</v>
      </c>
      <c r="BO265">
        <f t="shared" si="179"/>
        <v>6251</v>
      </c>
      <c r="BP265">
        <v>-23</v>
      </c>
      <c r="BQ265">
        <v>-5</v>
      </c>
      <c r="BR265">
        <v>-15</v>
      </c>
      <c r="BS265">
        <v>-26</v>
      </c>
      <c r="BT265">
        <v>-18</v>
      </c>
      <c r="BU265">
        <v>9</v>
      </c>
      <c r="BV265">
        <f t="shared" si="161"/>
        <v>-16</v>
      </c>
      <c r="BW265">
        <f t="shared" si="162"/>
        <v>1</v>
      </c>
      <c r="BX265">
        <f t="shared" si="163"/>
        <v>-3</v>
      </c>
      <c r="BY265">
        <f t="shared" si="164"/>
        <v>-27</v>
      </c>
      <c r="BZ265">
        <f t="shared" si="165"/>
        <v>-8</v>
      </c>
      <c r="CA265">
        <f t="shared" si="166"/>
        <v>5</v>
      </c>
      <c r="CB265">
        <f t="shared" si="180"/>
        <v>-13</v>
      </c>
      <c r="CC265">
        <f t="shared" si="181"/>
        <v>-8</v>
      </c>
      <c r="CD265">
        <f t="shared" si="156"/>
        <v>10.8</v>
      </c>
      <c r="CE265" t="s">
        <v>122</v>
      </c>
      <c r="CF265" t="str">
        <f t="shared" si="157"/>
        <v>秋</v>
      </c>
      <c r="CG265" s="2">
        <v>13925162</v>
      </c>
      <c r="CH265" s="2">
        <v>24152</v>
      </c>
      <c r="CI265" s="2">
        <v>26583134258</v>
      </c>
      <c r="CJ265">
        <f t="shared" si="158"/>
        <v>28744062768</v>
      </c>
      <c r="CK265">
        <f t="shared" si="159"/>
        <v>28744062768</v>
      </c>
      <c r="CL265" s="2">
        <v>0</v>
      </c>
      <c r="CM265" s="2">
        <v>0</v>
      </c>
      <c r="CN265">
        <f t="shared" si="182"/>
        <v>0</v>
      </c>
      <c r="CO265">
        <f t="shared" si="186"/>
        <v>0</v>
      </c>
      <c r="CP265">
        <f t="shared" si="187"/>
        <v>0</v>
      </c>
      <c r="CQ265">
        <f t="shared" si="188"/>
        <v>0</v>
      </c>
      <c r="CR265">
        <f t="shared" si="183"/>
        <v>107</v>
      </c>
      <c r="CS265">
        <v>256</v>
      </c>
      <c r="CT265">
        <v>545724.80000000005</v>
      </c>
      <c r="CU265">
        <f t="shared" si="160"/>
        <v>533984.4</v>
      </c>
    </row>
    <row r="266" spans="1:99" x14ac:dyDescent="0.55000000000000004">
      <c r="A266" s="1">
        <v>44110</v>
      </c>
      <c r="B266">
        <v>176</v>
      </c>
      <c r="C266">
        <v>26715</v>
      </c>
      <c r="D266">
        <v>1</v>
      </c>
      <c r="E266">
        <v>414</v>
      </c>
      <c r="F266">
        <v>21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 t="str">
        <f t="shared" si="167"/>
        <v>_平日(金曜除く)</v>
      </c>
      <c r="O266" t="s">
        <v>17</v>
      </c>
      <c r="P266" t="str">
        <f t="shared" si="168"/>
        <v>_平日</v>
      </c>
      <c r="Q266" t="str">
        <f t="shared" si="169"/>
        <v>_祝日でない</v>
      </c>
      <c r="R266" t="str">
        <f t="shared" si="170"/>
        <v>_平日</v>
      </c>
      <c r="S266" t="str">
        <f t="shared" si="171"/>
        <v>_平日</v>
      </c>
      <c r="T266">
        <f t="shared" si="184"/>
        <v>65</v>
      </c>
      <c r="U266" t="str">
        <f t="shared" si="172"/>
        <v>火</v>
      </c>
      <c r="V266" t="str">
        <f t="shared" si="173"/>
        <v>_週の前半</v>
      </c>
      <c r="W266" t="s">
        <v>41</v>
      </c>
      <c r="X266" t="str">
        <f t="shared" si="174"/>
        <v>_週の前半</v>
      </c>
      <c r="Y266" s="3">
        <v>0</v>
      </c>
      <c r="Z266" s="3">
        <v>52</v>
      </c>
      <c r="AA266" s="2" t="s">
        <v>79</v>
      </c>
      <c r="AB266" s="3">
        <v>0</v>
      </c>
      <c r="AC266" s="3">
        <v>24379</v>
      </c>
      <c r="AD266">
        <f t="shared" si="185"/>
        <v>227</v>
      </c>
      <c r="AE266" s="3">
        <v>976</v>
      </c>
      <c r="AF266" s="3">
        <v>951</v>
      </c>
      <c r="AG266" s="3">
        <v>25</v>
      </c>
      <c r="AH266" s="3">
        <v>243</v>
      </c>
      <c r="AI266" s="3">
        <v>401</v>
      </c>
      <c r="AJ266" s="3">
        <v>314</v>
      </c>
      <c r="AK266" s="3">
        <v>151</v>
      </c>
      <c r="AL266" s="3">
        <v>15</v>
      </c>
      <c r="AM266" s="3">
        <v>4878</v>
      </c>
      <c r="AN266" s="3">
        <v>791</v>
      </c>
      <c r="AO266" s="3">
        <v>4722.1000000000004</v>
      </c>
      <c r="AP266" s="3">
        <v>3.3000000000000002E-2</v>
      </c>
      <c r="AQ266" s="3">
        <v>33</v>
      </c>
      <c r="AR266" s="3">
        <v>35.6</v>
      </c>
      <c r="AS266" s="3">
        <v>2.7</v>
      </c>
      <c r="AT266" s="3">
        <v>2.6</v>
      </c>
      <c r="AU266" s="2">
        <v>1012.9</v>
      </c>
      <c r="AV266" s="2">
        <v>8.3000000000000007</v>
      </c>
      <c r="AW266" s="2">
        <v>0.25833333333333325</v>
      </c>
      <c r="AX266">
        <f t="shared" si="175"/>
        <v>111</v>
      </c>
      <c r="AY266" t="s">
        <v>82</v>
      </c>
      <c r="AZ266" s="3">
        <v>13925097</v>
      </c>
      <c r="BA266" s="3">
        <v>1746</v>
      </c>
      <c r="BB266">
        <v>24313219362</v>
      </c>
      <c r="BC266" t="s">
        <v>79</v>
      </c>
      <c r="BD266">
        <f t="shared" ref="BD266:BD329" si="189">F259</f>
        <v>19.7</v>
      </c>
      <c r="BE266">
        <f t="shared" ref="BE266:BE329" si="190">Z259</f>
        <v>67</v>
      </c>
      <c r="BF266" t="str">
        <f t="shared" ref="BF266:BF329" si="191">AA259</f>
        <v>_なし</v>
      </c>
      <c r="BG266" t="str">
        <f t="shared" ref="BG266:BG329" si="192">AY259</f>
        <v>_冬でない</v>
      </c>
      <c r="BH266">
        <f t="shared" ref="BH266:BH329" si="193">AB259</f>
        <v>0</v>
      </c>
      <c r="BI266" t="str">
        <f t="shared" ref="BI266:BI329" si="194">BC259</f>
        <v>_なし</v>
      </c>
      <c r="BJ266" t="str">
        <f t="shared" si="176"/>
        <v>_なし</v>
      </c>
      <c r="BK266" t="str">
        <f t="shared" ref="BK266:BK329" si="195">BJ259</f>
        <v>_なし</v>
      </c>
      <c r="BL266">
        <f t="shared" ref="BL266:BL329" si="196">AW259</f>
        <v>-0.33333333333333331</v>
      </c>
      <c r="BM266">
        <f t="shared" si="177"/>
        <v>5029</v>
      </c>
      <c r="BN266">
        <f t="shared" si="178"/>
        <v>806</v>
      </c>
      <c r="BO266">
        <f t="shared" si="179"/>
        <v>5835</v>
      </c>
      <c r="BP266">
        <v>-19</v>
      </c>
      <c r="BQ266">
        <v>-2</v>
      </c>
      <c r="BR266">
        <v>-4</v>
      </c>
      <c r="BS266">
        <v>-27</v>
      </c>
      <c r="BT266">
        <v>-19</v>
      </c>
      <c r="BU266">
        <v>9</v>
      </c>
      <c r="BV266">
        <f t="shared" si="161"/>
        <v>-19</v>
      </c>
      <c r="BW266">
        <f t="shared" si="162"/>
        <v>-1</v>
      </c>
      <c r="BX266">
        <f t="shared" si="163"/>
        <v>-8</v>
      </c>
      <c r="BY266">
        <f t="shared" si="164"/>
        <v>-24</v>
      </c>
      <c r="BZ266">
        <f t="shared" si="165"/>
        <v>-18</v>
      </c>
      <c r="CA266">
        <f t="shared" si="166"/>
        <v>8</v>
      </c>
      <c r="CB266">
        <f t="shared" si="180"/>
        <v>-10.333333333333334</v>
      </c>
      <c r="CC266">
        <f t="shared" si="181"/>
        <v>-10.333333333333334</v>
      </c>
      <c r="CD266">
        <f t="shared" ref="CD266:CD329" si="197">AS259</f>
        <v>3.5</v>
      </c>
      <c r="CE266" t="s">
        <v>122</v>
      </c>
      <c r="CF266" t="str">
        <f t="shared" ref="CF266:CF329" si="198">CE259</f>
        <v>秋</v>
      </c>
      <c r="CG266" s="2">
        <v>13925097</v>
      </c>
      <c r="CH266" s="2">
        <v>24379</v>
      </c>
      <c r="CI266" s="2">
        <v>24313219362</v>
      </c>
      <c r="CJ266">
        <f t="shared" ref="CJ266:CJ329" si="199">BB259</f>
        <v>27351270876</v>
      </c>
      <c r="CK266">
        <f t="shared" ref="CK266:CK329" si="200">CI259</f>
        <v>27351270876</v>
      </c>
      <c r="CL266" s="2">
        <v>0</v>
      </c>
      <c r="CM266" s="2">
        <v>0</v>
      </c>
      <c r="CN266">
        <f t="shared" si="182"/>
        <v>0</v>
      </c>
      <c r="CO266">
        <f t="shared" si="186"/>
        <v>0</v>
      </c>
      <c r="CP266">
        <f t="shared" si="187"/>
        <v>0</v>
      </c>
      <c r="CQ266">
        <f t="shared" si="188"/>
        <v>0</v>
      </c>
      <c r="CR266">
        <f t="shared" si="183"/>
        <v>65</v>
      </c>
      <c r="CS266">
        <v>256</v>
      </c>
      <c r="CT266">
        <v>545724.80000000005</v>
      </c>
      <c r="CU266">
        <f t="shared" ref="CU266:CU329" si="201">CT259</f>
        <v>533984.4</v>
      </c>
    </row>
    <row r="267" spans="1:99" x14ac:dyDescent="0.55000000000000004">
      <c r="A267" s="1">
        <v>44111</v>
      </c>
      <c r="B267">
        <v>140</v>
      </c>
      <c r="C267">
        <v>26855</v>
      </c>
      <c r="D267">
        <v>2</v>
      </c>
      <c r="E267">
        <v>416</v>
      </c>
      <c r="F267">
        <v>18.3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 t="str">
        <f t="shared" si="167"/>
        <v>_平日(金曜除く)</v>
      </c>
      <c r="O267" t="s">
        <v>17</v>
      </c>
      <c r="P267" t="str">
        <f t="shared" si="168"/>
        <v>_平日</v>
      </c>
      <c r="Q267" t="str">
        <f t="shared" si="169"/>
        <v>_祝日でない</v>
      </c>
      <c r="R267" t="str">
        <f t="shared" si="170"/>
        <v>_平日</v>
      </c>
      <c r="S267" t="str">
        <f t="shared" si="171"/>
        <v>_平日</v>
      </c>
      <c r="T267">
        <f t="shared" si="184"/>
        <v>176</v>
      </c>
      <c r="U267" t="str">
        <f t="shared" si="172"/>
        <v>水</v>
      </c>
      <c r="V267" t="str">
        <f t="shared" si="173"/>
        <v>_週の前半</v>
      </c>
      <c r="W267" t="s">
        <v>41</v>
      </c>
      <c r="X267" t="str">
        <f t="shared" si="174"/>
        <v>_週の前半</v>
      </c>
      <c r="Y267" s="3">
        <v>6</v>
      </c>
      <c r="Z267" s="3">
        <v>73</v>
      </c>
      <c r="AA267" s="2" t="s">
        <v>79</v>
      </c>
      <c r="AB267" s="3">
        <v>0</v>
      </c>
      <c r="AC267" s="3">
        <v>24585</v>
      </c>
      <c r="AD267">
        <f t="shared" si="185"/>
        <v>206</v>
      </c>
      <c r="AE267" s="3">
        <v>976</v>
      </c>
      <c r="AF267" s="3">
        <v>952</v>
      </c>
      <c r="AG267" s="3">
        <v>24</v>
      </c>
      <c r="AH267" s="3">
        <v>236</v>
      </c>
      <c r="AI267" s="3">
        <v>380</v>
      </c>
      <c r="AJ267" s="3">
        <v>276</v>
      </c>
      <c r="AK267" s="3">
        <v>183</v>
      </c>
      <c r="AL267" s="3">
        <v>30</v>
      </c>
      <c r="AM267" s="3">
        <v>4556</v>
      </c>
      <c r="AN267" s="3">
        <v>774</v>
      </c>
      <c r="AO267" s="3">
        <v>4751.7</v>
      </c>
      <c r="AP267" s="3">
        <v>3.3000000000000002E-2</v>
      </c>
      <c r="AQ267" s="3">
        <v>31</v>
      </c>
      <c r="AR267" s="3">
        <v>35.9</v>
      </c>
      <c r="AS267" s="3">
        <v>3.2</v>
      </c>
      <c r="AT267" s="3">
        <v>2.7</v>
      </c>
      <c r="AU267" s="2">
        <v>1021.3</v>
      </c>
      <c r="AV267" s="2">
        <v>8.5</v>
      </c>
      <c r="AW267" s="2">
        <v>2.0249999999999999</v>
      </c>
      <c r="AX267">
        <f t="shared" si="175"/>
        <v>-36</v>
      </c>
      <c r="AY267" t="s">
        <v>82</v>
      </c>
      <c r="AZ267" s="3">
        <v>13924921</v>
      </c>
      <c r="BA267" s="3">
        <v>1714</v>
      </c>
      <c r="BB267">
        <v>23867314594</v>
      </c>
      <c r="BC267" t="s">
        <v>79</v>
      </c>
      <c r="BD267">
        <f t="shared" si="189"/>
        <v>20</v>
      </c>
      <c r="BE267">
        <f t="shared" si="190"/>
        <v>66</v>
      </c>
      <c r="BF267" t="str">
        <f t="shared" si="191"/>
        <v>_なし</v>
      </c>
      <c r="BG267" t="str">
        <f t="shared" si="192"/>
        <v>_冬でない</v>
      </c>
      <c r="BH267">
        <f t="shared" si="193"/>
        <v>0</v>
      </c>
      <c r="BI267" t="str">
        <f t="shared" si="194"/>
        <v>_なし</v>
      </c>
      <c r="BJ267" t="str">
        <f t="shared" si="176"/>
        <v>_なし</v>
      </c>
      <c r="BK267" t="str">
        <f t="shared" si="195"/>
        <v>_なし</v>
      </c>
      <c r="BL267">
        <f t="shared" si="196"/>
        <v>4.0750000000000002</v>
      </c>
      <c r="BM267">
        <f t="shared" si="177"/>
        <v>4739</v>
      </c>
      <c r="BN267">
        <f t="shared" si="178"/>
        <v>804</v>
      </c>
      <c r="BO267">
        <f t="shared" si="179"/>
        <v>5543</v>
      </c>
      <c r="BP267">
        <v>-24</v>
      </c>
      <c r="BQ267">
        <v>-9</v>
      </c>
      <c r="BR267">
        <v>-20</v>
      </c>
      <c r="BS267">
        <v>-27</v>
      </c>
      <c r="BT267">
        <v>-19</v>
      </c>
      <c r="BU267">
        <v>9</v>
      </c>
      <c r="BV267">
        <f t="shared" ref="BV267:BV330" si="202">BP259</f>
        <v>-18</v>
      </c>
      <c r="BW267">
        <f t="shared" ref="BW267:BW330" si="203">BQ259</f>
        <v>0</v>
      </c>
      <c r="BX267">
        <f t="shared" ref="BX267:BX330" si="204">BR259</f>
        <v>-5</v>
      </c>
      <c r="BY267">
        <f t="shared" ref="BY267:BY330" si="205">BS259</f>
        <v>-26</v>
      </c>
      <c r="BZ267">
        <f t="shared" ref="BZ267:BZ330" si="206">BT259</f>
        <v>-19</v>
      </c>
      <c r="CA267">
        <f t="shared" ref="CA267:CA330" si="207">BU259</f>
        <v>9</v>
      </c>
      <c r="CB267">
        <f t="shared" si="180"/>
        <v>-15</v>
      </c>
      <c r="CC267">
        <f t="shared" si="181"/>
        <v>-9.8333333333333339</v>
      </c>
      <c r="CD267">
        <f t="shared" si="197"/>
        <v>10.4</v>
      </c>
      <c r="CE267" t="s">
        <v>122</v>
      </c>
      <c r="CF267" t="str">
        <f t="shared" si="198"/>
        <v>秋</v>
      </c>
      <c r="CG267" s="2">
        <v>13924921</v>
      </c>
      <c r="CH267" s="2">
        <v>24585</v>
      </c>
      <c r="CI267" s="2">
        <v>23867314594</v>
      </c>
      <c r="CJ267">
        <f t="shared" si="199"/>
        <v>27615452334</v>
      </c>
      <c r="CK267">
        <f t="shared" si="200"/>
        <v>27615452334</v>
      </c>
      <c r="CL267" s="2">
        <v>0</v>
      </c>
      <c r="CM267" s="2">
        <v>0</v>
      </c>
      <c r="CN267">
        <f t="shared" si="182"/>
        <v>0</v>
      </c>
      <c r="CO267">
        <f t="shared" si="186"/>
        <v>0</v>
      </c>
      <c r="CP267">
        <f t="shared" si="187"/>
        <v>0</v>
      </c>
      <c r="CQ267">
        <f t="shared" si="188"/>
        <v>0</v>
      </c>
      <c r="CR267">
        <f t="shared" si="183"/>
        <v>176</v>
      </c>
      <c r="CS267">
        <v>256</v>
      </c>
      <c r="CT267">
        <v>545724.80000000005</v>
      </c>
      <c r="CU267">
        <f t="shared" si="201"/>
        <v>533984.4</v>
      </c>
    </row>
    <row r="268" spans="1:99" x14ac:dyDescent="0.55000000000000004">
      <c r="A268" s="1">
        <v>44112</v>
      </c>
      <c r="B268">
        <v>248</v>
      </c>
      <c r="C268">
        <v>27103</v>
      </c>
      <c r="D268">
        <v>1</v>
      </c>
      <c r="E268">
        <v>417</v>
      </c>
      <c r="F268">
        <v>14.7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 t="str">
        <f t="shared" si="167"/>
        <v>_平日(金曜除く)</v>
      </c>
      <c r="O268" t="s">
        <v>17</v>
      </c>
      <c r="P268" t="str">
        <f t="shared" si="168"/>
        <v>_平日</v>
      </c>
      <c r="Q268" t="str">
        <f t="shared" si="169"/>
        <v>_祝日でない</v>
      </c>
      <c r="R268" t="str">
        <f t="shared" si="170"/>
        <v>_平日</v>
      </c>
      <c r="S268" t="str">
        <f t="shared" si="171"/>
        <v>_平日</v>
      </c>
      <c r="T268">
        <f t="shared" si="184"/>
        <v>140</v>
      </c>
      <c r="U268" t="str">
        <f t="shared" si="172"/>
        <v>木</v>
      </c>
      <c r="V268" t="str">
        <f t="shared" si="173"/>
        <v>週の後半</v>
      </c>
      <c r="W268" t="s">
        <v>41</v>
      </c>
      <c r="X268" t="str">
        <f t="shared" si="174"/>
        <v>週の後半</v>
      </c>
      <c r="Y268" s="3">
        <v>44</v>
      </c>
      <c r="Z268" s="3">
        <v>99</v>
      </c>
      <c r="AA268" s="2" t="s">
        <v>79</v>
      </c>
      <c r="AB268" s="3">
        <v>0</v>
      </c>
      <c r="AC268" s="3">
        <v>24773</v>
      </c>
      <c r="AD268">
        <f t="shared" si="185"/>
        <v>188</v>
      </c>
      <c r="AE268" s="3">
        <v>979</v>
      </c>
      <c r="AF268" s="3">
        <v>957</v>
      </c>
      <c r="AG268" s="3">
        <v>22</v>
      </c>
      <c r="AH268" s="3">
        <v>216</v>
      </c>
      <c r="AI268" s="3">
        <v>366</v>
      </c>
      <c r="AJ268" s="3">
        <v>366</v>
      </c>
      <c r="AK268" s="3">
        <v>210</v>
      </c>
      <c r="AL268" s="3">
        <v>25</v>
      </c>
      <c r="AM268" s="3">
        <v>4250</v>
      </c>
      <c r="AN268" s="3">
        <v>622</v>
      </c>
      <c r="AO268" s="3">
        <v>4721.3999999999996</v>
      </c>
      <c r="AP268" s="3">
        <v>3.5000000000000003E-2</v>
      </c>
      <c r="AQ268" s="3">
        <v>31</v>
      </c>
      <c r="AR268" s="3">
        <v>35.1</v>
      </c>
      <c r="AS268" s="3">
        <v>0</v>
      </c>
      <c r="AT268" s="3">
        <v>2.4</v>
      </c>
      <c r="AU268" s="2">
        <v>1023.2</v>
      </c>
      <c r="AV268" s="2">
        <v>10</v>
      </c>
      <c r="AW268" s="2">
        <v>-1.0833333333333337</v>
      </c>
      <c r="AX268">
        <f t="shared" si="175"/>
        <v>108</v>
      </c>
      <c r="AY268" t="s">
        <v>82</v>
      </c>
      <c r="AZ268" s="3">
        <v>13924781</v>
      </c>
      <c r="BA268" s="3">
        <v>1665</v>
      </c>
      <c r="BB268">
        <v>23184760365</v>
      </c>
      <c r="BC268" t="s">
        <v>79</v>
      </c>
      <c r="BD268">
        <f t="shared" si="189"/>
        <v>19.5</v>
      </c>
      <c r="BE268">
        <f t="shared" si="190"/>
        <v>85</v>
      </c>
      <c r="BF268" t="str">
        <f t="shared" si="191"/>
        <v>_なし</v>
      </c>
      <c r="BG268" t="str">
        <f t="shared" si="192"/>
        <v>_冬でない</v>
      </c>
      <c r="BH268">
        <f t="shared" si="193"/>
        <v>0</v>
      </c>
      <c r="BI268" t="str">
        <f t="shared" si="194"/>
        <v>_なし</v>
      </c>
      <c r="BJ268" t="str">
        <f t="shared" si="176"/>
        <v>_なし</v>
      </c>
      <c r="BK268" t="str">
        <f t="shared" si="195"/>
        <v>_なし</v>
      </c>
      <c r="BL268">
        <f t="shared" si="196"/>
        <v>-0.69166666666666676</v>
      </c>
      <c r="BM268">
        <f t="shared" si="177"/>
        <v>4460</v>
      </c>
      <c r="BN268">
        <f t="shared" si="178"/>
        <v>647</v>
      </c>
      <c r="BO268">
        <f t="shared" si="179"/>
        <v>5107</v>
      </c>
      <c r="BP268">
        <v>-31</v>
      </c>
      <c r="BQ268">
        <v>-17</v>
      </c>
      <c r="BR268">
        <v>-49</v>
      </c>
      <c r="BS268">
        <v>-29</v>
      </c>
      <c r="BT268">
        <v>-22</v>
      </c>
      <c r="BU268">
        <v>12</v>
      </c>
      <c r="BV268">
        <f t="shared" si="202"/>
        <v>-18</v>
      </c>
      <c r="BW268">
        <f t="shared" si="203"/>
        <v>2</v>
      </c>
      <c r="BX268">
        <f t="shared" si="204"/>
        <v>-1</v>
      </c>
      <c r="BY268">
        <f t="shared" si="205"/>
        <v>-26</v>
      </c>
      <c r="BZ268">
        <f t="shared" si="206"/>
        <v>-18</v>
      </c>
      <c r="CA268">
        <f t="shared" si="207"/>
        <v>8</v>
      </c>
      <c r="CB268">
        <f t="shared" si="180"/>
        <v>-22.666666666666668</v>
      </c>
      <c r="CC268">
        <f t="shared" si="181"/>
        <v>-8.8333333333333339</v>
      </c>
      <c r="CD268">
        <f t="shared" si="197"/>
        <v>2.2000000000000002</v>
      </c>
      <c r="CE268" t="s">
        <v>122</v>
      </c>
      <c r="CF268" t="str">
        <f t="shared" si="198"/>
        <v>秋</v>
      </c>
      <c r="CG268" s="2">
        <v>13924781</v>
      </c>
      <c r="CH268" s="2">
        <v>24773</v>
      </c>
      <c r="CI268" s="2">
        <v>23184760365</v>
      </c>
      <c r="CJ268">
        <f t="shared" si="199"/>
        <v>26361736272</v>
      </c>
      <c r="CK268">
        <f t="shared" si="200"/>
        <v>26361736272</v>
      </c>
      <c r="CL268" s="2">
        <v>0</v>
      </c>
      <c r="CM268" s="2">
        <v>0</v>
      </c>
      <c r="CN268">
        <f t="shared" si="182"/>
        <v>0</v>
      </c>
      <c r="CO268">
        <f t="shared" si="186"/>
        <v>0</v>
      </c>
      <c r="CP268">
        <f t="shared" si="187"/>
        <v>0</v>
      </c>
      <c r="CQ268">
        <f t="shared" si="188"/>
        <v>0</v>
      </c>
      <c r="CR268">
        <f t="shared" si="183"/>
        <v>140</v>
      </c>
      <c r="CS268">
        <v>256</v>
      </c>
      <c r="CT268">
        <v>545724.80000000005</v>
      </c>
      <c r="CU268">
        <f t="shared" si="201"/>
        <v>545724.80000000005</v>
      </c>
    </row>
    <row r="269" spans="1:99" x14ac:dyDescent="0.55000000000000004">
      <c r="A269" s="1">
        <v>44113</v>
      </c>
      <c r="B269">
        <v>203</v>
      </c>
      <c r="C269">
        <v>27306</v>
      </c>
      <c r="D269">
        <v>4</v>
      </c>
      <c r="E269">
        <v>421</v>
      </c>
      <c r="F269">
        <v>14.5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 t="str">
        <f t="shared" si="167"/>
        <v>金曜</v>
      </c>
      <c r="O269" t="s">
        <v>17</v>
      </c>
      <c r="P269" t="str">
        <f t="shared" si="168"/>
        <v>_平日</v>
      </c>
      <c r="Q269" t="str">
        <f t="shared" si="169"/>
        <v>_祝日でない</v>
      </c>
      <c r="R269" t="str">
        <f t="shared" si="170"/>
        <v>_平日</v>
      </c>
      <c r="S269" t="str">
        <f t="shared" si="171"/>
        <v>休日前日</v>
      </c>
      <c r="T269">
        <f t="shared" si="184"/>
        <v>248</v>
      </c>
      <c r="U269" t="str">
        <f t="shared" si="172"/>
        <v>金</v>
      </c>
      <c r="V269" t="str">
        <f t="shared" si="173"/>
        <v>週の後半</v>
      </c>
      <c r="W269" t="s">
        <v>41</v>
      </c>
      <c r="X269" t="str">
        <f t="shared" si="174"/>
        <v>週の後半</v>
      </c>
      <c r="Y269" s="3">
        <v>38</v>
      </c>
      <c r="Z269" s="3">
        <v>99</v>
      </c>
      <c r="AA269" s="2" t="s">
        <v>79</v>
      </c>
      <c r="AB269" s="3">
        <v>0</v>
      </c>
      <c r="AC269" s="3">
        <v>24986</v>
      </c>
      <c r="AD269">
        <f t="shared" si="185"/>
        <v>213</v>
      </c>
      <c r="AE269" s="3">
        <v>1006</v>
      </c>
      <c r="AF269" s="3">
        <v>985</v>
      </c>
      <c r="AG269" s="3">
        <v>21</v>
      </c>
      <c r="AH269" s="3">
        <v>238</v>
      </c>
      <c r="AI269" s="3">
        <v>344</v>
      </c>
      <c r="AJ269" s="3">
        <v>325</v>
      </c>
      <c r="AK269" s="3">
        <v>163</v>
      </c>
      <c r="AL269" s="3">
        <v>19</v>
      </c>
      <c r="AM269" s="3">
        <v>4830</v>
      </c>
      <c r="AN269" s="3">
        <v>670</v>
      </c>
      <c r="AO269" s="3">
        <v>4742.3999999999996</v>
      </c>
      <c r="AP269" s="3">
        <v>3.5999999999999997E-2</v>
      </c>
      <c r="AQ269" s="3">
        <v>32</v>
      </c>
      <c r="AR269" s="3">
        <v>34.4</v>
      </c>
      <c r="AS269" s="3">
        <v>0</v>
      </c>
      <c r="AT269" s="3">
        <v>2.8</v>
      </c>
      <c r="AU269" s="2">
        <v>1022.6</v>
      </c>
      <c r="AV269" s="2">
        <v>10</v>
      </c>
      <c r="AW269" s="2">
        <v>0.53333333333333333</v>
      </c>
      <c r="AX269">
        <f t="shared" si="175"/>
        <v>-45</v>
      </c>
      <c r="AY269" t="s">
        <v>82</v>
      </c>
      <c r="AZ269" s="3">
        <v>13924533</v>
      </c>
      <c r="BA269" s="3">
        <v>1696</v>
      </c>
      <c r="BB269">
        <v>23616007968</v>
      </c>
      <c r="BC269" t="s">
        <v>79</v>
      </c>
      <c r="BD269">
        <f t="shared" si="189"/>
        <v>21</v>
      </c>
      <c r="BE269">
        <f t="shared" si="190"/>
        <v>72</v>
      </c>
      <c r="BF269" t="str">
        <f t="shared" si="191"/>
        <v>_なし</v>
      </c>
      <c r="BG269" t="str">
        <f t="shared" si="192"/>
        <v>_冬でない</v>
      </c>
      <c r="BH269">
        <f t="shared" si="193"/>
        <v>0</v>
      </c>
      <c r="BI269" t="str">
        <f t="shared" si="194"/>
        <v>_なし</v>
      </c>
      <c r="BJ269" t="str">
        <f t="shared" si="176"/>
        <v>_なし</v>
      </c>
      <c r="BK269" t="str">
        <f t="shared" si="195"/>
        <v>_なし</v>
      </c>
      <c r="BL269">
        <f t="shared" si="196"/>
        <v>-0.40833333333333327</v>
      </c>
      <c r="BM269">
        <f t="shared" si="177"/>
        <v>4993</v>
      </c>
      <c r="BN269">
        <f t="shared" si="178"/>
        <v>689</v>
      </c>
      <c r="BO269">
        <f t="shared" si="179"/>
        <v>5682</v>
      </c>
      <c r="BP269">
        <v>-31</v>
      </c>
      <c r="BQ269">
        <v>-12</v>
      </c>
      <c r="BR269">
        <v>-49</v>
      </c>
      <c r="BS269">
        <v>-29</v>
      </c>
      <c r="BT269">
        <v>-22</v>
      </c>
      <c r="BU269">
        <v>13</v>
      </c>
      <c r="BV269">
        <f t="shared" si="202"/>
        <v>-21</v>
      </c>
      <c r="BW269">
        <f t="shared" si="203"/>
        <v>-4</v>
      </c>
      <c r="BX269">
        <f t="shared" si="204"/>
        <v>-16</v>
      </c>
      <c r="BY269">
        <f t="shared" si="205"/>
        <v>-27</v>
      </c>
      <c r="BZ269">
        <f t="shared" si="206"/>
        <v>-20</v>
      </c>
      <c r="CA269">
        <f t="shared" si="207"/>
        <v>10</v>
      </c>
      <c r="CB269">
        <f t="shared" si="180"/>
        <v>-21.666666666666668</v>
      </c>
      <c r="CC269">
        <f t="shared" si="181"/>
        <v>-13</v>
      </c>
      <c r="CD269">
        <f t="shared" si="197"/>
        <v>10.7</v>
      </c>
      <c r="CE269" t="s">
        <v>122</v>
      </c>
      <c r="CF269" t="str">
        <f t="shared" si="198"/>
        <v>秋</v>
      </c>
      <c r="CG269" s="2">
        <v>13924533</v>
      </c>
      <c r="CH269" s="2">
        <v>24986</v>
      </c>
      <c r="CI269" s="2">
        <v>23616007968</v>
      </c>
      <c r="CJ269">
        <f t="shared" si="199"/>
        <v>25734638160</v>
      </c>
      <c r="CK269">
        <f t="shared" si="200"/>
        <v>25734638160</v>
      </c>
      <c r="CL269" s="2">
        <v>0</v>
      </c>
      <c r="CM269" s="2">
        <v>0</v>
      </c>
      <c r="CN269">
        <f t="shared" si="182"/>
        <v>0</v>
      </c>
      <c r="CO269">
        <f t="shared" si="186"/>
        <v>0</v>
      </c>
      <c r="CP269">
        <f t="shared" si="187"/>
        <v>0</v>
      </c>
      <c r="CQ269">
        <f t="shared" si="188"/>
        <v>0</v>
      </c>
      <c r="CR269">
        <f t="shared" si="183"/>
        <v>248</v>
      </c>
      <c r="CS269">
        <v>256</v>
      </c>
      <c r="CT269">
        <v>545724.80000000005</v>
      </c>
      <c r="CU269">
        <f t="shared" si="201"/>
        <v>545724.80000000005</v>
      </c>
    </row>
    <row r="270" spans="1:99" x14ac:dyDescent="0.55000000000000004">
      <c r="A270" s="1">
        <v>44114</v>
      </c>
      <c r="B270">
        <v>248</v>
      </c>
      <c r="C270">
        <v>27554</v>
      </c>
      <c r="D270">
        <v>0</v>
      </c>
      <c r="E270">
        <v>421</v>
      </c>
      <c r="F270">
        <v>16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 t="str">
        <f t="shared" si="167"/>
        <v>休日</v>
      </c>
      <c r="O270" t="s">
        <v>17</v>
      </c>
      <c r="P270" t="str">
        <f t="shared" si="168"/>
        <v>休日</v>
      </c>
      <c r="Q270" t="str">
        <f t="shared" si="169"/>
        <v>_祝日でない</v>
      </c>
      <c r="R270" t="str">
        <f t="shared" si="170"/>
        <v>休日</v>
      </c>
      <c r="S270" t="str">
        <f t="shared" si="171"/>
        <v>休日</v>
      </c>
      <c r="T270">
        <f t="shared" si="184"/>
        <v>203</v>
      </c>
      <c r="U270" t="str">
        <f t="shared" si="172"/>
        <v>土</v>
      </c>
      <c r="V270" t="str">
        <f t="shared" si="173"/>
        <v>週の後半</v>
      </c>
      <c r="W270" t="s">
        <v>41</v>
      </c>
      <c r="X270" t="str">
        <f t="shared" si="174"/>
        <v>週の後半</v>
      </c>
      <c r="Y270" s="3">
        <v>73.5</v>
      </c>
      <c r="Z270" s="3">
        <v>100</v>
      </c>
      <c r="AA270" s="2" t="s">
        <v>79</v>
      </c>
      <c r="AB270" s="3">
        <v>0</v>
      </c>
      <c r="AC270" s="3">
        <v>25144</v>
      </c>
      <c r="AD270">
        <f t="shared" si="185"/>
        <v>158</v>
      </c>
      <c r="AE270" s="3">
        <v>1008</v>
      </c>
      <c r="AF270" s="3">
        <v>984</v>
      </c>
      <c r="AG270" s="3">
        <v>24</v>
      </c>
      <c r="AH270" s="3">
        <v>251</v>
      </c>
      <c r="AI270" s="3">
        <v>339</v>
      </c>
      <c r="AJ270" s="3">
        <v>406</v>
      </c>
      <c r="AK270" s="3">
        <v>121</v>
      </c>
      <c r="AL270" s="3">
        <v>20</v>
      </c>
      <c r="AM270" s="3">
        <v>2602</v>
      </c>
      <c r="AN270" s="3">
        <v>528</v>
      </c>
      <c r="AO270" s="3">
        <v>4727.7</v>
      </c>
      <c r="AP270" s="3">
        <v>3.6999999999999998E-2</v>
      </c>
      <c r="AQ270" s="3">
        <v>35</v>
      </c>
      <c r="AR270" s="3">
        <v>35.299999999999997</v>
      </c>
      <c r="AS270" s="3">
        <v>0</v>
      </c>
      <c r="AT270" s="3">
        <v>2.7</v>
      </c>
      <c r="AU270" s="2">
        <v>1014.7</v>
      </c>
      <c r="AV270" s="2">
        <v>10</v>
      </c>
      <c r="AW270" s="2">
        <v>-37.425000000000004</v>
      </c>
      <c r="AX270">
        <f t="shared" si="175"/>
        <v>45</v>
      </c>
      <c r="AY270" t="s">
        <v>82</v>
      </c>
      <c r="AZ270" s="3">
        <v>13924330</v>
      </c>
      <c r="BA270" s="3">
        <v>1741</v>
      </c>
      <c r="BB270">
        <v>24242258530</v>
      </c>
      <c r="BC270" t="s">
        <v>79</v>
      </c>
      <c r="BD270">
        <f t="shared" si="189"/>
        <v>21.7</v>
      </c>
      <c r="BE270">
        <f t="shared" si="190"/>
        <v>74</v>
      </c>
      <c r="BF270" t="str">
        <f t="shared" si="191"/>
        <v>_なし</v>
      </c>
      <c r="BG270" t="str">
        <f t="shared" si="192"/>
        <v>_冬でない</v>
      </c>
      <c r="BH270">
        <f t="shared" si="193"/>
        <v>0</v>
      </c>
      <c r="BI270" t="str">
        <f t="shared" si="194"/>
        <v>_なし</v>
      </c>
      <c r="BJ270" t="str">
        <f t="shared" si="176"/>
        <v>_なし</v>
      </c>
      <c r="BK270" t="str">
        <f t="shared" si="195"/>
        <v>_なし</v>
      </c>
      <c r="BL270">
        <f t="shared" si="196"/>
        <v>-30.958333333333329</v>
      </c>
      <c r="BM270">
        <f t="shared" si="177"/>
        <v>2723</v>
      </c>
      <c r="BN270">
        <f t="shared" si="178"/>
        <v>548</v>
      </c>
      <c r="BO270">
        <f t="shared" si="179"/>
        <v>3271</v>
      </c>
      <c r="BP270">
        <v>-37</v>
      </c>
      <c r="BQ270">
        <v>-22</v>
      </c>
      <c r="BR270">
        <v>-64</v>
      </c>
      <c r="BS270">
        <v>-39</v>
      </c>
      <c r="BT270">
        <v>-19</v>
      </c>
      <c r="BU270">
        <v>12</v>
      </c>
      <c r="BV270">
        <f t="shared" si="202"/>
        <v>-22</v>
      </c>
      <c r="BW270">
        <f t="shared" si="203"/>
        <v>-3</v>
      </c>
      <c r="BX270">
        <f t="shared" si="204"/>
        <v>-8</v>
      </c>
      <c r="BY270">
        <f t="shared" si="205"/>
        <v>-27</v>
      </c>
      <c r="BZ270">
        <f t="shared" si="206"/>
        <v>-19</v>
      </c>
      <c r="CA270">
        <f t="shared" si="207"/>
        <v>10</v>
      </c>
      <c r="CB270">
        <f t="shared" si="180"/>
        <v>-28.166666666666668</v>
      </c>
      <c r="CC270">
        <f t="shared" si="181"/>
        <v>-11.5</v>
      </c>
      <c r="CD270">
        <f t="shared" si="197"/>
        <v>3.9</v>
      </c>
      <c r="CE270" t="s">
        <v>122</v>
      </c>
      <c r="CF270" t="str">
        <f t="shared" si="198"/>
        <v>秋</v>
      </c>
      <c r="CG270" s="2">
        <v>13924330</v>
      </c>
      <c r="CH270" s="2">
        <v>25144</v>
      </c>
      <c r="CI270" s="2">
        <v>24242258530</v>
      </c>
      <c r="CJ270">
        <f t="shared" si="199"/>
        <v>25803903322</v>
      </c>
      <c r="CK270">
        <f t="shared" si="200"/>
        <v>25803903322</v>
      </c>
      <c r="CL270" s="2">
        <v>0</v>
      </c>
      <c r="CM270" s="2">
        <v>0</v>
      </c>
      <c r="CN270">
        <f t="shared" si="182"/>
        <v>0</v>
      </c>
      <c r="CO270">
        <f t="shared" si="186"/>
        <v>0</v>
      </c>
      <c r="CP270">
        <f t="shared" si="187"/>
        <v>0</v>
      </c>
      <c r="CQ270">
        <f t="shared" si="188"/>
        <v>0</v>
      </c>
      <c r="CR270">
        <f t="shared" si="183"/>
        <v>203</v>
      </c>
      <c r="CS270">
        <v>256</v>
      </c>
      <c r="CT270">
        <v>545724.80000000005</v>
      </c>
      <c r="CU270">
        <f t="shared" si="201"/>
        <v>545724.80000000005</v>
      </c>
    </row>
    <row r="271" spans="1:99" x14ac:dyDescent="0.55000000000000004">
      <c r="A271" s="1">
        <v>44115</v>
      </c>
      <c r="B271">
        <v>146</v>
      </c>
      <c r="C271">
        <v>27700</v>
      </c>
      <c r="D271">
        <v>0</v>
      </c>
      <c r="E271">
        <v>421</v>
      </c>
      <c r="F271">
        <v>19.8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 t="str">
        <f t="shared" si="167"/>
        <v>休日</v>
      </c>
      <c r="O271" t="s">
        <v>17</v>
      </c>
      <c r="P271" t="str">
        <f t="shared" si="168"/>
        <v>休日</v>
      </c>
      <c r="Q271" t="str">
        <f t="shared" si="169"/>
        <v>_祝日でない</v>
      </c>
      <c r="R271" t="str">
        <f t="shared" si="170"/>
        <v>休日</v>
      </c>
      <c r="S271" t="str">
        <f t="shared" si="171"/>
        <v>休日</v>
      </c>
      <c r="T271">
        <f t="shared" si="184"/>
        <v>248</v>
      </c>
      <c r="U271" t="str">
        <f t="shared" si="172"/>
        <v>日</v>
      </c>
      <c r="V271" t="str">
        <f t="shared" si="173"/>
        <v>_週の前半</v>
      </c>
      <c r="W271" t="s">
        <v>41</v>
      </c>
      <c r="X271" t="str">
        <f t="shared" si="174"/>
        <v>週の後半</v>
      </c>
      <c r="Y271" s="3">
        <v>0.5</v>
      </c>
      <c r="Z271" s="3">
        <v>91</v>
      </c>
      <c r="AA271" s="2" t="s">
        <v>79</v>
      </c>
      <c r="AB271" s="3">
        <v>0</v>
      </c>
      <c r="AC271" s="3">
        <v>25209</v>
      </c>
      <c r="AD271">
        <f t="shared" si="185"/>
        <v>65</v>
      </c>
      <c r="AE271" s="3">
        <v>1085</v>
      </c>
      <c r="AF271" s="3">
        <v>1061</v>
      </c>
      <c r="AG271" s="3">
        <v>24</v>
      </c>
      <c r="AH271" s="3">
        <v>305</v>
      </c>
      <c r="AI271" s="3">
        <v>357</v>
      </c>
      <c r="AJ271" s="3">
        <v>338</v>
      </c>
      <c r="AK271" s="3">
        <v>45</v>
      </c>
      <c r="AL271" s="3">
        <v>11</v>
      </c>
      <c r="AM271" s="3">
        <v>886</v>
      </c>
      <c r="AN271" s="3">
        <v>315</v>
      </c>
      <c r="AO271" s="3">
        <v>4706.6000000000004</v>
      </c>
      <c r="AP271" s="3">
        <v>3.6999999999999998E-2</v>
      </c>
      <c r="AQ271" s="3">
        <v>47</v>
      </c>
      <c r="AR271" s="3">
        <v>35.700000000000003</v>
      </c>
      <c r="AS271" s="3">
        <v>0.4</v>
      </c>
      <c r="AT271" s="3">
        <v>2.7</v>
      </c>
      <c r="AU271" s="2">
        <v>1008.5</v>
      </c>
      <c r="AV271" s="2">
        <v>10</v>
      </c>
      <c r="AW271" s="2">
        <v>5</v>
      </c>
      <c r="AX271">
        <f t="shared" si="175"/>
        <v>-102</v>
      </c>
      <c r="AY271" t="s">
        <v>82</v>
      </c>
      <c r="AZ271" s="3">
        <v>13924082</v>
      </c>
      <c r="BA271" s="3">
        <v>1924</v>
      </c>
      <c r="BB271">
        <v>26789933768</v>
      </c>
      <c r="BC271" t="s">
        <v>79</v>
      </c>
      <c r="BD271">
        <f t="shared" si="189"/>
        <v>22</v>
      </c>
      <c r="BE271">
        <f t="shared" si="190"/>
        <v>77</v>
      </c>
      <c r="BF271" t="str">
        <f t="shared" si="191"/>
        <v>_なし</v>
      </c>
      <c r="BG271" t="str">
        <f t="shared" si="192"/>
        <v>_冬でない</v>
      </c>
      <c r="BH271">
        <f t="shared" si="193"/>
        <v>0</v>
      </c>
      <c r="BI271" t="str">
        <f t="shared" si="194"/>
        <v>_なし</v>
      </c>
      <c r="BJ271" t="str">
        <f t="shared" si="176"/>
        <v>_なし</v>
      </c>
      <c r="BK271" t="str">
        <f t="shared" si="195"/>
        <v>_なし</v>
      </c>
      <c r="BL271">
        <f t="shared" si="196"/>
        <v>-7.8083333333333336</v>
      </c>
      <c r="BM271">
        <f t="shared" si="177"/>
        <v>931</v>
      </c>
      <c r="BN271">
        <f t="shared" si="178"/>
        <v>326</v>
      </c>
      <c r="BO271">
        <f t="shared" si="179"/>
        <v>1257</v>
      </c>
      <c r="BP271">
        <v>-16</v>
      </c>
      <c r="BQ271">
        <v>3</v>
      </c>
      <c r="BR271">
        <v>-17</v>
      </c>
      <c r="BS271">
        <v>-28</v>
      </c>
      <c r="BT271">
        <v>-9</v>
      </c>
      <c r="BU271">
        <v>5</v>
      </c>
      <c r="BV271">
        <f t="shared" si="202"/>
        <v>-17</v>
      </c>
      <c r="BW271">
        <f t="shared" si="203"/>
        <v>0</v>
      </c>
      <c r="BX271">
        <f t="shared" si="204"/>
        <v>0</v>
      </c>
      <c r="BY271">
        <f t="shared" si="205"/>
        <v>-24</v>
      </c>
      <c r="BZ271">
        <f t="shared" si="206"/>
        <v>-10</v>
      </c>
      <c r="CA271">
        <f t="shared" si="207"/>
        <v>5</v>
      </c>
      <c r="CB271">
        <f t="shared" si="180"/>
        <v>-10.333333333333334</v>
      </c>
      <c r="CC271">
        <f t="shared" si="181"/>
        <v>-7.666666666666667</v>
      </c>
      <c r="CD271">
        <f t="shared" si="197"/>
        <v>1.5</v>
      </c>
      <c r="CE271" t="s">
        <v>122</v>
      </c>
      <c r="CF271" t="str">
        <f t="shared" si="198"/>
        <v>秋</v>
      </c>
      <c r="CG271" s="2">
        <v>13924082</v>
      </c>
      <c r="CH271" s="2">
        <v>25209</v>
      </c>
      <c r="CI271" s="2">
        <v>26789933768</v>
      </c>
      <c r="CJ271">
        <f t="shared" si="199"/>
        <v>27753061117</v>
      </c>
      <c r="CK271">
        <f t="shared" si="200"/>
        <v>27753061117</v>
      </c>
      <c r="CL271" s="2">
        <v>0</v>
      </c>
      <c r="CM271" s="2">
        <v>0</v>
      </c>
      <c r="CN271">
        <f t="shared" si="182"/>
        <v>0</v>
      </c>
      <c r="CO271">
        <f t="shared" si="186"/>
        <v>0</v>
      </c>
      <c r="CP271">
        <f t="shared" si="187"/>
        <v>0</v>
      </c>
      <c r="CQ271">
        <f t="shared" si="188"/>
        <v>0</v>
      </c>
      <c r="CR271">
        <f t="shared" si="183"/>
        <v>248</v>
      </c>
      <c r="CS271">
        <v>256</v>
      </c>
      <c r="CT271">
        <v>545724.80000000005</v>
      </c>
      <c r="CU271">
        <f t="shared" si="201"/>
        <v>545724.80000000005</v>
      </c>
    </row>
    <row r="272" spans="1:99" x14ac:dyDescent="0.55000000000000004">
      <c r="A272" s="1">
        <v>44116</v>
      </c>
      <c r="B272">
        <v>78</v>
      </c>
      <c r="C272">
        <v>27778</v>
      </c>
      <c r="D272">
        <v>0</v>
      </c>
      <c r="E272">
        <v>421</v>
      </c>
      <c r="F272">
        <v>21.5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 t="str">
        <f t="shared" si="167"/>
        <v>_平日(金曜除く)</v>
      </c>
      <c r="O272" t="s">
        <v>17</v>
      </c>
      <c r="P272" t="str">
        <f t="shared" si="168"/>
        <v>_平日</v>
      </c>
      <c r="Q272" t="str">
        <f t="shared" si="169"/>
        <v>_祝日でない</v>
      </c>
      <c r="R272" t="str">
        <f t="shared" si="170"/>
        <v>_平日</v>
      </c>
      <c r="S272" t="str">
        <f t="shared" si="171"/>
        <v>_平日</v>
      </c>
      <c r="T272">
        <f t="shared" si="184"/>
        <v>146</v>
      </c>
      <c r="U272" t="str">
        <f t="shared" si="172"/>
        <v>月</v>
      </c>
      <c r="V272" t="str">
        <f t="shared" si="173"/>
        <v>_週の前半</v>
      </c>
      <c r="W272" t="s">
        <v>41</v>
      </c>
      <c r="X272" t="str">
        <f t="shared" si="174"/>
        <v>_週の前半</v>
      </c>
      <c r="Y272" s="3">
        <v>0</v>
      </c>
      <c r="Z272" s="3">
        <v>87</v>
      </c>
      <c r="AA272" s="2" t="s">
        <v>79</v>
      </c>
      <c r="AB272" s="3">
        <v>0</v>
      </c>
      <c r="AC272" s="3">
        <v>25358</v>
      </c>
      <c r="AD272">
        <f t="shared" si="185"/>
        <v>149</v>
      </c>
      <c r="AE272" s="3">
        <v>1116</v>
      </c>
      <c r="AF272" s="3">
        <v>1091</v>
      </c>
      <c r="AG272" s="3">
        <v>25</v>
      </c>
      <c r="AH272" s="3">
        <v>308</v>
      </c>
      <c r="AI272" s="3">
        <v>378</v>
      </c>
      <c r="AJ272" s="3">
        <v>212</v>
      </c>
      <c r="AK272" s="3">
        <v>193</v>
      </c>
      <c r="AL272" s="3">
        <v>28</v>
      </c>
      <c r="AM272" s="3">
        <v>4952</v>
      </c>
      <c r="AN272" s="3">
        <v>989</v>
      </c>
      <c r="AO272" s="3">
        <v>4693.8999999999996</v>
      </c>
      <c r="AP272" s="3">
        <v>3.6999999999999998E-2</v>
      </c>
      <c r="AQ272" s="3">
        <v>43</v>
      </c>
      <c r="AR272" s="3">
        <v>36</v>
      </c>
      <c r="AS272" s="3">
        <v>2.5</v>
      </c>
      <c r="AT272" s="3">
        <v>2.1</v>
      </c>
      <c r="AU272" s="2">
        <v>1007.9</v>
      </c>
      <c r="AV272" s="2">
        <v>9.5</v>
      </c>
      <c r="AW272" s="2">
        <v>116.51666666666665</v>
      </c>
      <c r="AX272">
        <f t="shared" si="175"/>
        <v>-68</v>
      </c>
      <c r="AY272" t="s">
        <v>82</v>
      </c>
      <c r="AZ272" s="3">
        <v>13923936</v>
      </c>
      <c r="BA272" s="3">
        <v>1921</v>
      </c>
      <c r="BB272">
        <v>26747881056</v>
      </c>
      <c r="BC272" t="s">
        <v>79</v>
      </c>
      <c r="BD272">
        <f t="shared" si="189"/>
        <v>21.7</v>
      </c>
      <c r="BE272">
        <f t="shared" si="190"/>
        <v>81</v>
      </c>
      <c r="BF272" t="str">
        <f t="shared" si="191"/>
        <v>_なし</v>
      </c>
      <c r="BG272" t="str">
        <f t="shared" si="192"/>
        <v>_冬でない</v>
      </c>
      <c r="BH272">
        <f t="shared" si="193"/>
        <v>0</v>
      </c>
      <c r="BI272" t="str">
        <f t="shared" si="194"/>
        <v>_なし</v>
      </c>
      <c r="BJ272" t="str">
        <f t="shared" si="176"/>
        <v>_なし</v>
      </c>
      <c r="BK272" t="str">
        <f t="shared" si="195"/>
        <v>_なし</v>
      </c>
      <c r="BL272">
        <f t="shared" si="196"/>
        <v>113.27500000000002</v>
      </c>
      <c r="BM272">
        <f t="shared" si="177"/>
        <v>5145</v>
      </c>
      <c r="BN272">
        <f t="shared" si="178"/>
        <v>1017</v>
      </c>
      <c r="BO272">
        <f t="shared" si="179"/>
        <v>6162</v>
      </c>
      <c r="BP272">
        <v>-21</v>
      </c>
      <c r="BQ272">
        <v>-3</v>
      </c>
      <c r="BR272">
        <v>-11</v>
      </c>
      <c r="BS272">
        <v>-26</v>
      </c>
      <c r="BT272">
        <v>-19</v>
      </c>
      <c r="BU272">
        <v>8</v>
      </c>
      <c r="BV272">
        <f t="shared" si="202"/>
        <v>-17</v>
      </c>
      <c r="BW272">
        <f t="shared" si="203"/>
        <v>-1</v>
      </c>
      <c r="BX272">
        <f t="shared" si="204"/>
        <v>5</v>
      </c>
      <c r="BY272">
        <f t="shared" si="205"/>
        <v>-26</v>
      </c>
      <c r="BZ272">
        <f t="shared" si="206"/>
        <v>-10</v>
      </c>
      <c r="CA272">
        <f t="shared" si="207"/>
        <v>4</v>
      </c>
      <c r="CB272">
        <f t="shared" si="180"/>
        <v>-12</v>
      </c>
      <c r="CC272">
        <f t="shared" si="181"/>
        <v>-7.5</v>
      </c>
      <c r="CD272">
        <f t="shared" si="197"/>
        <v>1.5</v>
      </c>
      <c r="CE272" t="s">
        <v>122</v>
      </c>
      <c r="CF272" t="str">
        <f t="shared" si="198"/>
        <v>秋</v>
      </c>
      <c r="CG272" s="2">
        <v>13923936</v>
      </c>
      <c r="CH272" s="2">
        <v>25358</v>
      </c>
      <c r="CI272" s="2">
        <v>26747881056</v>
      </c>
      <c r="CJ272">
        <f t="shared" si="199"/>
        <v>26583134258</v>
      </c>
      <c r="CK272">
        <f t="shared" si="200"/>
        <v>26583134258</v>
      </c>
      <c r="CL272" s="2">
        <v>0</v>
      </c>
      <c r="CM272" s="2">
        <v>0</v>
      </c>
      <c r="CN272">
        <f t="shared" si="182"/>
        <v>0</v>
      </c>
      <c r="CO272">
        <f t="shared" si="186"/>
        <v>0</v>
      </c>
      <c r="CP272">
        <f t="shared" si="187"/>
        <v>0</v>
      </c>
      <c r="CQ272">
        <f t="shared" si="188"/>
        <v>0</v>
      </c>
      <c r="CR272">
        <f t="shared" si="183"/>
        <v>146</v>
      </c>
      <c r="CS272">
        <v>256</v>
      </c>
      <c r="CT272">
        <v>545724.80000000005</v>
      </c>
      <c r="CU272">
        <f t="shared" si="201"/>
        <v>545724.80000000005</v>
      </c>
    </row>
    <row r="273" spans="1:99" x14ac:dyDescent="0.55000000000000004">
      <c r="A273" s="1">
        <v>44117</v>
      </c>
      <c r="B273">
        <v>166</v>
      </c>
      <c r="C273">
        <v>27944</v>
      </c>
      <c r="D273">
        <v>2</v>
      </c>
      <c r="E273">
        <v>423</v>
      </c>
      <c r="F273">
        <v>22.1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 t="str">
        <f t="shared" si="167"/>
        <v>_平日(金曜除く)</v>
      </c>
      <c r="O273" t="s">
        <v>17</v>
      </c>
      <c r="P273" t="str">
        <f t="shared" si="168"/>
        <v>_平日</v>
      </c>
      <c r="Q273" t="str">
        <f t="shared" si="169"/>
        <v>_祝日でない</v>
      </c>
      <c r="R273" t="str">
        <f t="shared" si="170"/>
        <v>_平日</v>
      </c>
      <c r="S273" t="str">
        <f t="shared" si="171"/>
        <v>_平日</v>
      </c>
      <c r="T273">
        <f t="shared" si="184"/>
        <v>78</v>
      </c>
      <c r="U273" t="str">
        <f t="shared" si="172"/>
        <v>火</v>
      </c>
      <c r="V273" t="str">
        <f t="shared" si="173"/>
        <v>_週の前半</v>
      </c>
      <c r="W273" t="s">
        <v>41</v>
      </c>
      <c r="X273" t="str">
        <f t="shared" si="174"/>
        <v>_週の前半</v>
      </c>
      <c r="Y273" s="3">
        <v>0</v>
      </c>
      <c r="Z273" s="3">
        <v>79</v>
      </c>
      <c r="AA273" s="2" t="s">
        <v>79</v>
      </c>
      <c r="AB273" s="3">
        <v>0</v>
      </c>
      <c r="AC273" s="3">
        <v>25562</v>
      </c>
      <c r="AD273">
        <f t="shared" si="185"/>
        <v>204</v>
      </c>
      <c r="AE273" s="3">
        <v>1083</v>
      </c>
      <c r="AF273" s="3">
        <v>1056</v>
      </c>
      <c r="AG273" s="3">
        <v>27</v>
      </c>
      <c r="AH273" s="3">
        <v>294</v>
      </c>
      <c r="AI273" s="3">
        <v>325</v>
      </c>
      <c r="AJ273" s="3">
        <v>272</v>
      </c>
      <c r="AK273" s="3">
        <v>195</v>
      </c>
      <c r="AL273" s="3">
        <v>22</v>
      </c>
      <c r="AM273" s="3">
        <v>4719</v>
      </c>
      <c r="AN273" s="3">
        <v>769</v>
      </c>
      <c r="AO273" s="3">
        <v>4675.3</v>
      </c>
      <c r="AP273" s="3">
        <v>3.9E-2</v>
      </c>
      <c r="AQ273" s="3">
        <v>38</v>
      </c>
      <c r="AR273" s="3">
        <v>36.700000000000003</v>
      </c>
      <c r="AS273" s="3">
        <v>4.2</v>
      </c>
      <c r="AT273" s="3">
        <v>2.5</v>
      </c>
      <c r="AU273" s="2">
        <v>1009.5</v>
      </c>
      <c r="AV273" s="2">
        <v>8.5</v>
      </c>
      <c r="AW273" s="2">
        <v>-0.26666666666666661</v>
      </c>
      <c r="AX273">
        <f t="shared" si="175"/>
        <v>88</v>
      </c>
      <c r="AY273" t="s">
        <v>82</v>
      </c>
      <c r="AZ273" s="3">
        <v>13923858</v>
      </c>
      <c r="BA273" s="3">
        <v>1793</v>
      </c>
      <c r="BB273">
        <v>24965477394</v>
      </c>
      <c r="BC273" t="s">
        <v>79</v>
      </c>
      <c r="BD273">
        <f t="shared" si="189"/>
        <v>21</v>
      </c>
      <c r="BE273">
        <f t="shared" si="190"/>
        <v>52</v>
      </c>
      <c r="BF273" t="str">
        <f t="shared" si="191"/>
        <v>_なし</v>
      </c>
      <c r="BG273" t="str">
        <f t="shared" si="192"/>
        <v>_冬でない</v>
      </c>
      <c r="BH273">
        <f t="shared" si="193"/>
        <v>0</v>
      </c>
      <c r="BI273" t="str">
        <f t="shared" si="194"/>
        <v>_なし</v>
      </c>
      <c r="BJ273" t="str">
        <f t="shared" si="176"/>
        <v>_なし</v>
      </c>
      <c r="BK273" t="str">
        <f t="shared" si="195"/>
        <v>_なし</v>
      </c>
      <c r="BL273">
        <f t="shared" si="196"/>
        <v>0.25833333333333325</v>
      </c>
      <c r="BM273">
        <f t="shared" si="177"/>
        <v>4914</v>
      </c>
      <c r="BN273">
        <f t="shared" si="178"/>
        <v>791</v>
      </c>
      <c r="BO273">
        <f t="shared" si="179"/>
        <v>5705</v>
      </c>
      <c r="BP273">
        <v>-20</v>
      </c>
      <c r="BQ273">
        <v>-2</v>
      </c>
      <c r="BR273">
        <v>-5</v>
      </c>
      <c r="BS273">
        <v>-26</v>
      </c>
      <c r="BT273">
        <v>-19</v>
      </c>
      <c r="BU273">
        <v>9</v>
      </c>
      <c r="BV273">
        <f t="shared" si="202"/>
        <v>-23</v>
      </c>
      <c r="BW273">
        <f t="shared" si="203"/>
        <v>-5</v>
      </c>
      <c r="BX273">
        <f t="shared" si="204"/>
        <v>-15</v>
      </c>
      <c r="BY273">
        <f t="shared" si="205"/>
        <v>-26</v>
      </c>
      <c r="BZ273">
        <f t="shared" si="206"/>
        <v>-18</v>
      </c>
      <c r="CA273">
        <f t="shared" si="207"/>
        <v>9</v>
      </c>
      <c r="CB273">
        <f t="shared" si="180"/>
        <v>-10.5</v>
      </c>
      <c r="CC273">
        <f t="shared" si="181"/>
        <v>-13</v>
      </c>
      <c r="CD273">
        <f t="shared" si="197"/>
        <v>2.7</v>
      </c>
      <c r="CE273" t="s">
        <v>122</v>
      </c>
      <c r="CF273" t="str">
        <f t="shared" si="198"/>
        <v>秋</v>
      </c>
      <c r="CG273" s="2">
        <v>13923858</v>
      </c>
      <c r="CH273" s="2">
        <v>25562</v>
      </c>
      <c r="CI273" s="2">
        <v>24965477394</v>
      </c>
      <c r="CJ273">
        <f t="shared" si="199"/>
        <v>24313219362</v>
      </c>
      <c r="CK273">
        <f t="shared" si="200"/>
        <v>24313219362</v>
      </c>
      <c r="CL273" s="2">
        <v>0</v>
      </c>
      <c r="CM273" s="2">
        <v>0</v>
      </c>
      <c r="CN273">
        <f t="shared" si="182"/>
        <v>0</v>
      </c>
      <c r="CO273">
        <f t="shared" si="186"/>
        <v>0</v>
      </c>
      <c r="CP273">
        <f t="shared" si="187"/>
        <v>0</v>
      </c>
      <c r="CQ273">
        <f t="shared" si="188"/>
        <v>0</v>
      </c>
      <c r="CR273">
        <f t="shared" si="183"/>
        <v>78</v>
      </c>
      <c r="CS273">
        <v>256</v>
      </c>
      <c r="CT273">
        <v>545724.80000000005</v>
      </c>
      <c r="CU273">
        <f t="shared" si="201"/>
        <v>545724.80000000005</v>
      </c>
    </row>
    <row r="274" spans="1:99" x14ac:dyDescent="0.55000000000000004">
      <c r="A274" s="1">
        <v>44118</v>
      </c>
      <c r="B274">
        <v>177</v>
      </c>
      <c r="C274">
        <v>28121</v>
      </c>
      <c r="D274">
        <v>2</v>
      </c>
      <c r="E274">
        <v>425</v>
      </c>
      <c r="F274">
        <v>20.3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 t="str">
        <f t="shared" si="167"/>
        <v>_平日(金曜除く)</v>
      </c>
      <c r="O274" t="s">
        <v>17</v>
      </c>
      <c r="P274" t="str">
        <f t="shared" si="168"/>
        <v>_平日</v>
      </c>
      <c r="Q274" t="str">
        <f t="shared" si="169"/>
        <v>_祝日でない</v>
      </c>
      <c r="R274" t="str">
        <f t="shared" si="170"/>
        <v>_平日</v>
      </c>
      <c r="S274" t="str">
        <f t="shared" si="171"/>
        <v>_平日</v>
      </c>
      <c r="T274">
        <f t="shared" si="184"/>
        <v>166</v>
      </c>
      <c r="U274" t="str">
        <f t="shared" si="172"/>
        <v>水</v>
      </c>
      <c r="V274" t="str">
        <f t="shared" si="173"/>
        <v>_週の前半</v>
      </c>
      <c r="W274" t="s">
        <v>41</v>
      </c>
      <c r="X274" t="str">
        <f t="shared" si="174"/>
        <v>_週の前半</v>
      </c>
      <c r="Y274" s="3">
        <v>0</v>
      </c>
      <c r="Z274" s="3">
        <v>67</v>
      </c>
      <c r="AA274" s="2" t="s">
        <v>79</v>
      </c>
      <c r="AB274" s="3">
        <v>0</v>
      </c>
      <c r="AC274" s="3">
        <v>25846</v>
      </c>
      <c r="AD274">
        <f t="shared" si="185"/>
        <v>284</v>
      </c>
      <c r="AE274" s="3">
        <v>1008</v>
      </c>
      <c r="AF274" s="3">
        <v>983</v>
      </c>
      <c r="AG274" s="3">
        <v>25</v>
      </c>
      <c r="AH274" s="3">
        <v>301</v>
      </c>
      <c r="AI274" s="3">
        <v>272</v>
      </c>
      <c r="AJ274" s="3">
        <v>284</v>
      </c>
      <c r="AK274" s="3">
        <v>188</v>
      </c>
      <c r="AL274" s="3">
        <v>25</v>
      </c>
      <c r="AM274" s="3">
        <v>4288</v>
      </c>
      <c r="AN274" s="3">
        <v>738</v>
      </c>
      <c r="AO274" s="3">
        <v>4631.8999999999996</v>
      </c>
      <c r="AP274" s="3">
        <v>3.9E-2</v>
      </c>
      <c r="AQ274" s="3">
        <v>25</v>
      </c>
      <c r="AR274" s="3">
        <v>35.9</v>
      </c>
      <c r="AS274" s="3">
        <v>0.7</v>
      </c>
      <c r="AT274" s="3">
        <v>2.2999999999999998</v>
      </c>
      <c r="AU274" s="2">
        <v>1015.1</v>
      </c>
      <c r="AV274" s="2">
        <v>10</v>
      </c>
      <c r="AW274" s="2">
        <v>3.15</v>
      </c>
      <c r="AX274">
        <f t="shared" si="175"/>
        <v>11</v>
      </c>
      <c r="AY274" t="s">
        <v>82</v>
      </c>
      <c r="AZ274" s="3">
        <v>13923692</v>
      </c>
      <c r="BA274" s="3">
        <v>1673</v>
      </c>
      <c r="BB274">
        <v>23294336716</v>
      </c>
      <c r="BC274" t="s">
        <v>79</v>
      </c>
      <c r="BD274">
        <f t="shared" si="189"/>
        <v>18.3</v>
      </c>
      <c r="BE274">
        <f t="shared" si="190"/>
        <v>73</v>
      </c>
      <c r="BF274" t="str">
        <f t="shared" si="191"/>
        <v>_なし</v>
      </c>
      <c r="BG274" t="str">
        <f t="shared" si="192"/>
        <v>_冬でない</v>
      </c>
      <c r="BH274">
        <f t="shared" si="193"/>
        <v>0</v>
      </c>
      <c r="BI274" t="str">
        <f t="shared" si="194"/>
        <v>_なし</v>
      </c>
      <c r="BJ274" t="str">
        <f t="shared" si="176"/>
        <v>_なし</v>
      </c>
      <c r="BK274" t="str">
        <f t="shared" si="195"/>
        <v>_なし</v>
      </c>
      <c r="BL274">
        <f t="shared" si="196"/>
        <v>2.0249999999999999</v>
      </c>
      <c r="BM274">
        <f t="shared" si="177"/>
        <v>4476</v>
      </c>
      <c r="BN274">
        <f t="shared" si="178"/>
        <v>763</v>
      </c>
      <c r="BO274">
        <f t="shared" si="179"/>
        <v>5239</v>
      </c>
      <c r="BP274">
        <v>-20</v>
      </c>
      <c r="BQ274">
        <v>-3</v>
      </c>
      <c r="BR274">
        <v>-7</v>
      </c>
      <c r="BS274">
        <v>-26</v>
      </c>
      <c r="BT274">
        <v>-19</v>
      </c>
      <c r="BU274">
        <v>9</v>
      </c>
      <c r="BV274">
        <f t="shared" si="202"/>
        <v>-19</v>
      </c>
      <c r="BW274">
        <f t="shared" si="203"/>
        <v>-2</v>
      </c>
      <c r="BX274">
        <f t="shared" si="204"/>
        <v>-4</v>
      </c>
      <c r="BY274">
        <f t="shared" si="205"/>
        <v>-27</v>
      </c>
      <c r="BZ274">
        <f t="shared" si="206"/>
        <v>-19</v>
      </c>
      <c r="CA274">
        <f t="shared" si="207"/>
        <v>9</v>
      </c>
      <c r="CB274">
        <f t="shared" si="180"/>
        <v>-11</v>
      </c>
      <c r="CC274">
        <f t="shared" si="181"/>
        <v>-10.333333333333334</v>
      </c>
      <c r="CD274">
        <f t="shared" si="197"/>
        <v>3.2</v>
      </c>
      <c r="CE274" t="s">
        <v>122</v>
      </c>
      <c r="CF274" t="str">
        <f t="shared" si="198"/>
        <v>秋</v>
      </c>
      <c r="CG274" s="2">
        <v>13923692</v>
      </c>
      <c r="CH274" s="2">
        <v>25846</v>
      </c>
      <c r="CI274" s="2">
        <v>23294336716</v>
      </c>
      <c r="CJ274">
        <f t="shared" si="199"/>
        <v>23867314594</v>
      </c>
      <c r="CK274">
        <f t="shared" si="200"/>
        <v>23867314594</v>
      </c>
      <c r="CL274" s="2">
        <v>0</v>
      </c>
      <c r="CM274" s="2">
        <v>0</v>
      </c>
      <c r="CN274">
        <f t="shared" si="182"/>
        <v>0</v>
      </c>
      <c r="CO274">
        <f t="shared" si="186"/>
        <v>0</v>
      </c>
      <c r="CP274">
        <f t="shared" si="187"/>
        <v>0</v>
      </c>
      <c r="CQ274">
        <f t="shared" si="188"/>
        <v>0</v>
      </c>
      <c r="CR274">
        <f t="shared" si="183"/>
        <v>166</v>
      </c>
      <c r="CS274">
        <v>256</v>
      </c>
      <c r="CT274">
        <v>545724.80000000005</v>
      </c>
      <c r="CU274">
        <f t="shared" si="201"/>
        <v>545724.80000000005</v>
      </c>
    </row>
    <row r="275" spans="1:99" x14ac:dyDescent="0.55000000000000004">
      <c r="A275" s="1">
        <v>44119</v>
      </c>
      <c r="B275">
        <v>284</v>
      </c>
      <c r="C275">
        <v>28405</v>
      </c>
      <c r="D275">
        <v>2</v>
      </c>
      <c r="E275">
        <v>427</v>
      </c>
      <c r="F275">
        <v>16.8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 t="str">
        <f t="shared" si="167"/>
        <v>_平日(金曜除く)</v>
      </c>
      <c r="O275" t="s">
        <v>17</v>
      </c>
      <c r="P275" t="str">
        <f t="shared" si="168"/>
        <v>_平日</v>
      </c>
      <c r="Q275" t="str">
        <f t="shared" si="169"/>
        <v>_祝日でない</v>
      </c>
      <c r="R275" t="str">
        <f t="shared" si="170"/>
        <v>_平日</v>
      </c>
      <c r="S275" t="str">
        <f t="shared" si="171"/>
        <v>_平日</v>
      </c>
      <c r="T275">
        <f t="shared" si="184"/>
        <v>177</v>
      </c>
      <c r="U275" t="str">
        <f t="shared" si="172"/>
        <v>木</v>
      </c>
      <c r="V275" t="str">
        <f t="shared" si="173"/>
        <v>週の後半</v>
      </c>
      <c r="W275" t="s">
        <v>41</v>
      </c>
      <c r="X275" t="str">
        <f t="shared" si="174"/>
        <v>週の後半</v>
      </c>
      <c r="Y275" s="3">
        <v>1</v>
      </c>
      <c r="Z275" s="3">
        <v>83</v>
      </c>
      <c r="AA275" s="2" t="s">
        <v>79</v>
      </c>
      <c r="AB275" s="3">
        <v>0</v>
      </c>
      <c r="AC275" s="3">
        <v>26091</v>
      </c>
      <c r="AD275">
        <f t="shared" si="185"/>
        <v>245</v>
      </c>
      <c r="AE275" s="3">
        <v>1000</v>
      </c>
      <c r="AF275" s="3">
        <v>975</v>
      </c>
      <c r="AG275" s="3">
        <v>25</v>
      </c>
      <c r="AH275" s="3">
        <v>294</v>
      </c>
      <c r="AI275" s="3">
        <v>254</v>
      </c>
      <c r="AJ275" s="3">
        <v>354</v>
      </c>
      <c r="AK275" s="3">
        <v>164</v>
      </c>
      <c r="AL275" s="3">
        <v>15</v>
      </c>
      <c r="AM275" s="3">
        <v>4175</v>
      </c>
      <c r="AN275" s="3">
        <v>693</v>
      </c>
      <c r="AO275" s="3">
        <v>4623.3</v>
      </c>
      <c r="AP275" s="3">
        <v>3.6999999999999998E-2</v>
      </c>
      <c r="AQ275" s="3">
        <v>27</v>
      </c>
      <c r="AR275" s="3">
        <v>35.299999999999997</v>
      </c>
      <c r="AS275" s="3">
        <v>0</v>
      </c>
      <c r="AT275" s="3">
        <v>2.7</v>
      </c>
      <c r="AU275" s="2">
        <v>1017</v>
      </c>
      <c r="AV275" s="2">
        <v>10</v>
      </c>
      <c r="AW275" s="2">
        <v>-6.6666666666666652E-2</v>
      </c>
      <c r="AX275">
        <f t="shared" si="175"/>
        <v>107</v>
      </c>
      <c r="AY275" t="s">
        <v>82</v>
      </c>
      <c r="AZ275" s="3">
        <v>13923515</v>
      </c>
      <c r="BA275" s="3">
        <v>1603</v>
      </c>
      <c r="BB275">
        <v>22319394545</v>
      </c>
      <c r="BC275" t="s">
        <v>79</v>
      </c>
      <c r="BD275">
        <f t="shared" si="189"/>
        <v>14.7</v>
      </c>
      <c r="BE275">
        <f t="shared" si="190"/>
        <v>99</v>
      </c>
      <c r="BF275" t="str">
        <f t="shared" si="191"/>
        <v>_なし</v>
      </c>
      <c r="BG275" t="str">
        <f t="shared" si="192"/>
        <v>_冬でない</v>
      </c>
      <c r="BH275">
        <f t="shared" si="193"/>
        <v>0</v>
      </c>
      <c r="BI275" t="str">
        <f t="shared" si="194"/>
        <v>_なし</v>
      </c>
      <c r="BJ275" t="str">
        <f t="shared" si="176"/>
        <v>_なし</v>
      </c>
      <c r="BK275" t="str">
        <f t="shared" si="195"/>
        <v>_なし</v>
      </c>
      <c r="BL275">
        <f t="shared" si="196"/>
        <v>-1.0833333333333337</v>
      </c>
      <c r="BM275">
        <f t="shared" si="177"/>
        <v>4339</v>
      </c>
      <c r="BN275">
        <f t="shared" si="178"/>
        <v>708</v>
      </c>
      <c r="BO275">
        <f t="shared" si="179"/>
        <v>5047</v>
      </c>
      <c r="BP275">
        <v>-23</v>
      </c>
      <c r="BQ275">
        <v>-5</v>
      </c>
      <c r="BR275">
        <v>-29</v>
      </c>
      <c r="BS275">
        <v>-26</v>
      </c>
      <c r="BT275">
        <v>-20</v>
      </c>
      <c r="BU275">
        <v>10</v>
      </c>
      <c r="BV275">
        <f t="shared" si="202"/>
        <v>-24</v>
      </c>
      <c r="BW275">
        <f t="shared" si="203"/>
        <v>-9</v>
      </c>
      <c r="BX275">
        <f t="shared" si="204"/>
        <v>-20</v>
      </c>
      <c r="BY275">
        <f t="shared" si="205"/>
        <v>-27</v>
      </c>
      <c r="BZ275">
        <f t="shared" si="206"/>
        <v>-19</v>
      </c>
      <c r="CA275">
        <f t="shared" si="207"/>
        <v>9</v>
      </c>
      <c r="CB275">
        <f t="shared" si="180"/>
        <v>-15.5</v>
      </c>
      <c r="CC275">
        <f t="shared" si="181"/>
        <v>-15</v>
      </c>
      <c r="CD275">
        <f t="shared" si="197"/>
        <v>0</v>
      </c>
      <c r="CE275" t="s">
        <v>122</v>
      </c>
      <c r="CF275" t="str">
        <f t="shared" si="198"/>
        <v>秋</v>
      </c>
      <c r="CG275" s="2">
        <v>13923515</v>
      </c>
      <c r="CH275" s="2">
        <v>26091</v>
      </c>
      <c r="CI275" s="2">
        <v>22319394545</v>
      </c>
      <c r="CJ275">
        <f t="shared" si="199"/>
        <v>23184760365</v>
      </c>
      <c r="CK275">
        <f t="shared" si="200"/>
        <v>23184760365</v>
      </c>
      <c r="CL275" s="2">
        <v>0</v>
      </c>
      <c r="CM275" s="2">
        <v>0</v>
      </c>
      <c r="CN275">
        <f t="shared" si="182"/>
        <v>0</v>
      </c>
      <c r="CO275">
        <f t="shared" si="186"/>
        <v>0</v>
      </c>
      <c r="CP275">
        <f t="shared" si="187"/>
        <v>0</v>
      </c>
      <c r="CQ275">
        <f t="shared" si="188"/>
        <v>0</v>
      </c>
      <c r="CR275">
        <f t="shared" si="183"/>
        <v>177</v>
      </c>
      <c r="CS275">
        <v>256</v>
      </c>
      <c r="CT275">
        <v>545724.80000000005</v>
      </c>
      <c r="CU275">
        <f t="shared" si="201"/>
        <v>545724.80000000005</v>
      </c>
    </row>
    <row r="276" spans="1:99" x14ac:dyDescent="0.55000000000000004">
      <c r="A276" s="1">
        <v>44120</v>
      </c>
      <c r="B276">
        <v>183</v>
      </c>
      <c r="C276">
        <v>28588</v>
      </c>
      <c r="D276">
        <v>4</v>
      </c>
      <c r="E276">
        <v>431</v>
      </c>
      <c r="F276">
        <v>16.100000000000001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 t="str">
        <f t="shared" si="167"/>
        <v>金曜</v>
      </c>
      <c r="O276" t="s">
        <v>17</v>
      </c>
      <c r="P276" t="str">
        <f t="shared" si="168"/>
        <v>_平日</v>
      </c>
      <c r="Q276" t="str">
        <f t="shared" si="169"/>
        <v>_祝日でない</v>
      </c>
      <c r="R276" t="str">
        <f t="shared" si="170"/>
        <v>_平日</v>
      </c>
      <c r="S276" t="str">
        <f t="shared" si="171"/>
        <v>休日前日</v>
      </c>
      <c r="T276">
        <f t="shared" si="184"/>
        <v>284</v>
      </c>
      <c r="U276" t="str">
        <f t="shared" si="172"/>
        <v>金</v>
      </c>
      <c r="V276" t="str">
        <f t="shared" si="173"/>
        <v>週の後半</v>
      </c>
      <c r="W276" t="s">
        <v>41</v>
      </c>
      <c r="X276" t="str">
        <f t="shared" si="174"/>
        <v>週の後半</v>
      </c>
      <c r="Y276" s="3">
        <v>0</v>
      </c>
      <c r="Z276" s="3">
        <v>59</v>
      </c>
      <c r="AA276" s="2" t="s">
        <v>79</v>
      </c>
      <c r="AB276" s="3">
        <v>0</v>
      </c>
      <c r="AC276" s="3">
        <v>26306</v>
      </c>
      <c r="AD276">
        <f t="shared" si="185"/>
        <v>215</v>
      </c>
      <c r="AE276" s="3">
        <v>1002</v>
      </c>
      <c r="AF276" s="3">
        <v>977</v>
      </c>
      <c r="AG276" s="3">
        <v>25</v>
      </c>
      <c r="AH276" s="3">
        <v>332</v>
      </c>
      <c r="AI276" s="3">
        <v>234</v>
      </c>
      <c r="AJ276" s="3">
        <v>299</v>
      </c>
      <c r="AK276" s="3">
        <v>173</v>
      </c>
      <c r="AL276" s="3">
        <v>17</v>
      </c>
      <c r="AM276" s="3">
        <v>4655</v>
      </c>
      <c r="AN276" s="3">
        <v>754</v>
      </c>
      <c r="AO276" s="3">
        <v>4611.3999999999996</v>
      </c>
      <c r="AP276" s="3">
        <v>3.7999999999999999E-2</v>
      </c>
      <c r="AQ276" s="3">
        <v>35</v>
      </c>
      <c r="AR276" s="3">
        <v>35.700000000000003</v>
      </c>
      <c r="AS276" s="3">
        <v>4.0999999999999996</v>
      </c>
      <c r="AT276" s="3">
        <v>2.9</v>
      </c>
      <c r="AU276" s="2">
        <v>1018.4</v>
      </c>
      <c r="AV276" s="2">
        <v>9.5</v>
      </c>
      <c r="AW276" s="2">
        <v>2.5749999999999997</v>
      </c>
      <c r="AX276">
        <f t="shared" si="175"/>
        <v>-101</v>
      </c>
      <c r="AY276" t="s">
        <v>82</v>
      </c>
      <c r="AZ276" s="3">
        <v>13923231</v>
      </c>
      <c r="BA276" s="3">
        <v>1668</v>
      </c>
      <c r="BB276">
        <v>23223949308</v>
      </c>
      <c r="BC276" t="s">
        <v>79</v>
      </c>
      <c r="BD276">
        <f t="shared" si="189"/>
        <v>14.5</v>
      </c>
      <c r="BE276">
        <f t="shared" si="190"/>
        <v>99</v>
      </c>
      <c r="BF276" t="str">
        <f t="shared" si="191"/>
        <v>_なし</v>
      </c>
      <c r="BG276" t="str">
        <f t="shared" si="192"/>
        <v>_冬でない</v>
      </c>
      <c r="BH276">
        <f t="shared" si="193"/>
        <v>0</v>
      </c>
      <c r="BI276" t="str">
        <f t="shared" si="194"/>
        <v>_なし</v>
      </c>
      <c r="BJ276" t="str">
        <f t="shared" si="176"/>
        <v>_なし</v>
      </c>
      <c r="BK276" t="str">
        <f t="shared" si="195"/>
        <v>_なし</v>
      </c>
      <c r="BL276">
        <f t="shared" si="196"/>
        <v>0.53333333333333333</v>
      </c>
      <c r="BM276">
        <f t="shared" si="177"/>
        <v>4828</v>
      </c>
      <c r="BN276">
        <f t="shared" si="178"/>
        <v>771</v>
      </c>
      <c r="BO276">
        <f t="shared" si="179"/>
        <v>5599</v>
      </c>
      <c r="BP276">
        <v>-19</v>
      </c>
      <c r="BQ276">
        <v>0</v>
      </c>
      <c r="BR276">
        <v>-16</v>
      </c>
      <c r="BS276">
        <v>-25</v>
      </c>
      <c r="BT276">
        <v>-20</v>
      </c>
      <c r="BU276">
        <v>10</v>
      </c>
      <c r="BV276">
        <f t="shared" si="202"/>
        <v>-31</v>
      </c>
      <c r="BW276">
        <f t="shared" si="203"/>
        <v>-17</v>
      </c>
      <c r="BX276">
        <f t="shared" si="204"/>
        <v>-49</v>
      </c>
      <c r="BY276">
        <f t="shared" si="205"/>
        <v>-29</v>
      </c>
      <c r="BZ276">
        <f t="shared" si="206"/>
        <v>-22</v>
      </c>
      <c r="CA276">
        <f t="shared" si="207"/>
        <v>12</v>
      </c>
      <c r="CB276">
        <f t="shared" si="180"/>
        <v>-11.666666666666666</v>
      </c>
      <c r="CC276">
        <f t="shared" si="181"/>
        <v>-22.666666666666668</v>
      </c>
      <c r="CD276">
        <f t="shared" si="197"/>
        <v>0</v>
      </c>
      <c r="CE276" t="s">
        <v>122</v>
      </c>
      <c r="CF276" t="str">
        <f t="shared" si="198"/>
        <v>秋</v>
      </c>
      <c r="CG276" s="2">
        <v>13923231</v>
      </c>
      <c r="CH276" s="2">
        <v>26306</v>
      </c>
      <c r="CI276" s="2">
        <v>23223949308</v>
      </c>
      <c r="CJ276">
        <f t="shared" si="199"/>
        <v>23616007968</v>
      </c>
      <c r="CK276">
        <f t="shared" si="200"/>
        <v>23616007968</v>
      </c>
      <c r="CL276" s="2">
        <v>0</v>
      </c>
      <c r="CM276" s="2">
        <v>0</v>
      </c>
      <c r="CN276">
        <f t="shared" si="182"/>
        <v>0</v>
      </c>
      <c r="CO276">
        <f t="shared" si="186"/>
        <v>0</v>
      </c>
      <c r="CP276">
        <f t="shared" si="187"/>
        <v>0</v>
      </c>
      <c r="CQ276">
        <f t="shared" si="188"/>
        <v>0</v>
      </c>
      <c r="CR276">
        <f t="shared" si="183"/>
        <v>284</v>
      </c>
      <c r="CS276">
        <v>256</v>
      </c>
      <c r="CT276">
        <v>545724.80000000005</v>
      </c>
      <c r="CU276">
        <f t="shared" si="201"/>
        <v>545724.80000000005</v>
      </c>
    </row>
    <row r="277" spans="1:99" x14ac:dyDescent="0.55000000000000004">
      <c r="A277" s="1">
        <v>44121</v>
      </c>
      <c r="B277">
        <v>235</v>
      </c>
      <c r="C277">
        <v>28823</v>
      </c>
      <c r="D277">
        <v>3</v>
      </c>
      <c r="E277">
        <v>434</v>
      </c>
      <c r="F277">
        <v>12.7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 t="str">
        <f t="shared" si="167"/>
        <v>休日</v>
      </c>
      <c r="O277" t="s">
        <v>17</v>
      </c>
      <c r="P277" t="str">
        <f t="shared" si="168"/>
        <v>休日</v>
      </c>
      <c r="Q277" t="str">
        <f t="shared" si="169"/>
        <v>_祝日でない</v>
      </c>
      <c r="R277" t="str">
        <f t="shared" si="170"/>
        <v>休日</v>
      </c>
      <c r="S277" t="str">
        <f t="shared" si="171"/>
        <v>休日</v>
      </c>
      <c r="T277">
        <f t="shared" si="184"/>
        <v>183</v>
      </c>
      <c r="U277" t="str">
        <f t="shared" si="172"/>
        <v>土</v>
      </c>
      <c r="V277" t="str">
        <f t="shared" si="173"/>
        <v>週の後半</v>
      </c>
      <c r="W277" t="s">
        <v>41</v>
      </c>
      <c r="X277" t="str">
        <f t="shared" si="174"/>
        <v>週の後半</v>
      </c>
      <c r="Y277" s="3">
        <v>23</v>
      </c>
      <c r="Z277" s="3">
        <v>93</v>
      </c>
      <c r="AA277" s="2" t="s">
        <v>79</v>
      </c>
      <c r="AB277" s="3">
        <v>0</v>
      </c>
      <c r="AC277" s="3">
        <v>26474</v>
      </c>
      <c r="AD277">
        <f t="shared" si="185"/>
        <v>168</v>
      </c>
      <c r="AE277" s="3">
        <v>997</v>
      </c>
      <c r="AF277" s="3">
        <v>974</v>
      </c>
      <c r="AG277" s="3">
        <v>23</v>
      </c>
      <c r="AH277" s="3">
        <v>334</v>
      </c>
      <c r="AI277" s="3">
        <v>235</v>
      </c>
      <c r="AJ277" s="3">
        <v>365</v>
      </c>
      <c r="AK277" s="3">
        <v>119</v>
      </c>
      <c r="AL277" s="3">
        <v>9</v>
      </c>
      <c r="AM277" s="3">
        <v>2842</v>
      </c>
      <c r="AN277" s="3">
        <v>495</v>
      </c>
      <c r="AO277" s="3">
        <v>4639.1000000000004</v>
      </c>
      <c r="AP277" s="3">
        <v>3.6999999999999998E-2</v>
      </c>
      <c r="AQ277" s="3">
        <v>30</v>
      </c>
      <c r="AR277" s="3">
        <v>35</v>
      </c>
      <c r="AS277" s="3">
        <v>0</v>
      </c>
      <c r="AT277" s="3">
        <v>2.2000000000000002</v>
      </c>
      <c r="AU277" s="2">
        <v>1018.7</v>
      </c>
      <c r="AV277" s="2">
        <v>10</v>
      </c>
      <c r="AW277" s="2">
        <v>-30.833333333333343</v>
      </c>
      <c r="AX277">
        <f t="shared" si="175"/>
        <v>52</v>
      </c>
      <c r="AY277" t="s">
        <v>82</v>
      </c>
      <c r="AZ277" s="3">
        <v>13923048</v>
      </c>
      <c r="BA277" s="3">
        <v>1680</v>
      </c>
      <c r="BB277">
        <v>23390720640</v>
      </c>
      <c r="BC277" t="s">
        <v>79</v>
      </c>
      <c r="BD277">
        <f t="shared" si="189"/>
        <v>16</v>
      </c>
      <c r="BE277">
        <f t="shared" si="190"/>
        <v>100</v>
      </c>
      <c r="BF277" t="str">
        <f t="shared" si="191"/>
        <v>_なし</v>
      </c>
      <c r="BG277" t="str">
        <f t="shared" si="192"/>
        <v>_冬でない</v>
      </c>
      <c r="BH277">
        <f t="shared" si="193"/>
        <v>0</v>
      </c>
      <c r="BI277" t="str">
        <f t="shared" si="194"/>
        <v>_なし</v>
      </c>
      <c r="BJ277" t="str">
        <f t="shared" si="176"/>
        <v>_なし</v>
      </c>
      <c r="BK277" t="str">
        <f t="shared" si="195"/>
        <v>_なし</v>
      </c>
      <c r="BL277">
        <f t="shared" si="196"/>
        <v>-37.425000000000004</v>
      </c>
      <c r="BM277">
        <f t="shared" si="177"/>
        <v>2961</v>
      </c>
      <c r="BN277">
        <f t="shared" si="178"/>
        <v>504</v>
      </c>
      <c r="BO277">
        <f t="shared" si="179"/>
        <v>3465</v>
      </c>
      <c r="BP277">
        <v>-26</v>
      </c>
      <c r="BQ277">
        <v>-16</v>
      </c>
      <c r="BR277">
        <v>-58</v>
      </c>
      <c r="BS277">
        <v>-26</v>
      </c>
      <c r="BT277">
        <v>-15</v>
      </c>
      <c r="BU277">
        <v>8</v>
      </c>
      <c r="BV277">
        <f t="shared" si="202"/>
        <v>-31</v>
      </c>
      <c r="BW277">
        <f t="shared" si="203"/>
        <v>-12</v>
      </c>
      <c r="BX277">
        <f t="shared" si="204"/>
        <v>-49</v>
      </c>
      <c r="BY277">
        <f t="shared" si="205"/>
        <v>-29</v>
      </c>
      <c r="BZ277">
        <f t="shared" si="206"/>
        <v>-22</v>
      </c>
      <c r="CA277">
        <f t="shared" si="207"/>
        <v>13</v>
      </c>
      <c r="CB277">
        <f t="shared" si="180"/>
        <v>-22.166666666666668</v>
      </c>
      <c r="CC277">
        <f t="shared" si="181"/>
        <v>-21.666666666666668</v>
      </c>
      <c r="CD277">
        <f t="shared" si="197"/>
        <v>0</v>
      </c>
      <c r="CE277" t="s">
        <v>122</v>
      </c>
      <c r="CF277" t="str">
        <f t="shared" si="198"/>
        <v>秋</v>
      </c>
      <c r="CG277" s="2">
        <v>13923048</v>
      </c>
      <c r="CH277" s="2">
        <v>26474</v>
      </c>
      <c r="CI277" s="2">
        <v>23390720640</v>
      </c>
      <c r="CJ277">
        <f t="shared" si="199"/>
        <v>24242258530</v>
      </c>
      <c r="CK277">
        <f t="shared" si="200"/>
        <v>24242258530</v>
      </c>
      <c r="CL277" s="2">
        <v>0</v>
      </c>
      <c r="CM277" s="2">
        <v>0</v>
      </c>
      <c r="CN277">
        <f t="shared" si="182"/>
        <v>0</v>
      </c>
      <c r="CO277">
        <f t="shared" si="186"/>
        <v>0</v>
      </c>
      <c r="CP277">
        <f t="shared" si="187"/>
        <v>0</v>
      </c>
      <c r="CQ277">
        <f t="shared" si="188"/>
        <v>0</v>
      </c>
      <c r="CR277">
        <f t="shared" si="183"/>
        <v>183</v>
      </c>
      <c r="CS277">
        <v>256</v>
      </c>
      <c r="CT277">
        <v>545724.80000000005</v>
      </c>
      <c r="CU277">
        <f t="shared" si="201"/>
        <v>545724.80000000005</v>
      </c>
    </row>
    <row r="278" spans="1:99" x14ac:dyDescent="0.55000000000000004">
      <c r="A278" s="1">
        <v>44122</v>
      </c>
      <c r="B278">
        <v>132</v>
      </c>
      <c r="C278">
        <v>28955</v>
      </c>
      <c r="D278">
        <v>2</v>
      </c>
      <c r="E278">
        <v>436</v>
      </c>
      <c r="F278">
        <v>14.3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 t="str">
        <f t="shared" si="167"/>
        <v>休日</v>
      </c>
      <c r="O278" t="s">
        <v>17</v>
      </c>
      <c r="P278" t="str">
        <f t="shared" si="168"/>
        <v>休日</v>
      </c>
      <c r="Q278" t="str">
        <f t="shared" si="169"/>
        <v>_祝日でない</v>
      </c>
      <c r="R278" t="str">
        <f t="shared" si="170"/>
        <v>休日</v>
      </c>
      <c r="S278" t="str">
        <f t="shared" si="171"/>
        <v>休日</v>
      </c>
      <c r="T278">
        <f t="shared" si="184"/>
        <v>235</v>
      </c>
      <c r="U278" t="str">
        <f t="shared" si="172"/>
        <v>日</v>
      </c>
      <c r="V278" t="str">
        <f t="shared" si="173"/>
        <v>_週の前半</v>
      </c>
      <c r="W278" t="s">
        <v>41</v>
      </c>
      <c r="X278" t="str">
        <f t="shared" si="174"/>
        <v>週の後半</v>
      </c>
      <c r="Y278" s="3">
        <v>0.5</v>
      </c>
      <c r="Z278" s="3">
        <v>83</v>
      </c>
      <c r="AA278" s="2" t="s">
        <v>79</v>
      </c>
      <c r="AB278" s="3">
        <v>0</v>
      </c>
      <c r="AC278" s="3">
        <v>26577</v>
      </c>
      <c r="AD278">
        <f t="shared" si="185"/>
        <v>103</v>
      </c>
      <c r="AE278" s="3">
        <v>1051</v>
      </c>
      <c r="AF278" s="3">
        <v>1027</v>
      </c>
      <c r="AG278" s="3">
        <v>24</v>
      </c>
      <c r="AH278" s="3">
        <v>339</v>
      </c>
      <c r="AI278" s="3">
        <v>256</v>
      </c>
      <c r="AJ278" s="3">
        <v>312</v>
      </c>
      <c r="AK278" s="3">
        <v>40</v>
      </c>
      <c r="AL278" s="3">
        <v>3</v>
      </c>
      <c r="AM278" s="3">
        <v>991</v>
      </c>
      <c r="AN278" s="3">
        <v>270</v>
      </c>
      <c r="AO278" s="3">
        <v>4645.8999999999996</v>
      </c>
      <c r="AP278" s="3">
        <v>3.6999999999999998E-2</v>
      </c>
      <c r="AQ278" s="3">
        <v>44</v>
      </c>
      <c r="AR278" s="3">
        <v>34.6</v>
      </c>
      <c r="AS278" s="3">
        <v>4.2</v>
      </c>
      <c r="AT278" s="3">
        <v>2.1</v>
      </c>
      <c r="AU278" s="2">
        <v>1019.1</v>
      </c>
      <c r="AV278" s="2">
        <v>7</v>
      </c>
      <c r="AW278" s="2">
        <v>-0.15833333333333269</v>
      </c>
      <c r="AX278">
        <f t="shared" si="175"/>
        <v>-103</v>
      </c>
      <c r="AY278" t="s">
        <v>82</v>
      </c>
      <c r="AZ278" s="3">
        <v>13922813</v>
      </c>
      <c r="BA278" s="3">
        <v>1810</v>
      </c>
      <c r="BB278">
        <v>25200291530</v>
      </c>
      <c r="BC278" t="s">
        <v>79</v>
      </c>
      <c r="BD278">
        <f t="shared" si="189"/>
        <v>19.8</v>
      </c>
      <c r="BE278">
        <f t="shared" si="190"/>
        <v>91</v>
      </c>
      <c r="BF278" t="str">
        <f t="shared" si="191"/>
        <v>_なし</v>
      </c>
      <c r="BG278" t="str">
        <f t="shared" si="192"/>
        <v>_冬でない</v>
      </c>
      <c r="BH278">
        <f t="shared" si="193"/>
        <v>0</v>
      </c>
      <c r="BI278" t="str">
        <f t="shared" si="194"/>
        <v>_なし</v>
      </c>
      <c r="BJ278" t="str">
        <f t="shared" si="176"/>
        <v>_なし</v>
      </c>
      <c r="BK278" t="str">
        <f t="shared" si="195"/>
        <v>_なし</v>
      </c>
      <c r="BL278">
        <f t="shared" si="196"/>
        <v>5</v>
      </c>
      <c r="BM278">
        <f t="shared" si="177"/>
        <v>1031</v>
      </c>
      <c r="BN278">
        <f t="shared" si="178"/>
        <v>273</v>
      </c>
      <c r="BO278">
        <f t="shared" si="179"/>
        <v>1304</v>
      </c>
      <c r="BP278">
        <v>-11</v>
      </c>
      <c r="BQ278">
        <v>3</v>
      </c>
      <c r="BR278">
        <v>1</v>
      </c>
      <c r="BS278">
        <v>-21</v>
      </c>
      <c r="BT278">
        <v>-8</v>
      </c>
      <c r="BU278">
        <v>3</v>
      </c>
      <c r="BV278">
        <f t="shared" si="202"/>
        <v>-37</v>
      </c>
      <c r="BW278">
        <f t="shared" si="203"/>
        <v>-22</v>
      </c>
      <c r="BX278">
        <f t="shared" si="204"/>
        <v>-64</v>
      </c>
      <c r="BY278">
        <f t="shared" si="205"/>
        <v>-39</v>
      </c>
      <c r="BZ278">
        <f t="shared" si="206"/>
        <v>-19</v>
      </c>
      <c r="CA278">
        <f t="shared" si="207"/>
        <v>12</v>
      </c>
      <c r="CB278">
        <f t="shared" si="180"/>
        <v>-5.5</v>
      </c>
      <c r="CC278">
        <f t="shared" si="181"/>
        <v>-28.166666666666668</v>
      </c>
      <c r="CD278">
        <f t="shared" si="197"/>
        <v>0.4</v>
      </c>
      <c r="CE278" t="s">
        <v>122</v>
      </c>
      <c r="CF278" t="str">
        <f t="shared" si="198"/>
        <v>秋</v>
      </c>
      <c r="CG278" s="2">
        <v>13922813</v>
      </c>
      <c r="CH278" s="2">
        <v>26577</v>
      </c>
      <c r="CI278" s="2">
        <v>25200291530</v>
      </c>
      <c r="CJ278">
        <f t="shared" si="199"/>
        <v>26789933768</v>
      </c>
      <c r="CK278">
        <f t="shared" si="200"/>
        <v>26789933768</v>
      </c>
      <c r="CL278" s="2">
        <v>0</v>
      </c>
      <c r="CM278" s="2">
        <v>0</v>
      </c>
      <c r="CN278">
        <f t="shared" si="182"/>
        <v>0</v>
      </c>
      <c r="CO278">
        <f t="shared" si="186"/>
        <v>0</v>
      </c>
      <c r="CP278">
        <f t="shared" si="187"/>
        <v>0</v>
      </c>
      <c r="CQ278">
        <f t="shared" si="188"/>
        <v>0</v>
      </c>
      <c r="CR278">
        <f t="shared" si="183"/>
        <v>235</v>
      </c>
      <c r="CS278">
        <v>256</v>
      </c>
      <c r="CT278">
        <v>545724.80000000005</v>
      </c>
      <c r="CU278">
        <f t="shared" si="201"/>
        <v>545724.80000000005</v>
      </c>
    </row>
    <row r="279" spans="1:99" x14ac:dyDescent="0.55000000000000004">
      <c r="A279" s="1">
        <v>44123</v>
      </c>
      <c r="B279">
        <v>78</v>
      </c>
      <c r="C279">
        <v>29033</v>
      </c>
      <c r="D279">
        <v>0</v>
      </c>
      <c r="E279">
        <v>436</v>
      </c>
      <c r="F279">
        <v>13.1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t="str">
        <f t="shared" si="167"/>
        <v>_平日(金曜除く)</v>
      </c>
      <c r="O279" t="s">
        <v>17</v>
      </c>
      <c r="P279" t="str">
        <f t="shared" si="168"/>
        <v>_平日</v>
      </c>
      <c r="Q279" t="str">
        <f t="shared" si="169"/>
        <v>_祝日でない</v>
      </c>
      <c r="R279" t="str">
        <f t="shared" si="170"/>
        <v>_平日</v>
      </c>
      <c r="S279" t="str">
        <f t="shared" si="171"/>
        <v>_平日</v>
      </c>
      <c r="T279">
        <f t="shared" si="184"/>
        <v>132</v>
      </c>
      <c r="U279" t="str">
        <f t="shared" si="172"/>
        <v>月</v>
      </c>
      <c r="V279" t="str">
        <f t="shared" si="173"/>
        <v>_週の前半</v>
      </c>
      <c r="W279" t="s">
        <v>41</v>
      </c>
      <c r="X279" t="str">
        <f t="shared" si="174"/>
        <v>_週の前半</v>
      </c>
      <c r="Y279" s="3">
        <v>9</v>
      </c>
      <c r="Z279" s="3">
        <v>89</v>
      </c>
      <c r="AA279" s="2" t="s">
        <v>79</v>
      </c>
      <c r="AB279" s="3">
        <v>0</v>
      </c>
      <c r="AC279" s="3">
        <v>26810</v>
      </c>
      <c r="AD279">
        <f t="shared" si="185"/>
        <v>233</v>
      </c>
      <c r="AE279" s="3">
        <v>1062</v>
      </c>
      <c r="AF279" s="3">
        <v>1038</v>
      </c>
      <c r="AG279" s="3">
        <v>24</v>
      </c>
      <c r="AH279" s="3">
        <v>308</v>
      </c>
      <c r="AI279" s="3">
        <v>252</v>
      </c>
      <c r="AJ279" s="3">
        <v>178</v>
      </c>
      <c r="AK279" s="3">
        <v>162</v>
      </c>
      <c r="AL279" s="3">
        <v>22</v>
      </c>
      <c r="AM279" s="3">
        <v>4506</v>
      </c>
      <c r="AN279" s="3">
        <v>856</v>
      </c>
      <c r="AO279" s="3">
        <v>4557.8999999999996</v>
      </c>
      <c r="AP279" s="3">
        <v>3.5999999999999997E-2</v>
      </c>
      <c r="AQ279" s="3">
        <v>35</v>
      </c>
      <c r="AR279" s="3">
        <v>33.4</v>
      </c>
      <c r="AS279" s="3">
        <v>0</v>
      </c>
      <c r="AT279" s="3">
        <v>2.4</v>
      </c>
      <c r="AU279" s="2">
        <v>1020</v>
      </c>
      <c r="AV279" s="2">
        <v>7.5</v>
      </c>
      <c r="AW279" s="2">
        <v>90.933333333333323</v>
      </c>
      <c r="AX279">
        <f t="shared" si="175"/>
        <v>-54</v>
      </c>
      <c r="AY279" t="s">
        <v>82</v>
      </c>
      <c r="AZ279" s="3">
        <v>13922681</v>
      </c>
      <c r="BA279" s="3">
        <v>1709</v>
      </c>
      <c r="BB279">
        <v>23793861829</v>
      </c>
      <c r="BC279" t="s">
        <v>79</v>
      </c>
      <c r="BD279">
        <f t="shared" si="189"/>
        <v>21.5</v>
      </c>
      <c r="BE279">
        <f t="shared" si="190"/>
        <v>87</v>
      </c>
      <c r="BF279" t="str">
        <f t="shared" si="191"/>
        <v>_なし</v>
      </c>
      <c r="BG279" t="str">
        <f t="shared" si="192"/>
        <v>_冬でない</v>
      </c>
      <c r="BH279">
        <f t="shared" si="193"/>
        <v>0</v>
      </c>
      <c r="BI279" t="str">
        <f t="shared" si="194"/>
        <v>_なし</v>
      </c>
      <c r="BJ279" t="str">
        <f t="shared" si="176"/>
        <v>_なし</v>
      </c>
      <c r="BK279" t="str">
        <f t="shared" si="195"/>
        <v>_なし</v>
      </c>
      <c r="BL279">
        <f t="shared" si="196"/>
        <v>116.51666666666665</v>
      </c>
      <c r="BM279">
        <f t="shared" si="177"/>
        <v>4668</v>
      </c>
      <c r="BN279">
        <f t="shared" si="178"/>
        <v>878</v>
      </c>
      <c r="BO279">
        <f t="shared" si="179"/>
        <v>5546</v>
      </c>
      <c r="BP279">
        <v>-27</v>
      </c>
      <c r="BQ279">
        <v>-13</v>
      </c>
      <c r="BR279">
        <v>-36</v>
      </c>
      <c r="BS279">
        <v>-26</v>
      </c>
      <c r="BT279">
        <v>-19</v>
      </c>
      <c r="BU279">
        <v>10</v>
      </c>
      <c r="BV279">
        <f t="shared" si="202"/>
        <v>-16</v>
      </c>
      <c r="BW279">
        <f t="shared" si="203"/>
        <v>3</v>
      </c>
      <c r="BX279">
        <f t="shared" si="204"/>
        <v>-17</v>
      </c>
      <c r="BY279">
        <f t="shared" si="205"/>
        <v>-28</v>
      </c>
      <c r="BZ279">
        <f t="shared" si="206"/>
        <v>-9</v>
      </c>
      <c r="CA279">
        <f t="shared" si="207"/>
        <v>5</v>
      </c>
      <c r="CB279">
        <f t="shared" si="180"/>
        <v>-18.5</v>
      </c>
      <c r="CC279">
        <f t="shared" si="181"/>
        <v>-10.333333333333334</v>
      </c>
      <c r="CD279">
        <f t="shared" si="197"/>
        <v>2.5</v>
      </c>
      <c r="CE279" t="s">
        <v>122</v>
      </c>
      <c r="CF279" t="str">
        <f t="shared" si="198"/>
        <v>秋</v>
      </c>
      <c r="CG279" s="2">
        <v>13922681</v>
      </c>
      <c r="CH279" s="2">
        <v>26810</v>
      </c>
      <c r="CI279" s="2">
        <v>23793861829</v>
      </c>
      <c r="CJ279">
        <f t="shared" si="199"/>
        <v>26747881056</v>
      </c>
      <c r="CK279">
        <f t="shared" si="200"/>
        <v>26747881056</v>
      </c>
      <c r="CL279" s="2">
        <v>0</v>
      </c>
      <c r="CM279" s="2">
        <v>0</v>
      </c>
      <c r="CN279">
        <f t="shared" si="182"/>
        <v>0</v>
      </c>
      <c r="CO279">
        <f t="shared" si="186"/>
        <v>0</v>
      </c>
      <c r="CP279">
        <f t="shared" si="187"/>
        <v>0</v>
      </c>
      <c r="CQ279">
        <f t="shared" si="188"/>
        <v>0</v>
      </c>
      <c r="CR279">
        <f t="shared" si="183"/>
        <v>132</v>
      </c>
      <c r="CS279">
        <v>256</v>
      </c>
      <c r="CT279">
        <v>545724.80000000005</v>
      </c>
      <c r="CU279">
        <f t="shared" si="201"/>
        <v>545724.80000000005</v>
      </c>
    </row>
    <row r="280" spans="1:99" x14ac:dyDescent="0.55000000000000004">
      <c r="A280" s="1">
        <v>44124</v>
      </c>
      <c r="B280">
        <v>139</v>
      </c>
      <c r="C280">
        <v>29172</v>
      </c>
      <c r="D280">
        <v>1</v>
      </c>
      <c r="E280">
        <v>437</v>
      </c>
      <c r="F280">
        <v>15.6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 t="str">
        <f t="shared" si="167"/>
        <v>_平日(金曜除く)</v>
      </c>
      <c r="O280" t="s">
        <v>17</v>
      </c>
      <c r="P280" t="str">
        <f t="shared" si="168"/>
        <v>_平日</v>
      </c>
      <c r="Q280" t="str">
        <f t="shared" si="169"/>
        <v>_祝日でない</v>
      </c>
      <c r="R280" t="str">
        <f t="shared" si="170"/>
        <v>_平日</v>
      </c>
      <c r="S280" t="str">
        <f t="shared" si="171"/>
        <v>_平日</v>
      </c>
      <c r="T280">
        <f t="shared" si="184"/>
        <v>78</v>
      </c>
      <c r="U280" t="str">
        <f t="shared" si="172"/>
        <v>火</v>
      </c>
      <c r="V280" t="str">
        <f t="shared" si="173"/>
        <v>_週の前半</v>
      </c>
      <c r="W280" t="s">
        <v>41</v>
      </c>
      <c r="X280" t="str">
        <f t="shared" si="174"/>
        <v>_週の前半</v>
      </c>
      <c r="Y280" s="3">
        <v>0</v>
      </c>
      <c r="Z280" s="3">
        <v>75</v>
      </c>
      <c r="AA280" s="2" t="s">
        <v>79</v>
      </c>
      <c r="AB280" s="3">
        <v>0</v>
      </c>
      <c r="AC280" s="3">
        <v>27038</v>
      </c>
      <c r="AD280">
        <f t="shared" si="185"/>
        <v>228</v>
      </c>
      <c r="AE280" s="3">
        <v>982</v>
      </c>
      <c r="AF280" s="3">
        <v>958</v>
      </c>
      <c r="AG280" s="3">
        <v>24</v>
      </c>
      <c r="AH280" s="3">
        <v>295</v>
      </c>
      <c r="AI280" s="3">
        <v>219</v>
      </c>
      <c r="AJ280" s="3">
        <v>214</v>
      </c>
      <c r="AK280" s="3">
        <v>155</v>
      </c>
      <c r="AL280" s="3">
        <v>23</v>
      </c>
      <c r="AM280" s="3">
        <v>4377</v>
      </c>
      <c r="AN280" s="3">
        <v>742</v>
      </c>
      <c r="AO280" s="3">
        <v>4499.6000000000004</v>
      </c>
      <c r="AP280" s="3">
        <v>3.5000000000000003E-2</v>
      </c>
      <c r="AQ280" s="3">
        <v>34</v>
      </c>
      <c r="AR280" s="3">
        <v>32.9</v>
      </c>
      <c r="AS280" s="3">
        <v>7.7</v>
      </c>
      <c r="AT280" s="3">
        <v>2.2999999999999998</v>
      </c>
      <c r="AU280" s="2">
        <v>1022</v>
      </c>
      <c r="AV280" s="2">
        <v>5.3</v>
      </c>
      <c r="AW280" s="2">
        <v>1.9916666666666669</v>
      </c>
      <c r="AX280">
        <f t="shared" si="175"/>
        <v>61</v>
      </c>
      <c r="AY280" t="s">
        <v>82</v>
      </c>
      <c r="AZ280" s="3">
        <v>13922603</v>
      </c>
      <c r="BA280" s="3">
        <v>1558</v>
      </c>
      <c r="BB280">
        <v>21691415474</v>
      </c>
      <c r="BC280" t="s">
        <v>79</v>
      </c>
      <c r="BD280">
        <f t="shared" si="189"/>
        <v>22.1</v>
      </c>
      <c r="BE280">
        <f t="shared" si="190"/>
        <v>79</v>
      </c>
      <c r="BF280" t="str">
        <f t="shared" si="191"/>
        <v>_なし</v>
      </c>
      <c r="BG280" t="str">
        <f t="shared" si="192"/>
        <v>_冬でない</v>
      </c>
      <c r="BH280">
        <f t="shared" si="193"/>
        <v>0</v>
      </c>
      <c r="BI280" t="str">
        <f t="shared" si="194"/>
        <v>_なし</v>
      </c>
      <c r="BJ280" t="str">
        <f t="shared" si="176"/>
        <v>_なし</v>
      </c>
      <c r="BK280" t="str">
        <f t="shared" si="195"/>
        <v>_なし</v>
      </c>
      <c r="BL280">
        <f t="shared" si="196"/>
        <v>-0.26666666666666661</v>
      </c>
      <c r="BM280">
        <f t="shared" si="177"/>
        <v>4532</v>
      </c>
      <c r="BN280">
        <f t="shared" si="178"/>
        <v>765</v>
      </c>
      <c r="BO280">
        <f t="shared" si="179"/>
        <v>5297</v>
      </c>
      <c r="BP280">
        <v>-16</v>
      </c>
      <c r="BQ280">
        <v>2</v>
      </c>
      <c r="BR280">
        <v>-7</v>
      </c>
      <c r="BS280">
        <v>-25</v>
      </c>
      <c r="BT280">
        <v>-19</v>
      </c>
      <c r="BU280">
        <v>8</v>
      </c>
      <c r="BV280">
        <f t="shared" si="202"/>
        <v>-21</v>
      </c>
      <c r="BW280">
        <f t="shared" si="203"/>
        <v>-3</v>
      </c>
      <c r="BX280">
        <f t="shared" si="204"/>
        <v>-11</v>
      </c>
      <c r="BY280">
        <f t="shared" si="205"/>
        <v>-26</v>
      </c>
      <c r="BZ280">
        <f t="shared" si="206"/>
        <v>-19</v>
      </c>
      <c r="CA280">
        <f t="shared" si="207"/>
        <v>8</v>
      </c>
      <c r="CB280">
        <f t="shared" si="180"/>
        <v>-9.5</v>
      </c>
      <c r="CC280">
        <f t="shared" si="181"/>
        <v>-12</v>
      </c>
      <c r="CD280">
        <f t="shared" si="197"/>
        <v>4.2</v>
      </c>
      <c r="CE280" t="s">
        <v>122</v>
      </c>
      <c r="CF280" t="str">
        <f t="shared" si="198"/>
        <v>秋</v>
      </c>
      <c r="CG280" s="2">
        <v>13922603</v>
      </c>
      <c r="CH280" s="2">
        <v>27038</v>
      </c>
      <c r="CI280" s="2">
        <v>21691415474</v>
      </c>
      <c r="CJ280">
        <f t="shared" si="199"/>
        <v>24965477394</v>
      </c>
      <c r="CK280">
        <f t="shared" si="200"/>
        <v>24965477394</v>
      </c>
      <c r="CL280" s="2">
        <v>0</v>
      </c>
      <c r="CM280" s="2">
        <v>0</v>
      </c>
      <c r="CN280">
        <f t="shared" si="182"/>
        <v>0</v>
      </c>
      <c r="CO280">
        <f t="shared" si="186"/>
        <v>0</v>
      </c>
      <c r="CP280">
        <f t="shared" si="187"/>
        <v>0</v>
      </c>
      <c r="CQ280">
        <f t="shared" si="188"/>
        <v>0</v>
      </c>
      <c r="CR280">
        <f t="shared" si="183"/>
        <v>78</v>
      </c>
      <c r="CS280">
        <v>256</v>
      </c>
      <c r="CT280">
        <v>545724.80000000005</v>
      </c>
      <c r="CU280">
        <f t="shared" si="201"/>
        <v>545724.80000000005</v>
      </c>
    </row>
    <row r="281" spans="1:99" x14ac:dyDescent="0.55000000000000004">
      <c r="A281" s="1">
        <v>44125</v>
      </c>
      <c r="B281">
        <v>145</v>
      </c>
      <c r="C281">
        <v>29317</v>
      </c>
      <c r="D281">
        <v>2</v>
      </c>
      <c r="E281">
        <v>439</v>
      </c>
      <c r="F281">
        <v>16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 t="str">
        <f t="shared" si="167"/>
        <v>_平日(金曜除く)</v>
      </c>
      <c r="O281" t="s">
        <v>17</v>
      </c>
      <c r="P281" t="str">
        <f t="shared" si="168"/>
        <v>_平日</v>
      </c>
      <c r="Q281" t="str">
        <f t="shared" si="169"/>
        <v>_祝日でない</v>
      </c>
      <c r="R281" t="str">
        <f t="shared" si="170"/>
        <v>_平日</v>
      </c>
      <c r="S281" t="str">
        <f t="shared" si="171"/>
        <v>_平日</v>
      </c>
      <c r="T281">
        <f t="shared" si="184"/>
        <v>139</v>
      </c>
      <c r="U281" t="str">
        <f t="shared" si="172"/>
        <v>水</v>
      </c>
      <c r="V281" t="str">
        <f t="shared" si="173"/>
        <v>_週の前半</v>
      </c>
      <c r="W281" t="s">
        <v>41</v>
      </c>
      <c r="X281" t="str">
        <f t="shared" si="174"/>
        <v>_週の前半</v>
      </c>
      <c r="Y281" s="3">
        <v>0</v>
      </c>
      <c r="Z281" s="3">
        <v>69</v>
      </c>
      <c r="AA281" s="2" t="s">
        <v>79</v>
      </c>
      <c r="AB281" s="3">
        <v>0</v>
      </c>
      <c r="AC281" s="3">
        <v>27227</v>
      </c>
      <c r="AD281">
        <f t="shared" si="185"/>
        <v>189</v>
      </c>
      <c r="AE281" s="3">
        <v>990</v>
      </c>
      <c r="AF281" s="3">
        <v>966</v>
      </c>
      <c r="AG281" s="3">
        <v>24</v>
      </c>
      <c r="AH281" s="3">
        <v>268</v>
      </c>
      <c r="AI281" s="3">
        <v>202</v>
      </c>
      <c r="AJ281" s="3">
        <v>209</v>
      </c>
      <c r="AK281" s="3">
        <v>148</v>
      </c>
      <c r="AL281" s="3">
        <v>16</v>
      </c>
      <c r="AM281" s="3">
        <v>4152</v>
      </c>
      <c r="AN281" s="3">
        <v>740</v>
      </c>
      <c r="AO281" s="3">
        <v>4473.3999999999996</v>
      </c>
      <c r="AP281" s="3">
        <v>3.4000000000000002E-2</v>
      </c>
      <c r="AQ281" s="3">
        <v>39</v>
      </c>
      <c r="AR281" s="3">
        <v>34.9</v>
      </c>
      <c r="AS281" s="3">
        <v>7.5</v>
      </c>
      <c r="AT281" s="3">
        <v>2.6</v>
      </c>
      <c r="AU281" s="2">
        <v>1022.3</v>
      </c>
      <c r="AV281" s="2">
        <v>4.8</v>
      </c>
      <c r="AW281" s="2">
        <v>1.8083333333333333</v>
      </c>
      <c r="AX281">
        <f t="shared" si="175"/>
        <v>6</v>
      </c>
      <c r="AY281" t="s">
        <v>82</v>
      </c>
      <c r="AZ281" s="3">
        <v>13922464</v>
      </c>
      <c r="BA281" s="3">
        <v>1506</v>
      </c>
      <c r="BB281">
        <v>20967230784</v>
      </c>
      <c r="BC281" t="s">
        <v>79</v>
      </c>
      <c r="BD281">
        <f t="shared" si="189"/>
        <v>20.3</v>
      </c>
      <c r="BE281">
        <f t="shared" si="190"/>
        <v>67</v>
      </c>
      <c r="BF281" t="str">
        <f t="shared" si="191"/>
        <v>_なし</v>
      </c>
      <c r="BG281" t="str">
        <f t="shared" si="192"/>
        <v>_冬でない</v>
      </c>
      <c r="BH281">
        <f t="shared" si="193"/>
        <v>0</v>
      </c>
      <c r="BI281" t="str">
        <f t="shared" si="194"/>
        <v>_なし</v>
      </c>
      <c r="BJ281" t="str">
        <f t="shared" si="176"/>
        <v>_なし</v>
      </c>
      <c r="BK281" t="str">
        <f t="shared" si="195"/>
        <v>_なし</v>
      </c>
      <c r="BL281">
        <f t="shared" si="196"/>
        <v>3.15</v>
      </c>
      <c r="BM281">
        <f t="shared" si="177"/>
        <v>4300</v>
      </c>
      <c r="BN281">
        <f t="shared" si="178"/>
        <v>756</v>
      </c>
      <c r="BO281">
        <f t="shared" si="179"/>
        <v>5056</v>
      </c>
      <c r="BP281">
        <v>-18</v>
      </c>
      <c r="BQ281">
        <v>-2</v>
      </c>
      <c r="BR281">
        <v>-3</v>
      </c>
      <c r="BS281">
        <v>-25</v>
      </c>
      <c r="BT281">
        <v>-18</v>
      </c>
      <c r="BU281">
        <v>8</v>
      </c>
      <c r="BV281">
        <f t="shared" si="202"/>
        <v>-20</v>
      </c>
      <c r="BW281">
        <f t="shared" si="203"/>
        <v>-2</v>
      </c>
      <c r="BX281">
        <f t="shared" si="204"/>
        <v>-5</v>
      </c>
      <c r="BY281">
        <f t="shared" si="205"/>
        <v>-26</v>
      </c>
      <c r="BZ281">
        <f t="shared" si="206"/>
        <v>-19</v>
      </c>
      <c r="CA281">
        <f t="shared" si="207"/>
        <v>9</v>
      </c>
      <c r="CB281">
        <f t="shared" si="180"/>
        <v>-9.6666666666666661</v>
      </c>
      <c r="CC281">
        <f t="shared" si="181"/>
        <v>-10.5</v>
      </c>
      <c r="CD281">
        <f t="shared" si="197"/>
        <v>0.7</v>
      </c>
      <c r="CE281" t="s">
        <v>122</v>
      </c>
      <c r="CF281" t="str">
        <f t="shared" si="198"/>
        <v>秋</v>
      </c>
      <c r="CG281" s="2">
        <v>13922464</v>
      </c>
      <c r="CH281" s="2">
        <v>27227</v>
      </c>
      <c r="CI281" s="2">
        <v>20967230784</v>
      </c>
      <c r="CJ281">
        <f t="shared" si="199"/>
        <v>23294336716</v>
      </c>
      <c r="CK281">
        <f t="shared" si="200"/>
        <v>23294336716</v>
      </c>
      <c r="CL281" s="2">
        <v>0</v>
      </c>
      <c r="CM281" s="2">
        <v>0</v>
      </c>
      <c r="CN281">
        <f t="shared" si="182"/>
        <v>0</v>
      </c>
      <c r="CO281">
        <f t="shared" si="186"/>
        <v>0</v>
      </c>
      <c r="CP281">
        <f t="shared" si="187"/>
        <v>0</v>
      </c>
      <c r="CQ281">
        <f t="shared" si="188"/>
        <v>0</v>
      </c>
      <c r="CR281">
        <f t="shared" si="183"/>
        <v>139</v>
      </c>
      <c r="CS281">
        <v>256</v>
      </c>
      <c r="CT281">
        <v>545724.80000000005</v>
      </c>
      <c r="CU281">
        <f t="shared" si="201"/>
        <v>545724.80000000005</v>
      </c>
    </row>
    <row r="282" spans="1:99" x14ac:dyDescent="0.55000000000000004">
      <c r="A282" s="1">
        <v>44126</v>
      </c>
      <c r="B282">
        <v>185</v>
      </c>
      <c r="C282">
        <v>29502</v>
      </c>
      <c r="D282">
        <v>3</v>
      </c>
      <c r="E282">
        <v>442</v>
      </c>
      <c r="F282">
        <v>17.399999999999999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 t="str">
        <f t="shared" si="167"/>
        <v>_平日(金曜除く)</v>
      </c>
      <c r="O282" t="s">
        <v>17</v>
      </c>
      <c r="P282" t="str">
        <f t="shared" si="168"/>
        <v>_平日</v>
      </c>
      <c r="Q282" t="str">
        <f t="shared" si="169"/>
        <v>_祝日でない</v>
      </c>
      <c r="R282" t="str">
        <f t="shared" si="170"/>
        <v>_平日</v>
      </c>
      <c r="S282" t="str">
        <f t="shared" si="171"/>
        <v>_平日</v>
      </c>
      <c r="T282">
        <f t="shared" si="184"/>
        <v>145</v>
      </c>
      <c r="U282" t="str">
        <f t="shared" si="172"/>
        <v>木</v>
      </c>
      <c r="V282" t="str">
        <f t="shared" si="173"/>
        <v>週の後半</v>
      </c>
      <c r="W282" t="s">
        <v>41</v>
      </c>
      <c r="X282" t="str">
        <f t="shared" si="174"/>
        <v>週の後半</v>
      </c>
      <c r="Y282" s="3">
        <v>0</v>
      </c>
      <c r="Z282" s="3">
        <v>70</v>
      </c>
      <c r="AA282" s="2" t="s">
        <v>79</v>
      </c>
      <c r="AB282" s="3">
        <v>0</v>
      </c>
      <c r="AC282" s="3">
        <v>27455</v>
      </c>
      <c r="AD282">
        <f t="shared" si="185"/>
        <v>228</v>
      </c>
      <c r="AE282" s="3">
        <v>944</v>
      </c>
      <c r="AF282" s="3">
        <v>920</v>
      </c>
      <c r="AG282" s="3">
        <v>24</v>
      </c>
      <c r="AH282" s="3">
        <v>242</v>
      </c>
      <c r="AI282" s="3">
        <v>187</v>
      </c>
      <c r="AJ282" s="3">
        <v>250</v>
      </c>
      <c r="AK282" s="3">
        <v>140</v>
      </c>
      <c r="AL282" s="3">
        <v>19</v>
      </c>
      <c r="AM282" s="3">
        <v>4448</v>
      </c>
      <c r="AN282" s="3">
        <v>674</v>
      </c>
      <c r="AO282" s="3">
        <v>4506.8999999999996</v>
      </c>
      <c r="AP282" s="3">
        <v>3.3000000000000002E-2</v>
      </c>
      <c r="AQ282" s="3">
        <v>41</v>
      </c>
      <c r="AR282" s="3">
        <v>36.9</v>
      </c>
      <c r="AS282" s="3">
        <v>3</v>
      </c>
      <c r="AT282" s="3">
        <v>2.2999999999999998</v>
      </c>
      <c r="AU282" s="2">
        <v>1015.2</v>
      </c>
      <c r="AV282" s="2">
        <v>10</v>
      </c>
      <c r="AW282" s="2">
        <v>-1.9666666666666666</v>
      </c>
      <c r="AX282">
        <f t="shared" si="175"/>
        <v>40</v>
      </c>
      <c r="AY282" t="s">
        <v>82</v>
      </c>
      <c r="AZ282" s="3">
        <v>13922319</v>
      </c>
      <c r="BA282" s="3">
        <v>1420</v>
      </c>
      <c r="BB282">
        <v>19769692980</v>
      </c>
      <c r="BC282" t="s">
        <v>79</v>
      </c>
      <c r="BD282">
        <f t="shared" si="189"/>
        <v>16.8</v>
      </c>
      <c r="BE282">
        <f t="shared" si="190"/>
        <v>83</v>
      </c>
      <c r="BF282" t="str">
        <f t="shared" si="191"/>
        <v>_なし</v>
      </c>
      <c r="BG282" t="str">
        <f t="shared" si="192"/>
        <v>_冬でない</v>
      </c>
      <c r="BH282">
        <f t="shared" si="193"/>
        <v>0</v>
      </c>
      <c r="BI282" t="str">
        <f t="shared" si="194"/>
        <v>_なし</v>
      </c>
      <c r="BJ282" t="str">
        <f t="shared" si="176"/>
        <v>_なし</v>
      </c>
      <c r="BK282" t="str">
        <f t="shared" si="195"/>
        <v>_なし</v>
      </c>
      <c r="BL282">
        <f t="shared" si="196"/>
        <v>-6.6666666666666652E-2</v>
      </c>
      <c r="BM282">
        <f t="shared" si="177"/>
        <v>4588</v>
      </c>
      <c r="BN282">
        <f t="shared" si="178"/>
        <v>693</v>
      </c>
      <c r="BO282">
        <f t="shared" si="179"/>
        <v>5281</v>
      </c>
      <c r="BP282">
        <v>-19</v>
      </c>
      <c r="BQ282">
        <v>-3</v>
      </c>
      <c r="BR282">
        <v>-13</v>
      </c>
      <c r="BS282">
        <v>-26</v>
      </c>
      <c r="BT282">
        <v>-19</v>
      </c>
      <c r="BU282">
        <v>9</v>
      </c>
      <c r="BV282">
        <f t="shared" si="202"/>
        <v>-20</v>
      </c>
      <c r="BW282">
        <f t="shared" si="203"/>
        <v>-3</v>
      </c>
      <c r="BX282">
        <f t="shared" si="204"/>
        <v>-7</v>
      </c>
      <c r="BY282">
        <f t="shared" si="205"/>
        <v>-26</v>
      </c>
      <c r="BZ282">
        <f t="shared" si="206"/>
        <v>-19</v>
      </c>
      <c r="CA282">
        <f t="shared" si="207"/>
        <v>9</v>
      </c>
      <c r="CB282">
        <f t="shared" si="180"/>
        <v>-11.833333333333334</v>
      </c>
      <c r="CC282">
        <f t="shared" si="181"/>
        <v>-11</v>
      </c>
      <c r="CD282">
        <f t="shared" si="197"/>
        <v>0</v>
      </c>
      <c r="CE282" t="s">
        <v>122</v>
      </c>
      <c r="CF282" t="str">
        <f t="shared" si="198"/>
        <v>秋</v>
      </c>
      <c r="CG282" s="2">
        <v>13922319</v>
      </c>
      <c r="CH282" s="2">
        <v>27455</v>
      </c>
      <c r="CI282" s="2">
        <v>19769692980</v>
      </c>
      <c r="CJ282">
        <f t="shared" si="199"/>
        <v>22319394545</v>
      </c>
      <c r="CK282">
        <f t="shared" si="200"/>
        <v>22319394545</v>
      </c>
      <c r="CL282" s="2">
        <v>0</v>
      </c>
      <c r="CM282" s="2">
        <v>0</v>
      </c>
      <c r="CN282">
        <f t="shared" si="182"/>
        <v>0</v>
      </c>
      <c r="CO282">
        <f t="shared" si="186"/>
        <v>0</v>
      </c>
      <c r="CP282">
        <f t="shared" si="187"/>
        <v>0</v>
      </c>
      <c r="CQ282">
        <f t="shared" si="188"/>
        <v>0</v>
      </c>
      <c r="CR282">
        <f t="shared" si="183"/>
        <v>145</v>
      </c>
      <c r="CS282">
        <v>256</v>
      </c>
      <c r="CT282">
        <v>545724.80000000005</v>
      </c>
      <c r="CU282">
        <f t="shared" si="201"/>
        <v>545724.80000000005</v>
      </c>
    </row>
    <row r="283" spans="1:99" x14ac:dyDescent="0.55000000000000004">
      <c r="A283" s="1">
        <v>44127</v>
      </c>
      <c r="B283">
        <v>186</v>
      </c>
      <c r="C283">
        <v>29688</v>
      </c>
      <c r="D283">
        <v>3</v>
      </c>
      <c r="E283">
        <v>445</v>
      </c>
      <c r="F283">
        <v>16.8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 t="str">
        <f t="shared" si="167"/>
        <v>金曜</v>
      </c>
      <c r="O283" t="s">
        <v>17</v>
      </c>
      <c r="P283" t="str">
        <f t="shared" si="168"/>
        <v>_平日</v>
      </c>
      <c r="Q283" t="str">
        <f t="shared" si="169"/>
        <v>_祝日でない</v>
      </c>
      <c r="R283" t="str">
        <f t="shared" si="170"/>
        <v>_平日</v>
      </c>
      <c r="S283" t="str">
        <f t="shared" si="171"/>
        <v>休日前日</v>
      </c>
      <c r="T283">
        <f t="shared" si="184"/>
        <v>185</v>
      </c>
      <c r="U283" t="str">
        <f t="shared" si="172"/>
        <v>金</v>
      </c>
      <c r="V283" t="str">
        <f t="shared" si="173"/>
        <v>週の後半</v>
      </c>
      <c r="W283" t="s">
        <v>41</v>
      </c>
      <c r="X283" t="str">
        <f t="shared" si="174"/>
        <v>週の後半</v>
      </c>
      <c r="Y283" s="3">
        <v>8.5</v>
      </c>
      <c r="Z283" s="3">
        <v>93</v>
      </c>
      <c r="AA283" s="2" t="s">
        <v>79</v>
      </c>
      <c r="AB283" s="3">
        <v>0</v>
      </c>
      <c r="AC283" s="3">
        <v>27626</v>
      </c>
      <c r="AD283">
        <f t="shared" si="185"/>
        <v>171</v>
      </c>
      <c r="AE283" s="3">
        <v>964</v>
      </c>
      <c r="AF283" s="3">
        <v>941</v>
      </c>
      <c r="AG283" s="3">
        <v>23</v>
      </c>
      <c r="AH283" s="3">
        <v>220</v>
      </c>
      <c r="AI283" s="3">
        <v>200</v>
      </c>
      <c r="AJ283" s="3">
        <v>251</v>
      </c>
      <c r="AK283" s="3">
        <v>179</v>
      </c>
      <c r="AL283" s="3">
        <v>19</v>
      </c>
      <c r="AM283" s="3">
        <v>4687</v>
      </c>
      <c r="AN283" s="3">
        <v>724</v>
      </c>
      <c r="AO283" s="3">
        <v>4508.3</v>
      </c>
      <c r="AP283" s="3">
        <v>3.3000000000000002E-2</v>
      </c>
      <c r="AQ283" s="3">
        <v>36</v>
      </c>
      <c r="AR283" s="3">
        <v>37</v>
      </c>
      <c r="AS283" s="3">
        <v>0</v>
      </c>
      <c r="AT283" s="3">
        <v>2</v>
      </c>
      <c r="AU283" s="2">
        <v>1000.6</v>
      </c>
      <c r="AV283" s="2">
        <v>10</v>
      </c>
      <c r="AW283" s="2">
        <v>2.2999999999999998</v>
      </c>
      <c r="AX283">
        <f t="shared" si="175"/>
        <v>1</v>
      </c>
      <c r="AY283" t="s">
        <v>82</v>
      </c>
      <c r="AZ283" s="3">
        <v>13922134</v>
      </c>
      <c r="BA283" s="3">
        <v>1431</v>
      </c>
      <c r="BB283">
        <v>19922573754</v>
      </c>
      <c r="BC283" t="s">
        <v>79</v>
      </c>
      <c r="BD283">
        <f t="shared" si="189"/>
        <v>16.100000000000001</v>
      </c>
      <c r="BE283">
        <f t="shared" si="190"/>
        <v>59</v>
      </c>
      <c r="BF283" t="str">
        <f t="shared" si="191"/>
        <v>_なし</v>
      </c>
      <c r="BG283" t="str">
        <f t="shared" si="192"/>
        <v>_冬でない</v>
      </c>
      <c r="BH283">
        <f t="shared" si="193"/>
        <v>0</v>
      </c>
      <c r="BI283" t="str">
        <f t="shared" si="194"/>
        <v>_なし</v>
      </c>
      <c r="BJ283" t="str">
        <f t="shared" si="176"/>
        <v>_なし</v>
      </c>
      <c r="BK283" t="str">
        <f t="shared" si="195"/>
        <v>_なし</v>
      </c>
      <c r="BL283">
        <f t="shared" si="196"/>
        <v>2.5749999999999997</v>
      </c>
      <c r="BM283">
        <f t="shared" si="177"/>
        <v>4866</v>
      </c>
      <c r="BN283">
        <f t="shared" si="178"/>
        <v>743</v>
      </c>
      <c r="BO283">
        <f t="shared" si="179"/>
        <v>5609</v>
      </c>
      <c r="BP283">
        <v>-25</v>
      </c>
      <c r="BQ283">
        <v>-10</v>
      </c>
      <c r="BR283">
        <v>-38</v>
      </c>
      <c r="BS283">
        <v>-27</v>
      </c>
      <c r="BT283">
        <v>-20</v>
      </c>
      <c r="BU283">
        <v>11</v>
      </c>
      <c r="BV283">
        <f t="shared" si="202"/>
        <v>-23</v>
      </c>
      <c r="BW283">
        <f t="shared" si="203"/>
        <v>-5</v>
      </c>
      <c r="BX283">
        <f t="shared" si="204"/>
        <v>-29</v>
      </c>
      <c r="BY283">
        <f t="shared" si="205"/>
        <v>-26</v>
      </c>
      <c r="BZ283">
        <f t="shared" si="206"/>
        <v>-20</v>
      </c>
      <c r="CA283">
        <f t="shared" si="207"/>
        <v>10</v>
      </c>
      <c r="CB283">
        <f t="shared" si="180"/>
        <v>-18.166666666666668</v>
      </c>
      <c r="CC283">
        <f t="shared" si="181"/>
        <v>-15.5</v>
      </c>
      <c r="CD283">
        <f t="shared" si="197"/>
        <v>4.0999999999999996</v>
      </c>
      <c r="CE283" t="s">
        <v>122</v>
      </c>
      <c r="CF283" t="str">
        <f t="shared" si="198"/>
        <v>秋</v>
      </c>
      <c r="CG283" s="2">
        <v>13922134</v>
      </c>
      <c r="CH283" s="2">
        <v>27626</v>
      </c>
      <c r="CI283" s="2">
        <v>19922573754</v>
      </c>
      <c r="CJ283">
        <f t="shared" si="199"/>
        <v>23223949308</v>
      </c>
      <c r="CK283">
        <f t="shared" si="200"/>
        <v>23223949308</v>
      </c>
      <c r="CL283" s="2">
        <v>0</v>
      </c>
      <c r="CM283" s="2">
        <v>0</v>
      </c>
      <c r="CN283">
        <f t="shared" si="182"/>
        <v>0</v>
      </c>
      <c r="CO283">
        <f t="shared" si="186"/>
        <v>0</v>
      </c>
      <c r="CP283">
        <f t="shared" si="187"/>
        <v>0</v>
      </c>
      <c r="CQ283">
        <f t="shared" si="188"/>
        <v>0</v>
      </c>
      <c r="CR283">
        <f t="shared" si="183"/>
        <v>185</v>
      </c>
      <c r="CS283">
        <v>256</v>
      </c>
      <c r="CT283">
        <v>545724.80000000005</v>
      </c>
      <c r="CU283">
        <f t="shared" si="201"/>
        <v>545724.80000000005</v>
      </c>
    </row>
    <row r="284" spans="1:99" x14ac:dyDescent="0.55000000000000004">
      <c r="A284" s="1">
        <v>44128</v>
      </c>
      <c r="B284">
        <v>201</v>
      </c>
      <c r="C284">
        <v>29889</v>
      </c>
      <c r="D284">
        <v>0</v>
      </c>
      <c r="E284">
        <v>445</v>
      </c>
      <c r="F284">
        <v>17.3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 t="str">
        <f t="shared" si="167"/>
        <v>休日</v>
      </c>
      <c r="O284" t="s">
        <v>17</v>
      </c>
      <c r="P284" t="str">
        <f t="shared" si="168"/>
        <v>休日</v>
      </c>
      <c r="Q284" t="str">
        <f t="shared" si="169"/>
        <v>_祝日でない</v>
      </c>
      <c r="R284" t="str">
        <f t="shared" si="170"/>
        <v>休日</v>
      </c>
      <c r="S284" t="str">
        <f t="shared" si="171"/>
        <v>休日</v>
      </c>
      <c r="T284">
        <f t="shared" si="184"/>
        <v>186</v>
      </c>
      <c r="U284" t="str">
        <f t="shared" si="172"/>
        <v>土</v>
      </c>
      <c r="V284" t="str">
        <f t="shared" si="173"/>
        <v>週の後半</v>
      </c>
      <c r="W284" t="s">
        <v>41</v>
      </c>
      <c r="X284" t="str">
        <f t="shared" si="174"/>
        <v>週の後半</v>
      </c>
      <c r="Y284" s="3">
        <v>0</v>
      </c>
      <c r="Z284" s="3">
        <v>56</v>
      </c>
      <c r="AA284" s="2" t="s">
        <v>79</v>
      </c>
      <c r="AB284" s="3">
        <v>0</v>
      </c>
      <c r="AC284" s="3">
        <v>27809</v>
      </c>
      <c r="AD284">
        <f t="shared" si="185"/>
        <v>183</v>
      </c>
      <c r="AE284" s="3">
        <v>945</v>
      </c>
      <c r="AF284" s="3">
        <v>920</v>
      </c>
      <c r="AG284" s="3">
        <v>25</v>
      </c>
      <c r="AH284" s="3">
        <v>226</v>
      </c>
      <c r="AI284" s="3">
        <v>191</v>
      </c>
      <c r="AJ284" s="3">
        <v>293</v>
      </c>
      <c r="AK284" s="3">
        <v>109</v>
      </c>
      <c r="AL284" s="3">
        <v>10</v>
      </c>
      <c r="AM284" s="3">
        <v>2504</v>
      </c>
      <c r="AN284" s="3">
        <v>523</v>
      </c>
      <c r="AO284" s="3">
        <v>4462.7</v>
      </c>
      <c r="AP284" s="3">
        <v>3.3000000000000002E-2</v>
      </c>
      <c r="AQ284" s="3">
        <v>27</v>
      </c>
      <c r="AR284" s="3">
        <v>36.6</v>
      </c>
      <c r="AS284" s="3">
        <v>7.8</v>
      </c>
      <c r="AT284" s="3">
        <v>3.1</v>
      </c>
      <c r="AU284" s="2">
        <v>1002.8</v>
      </c>
      <c r="AV284" s="2">
        <v>5</v>
      </c>
      <c r="AW284" s="2">
        <v>-26.258333333333329</v>
      </c>
      <c r="AX284">
        <f t="shared" si="175"/>
        <v>15</v>
      </c>
      <c r="AY284" t="s">
        <v>82</v>
      </c>
      <c r="AZ284" s="3">
        <v>13921948</v>
      </c>
      <c r="BA284" s="3">
        <v>1434</v>
      </c>
      <c r="BB284">
        <v>19964073432</v>
      </c>
      <c r="BC284" t="s">
        <v>79</v>
      </c>
      <c r="BD284">
        <f t="shared" si="189"/>
        <v>12.7</v>
      </c>
      <c r="BE284">
        <f t="shared" si="190"/>
        <v>93</v>
      </c>
      <c r="BF284" t="str">
        <f t="shared" si="191"/>
        <v>_なし</v>
      </c>
      <c r="BG284" t="str">
        <f t="shared" si="192"/>
        <v>_冬でない</v>
      </c>
      <c r="BH284">
        <f t="shared" si="193"/>
        <v>0</v>
      </c>
      <c r="BI284" t="str">
        <f t="shared" si="194"/>
        <v>_なし</v>
      </c>
      <c r="BJ284" t="str">
        <f t="shared" si="176"/>
        <v>_なし</v>
      </c>
      <c r="BK284" t="str">
        <f t="shared" si="195"/>
        <v>_なし</v>
      </c>
      <c r="BL284">
        <f t="shared" si="196"/>
        <v>-30.833333333333343</v>
      </c>
      <c r="BM284">
        <f t="shared" si="177"/>
        <v>2613</v>
      </c>
      <c r="BN284">
        <f t="shared" si="178"/>
        <v>533</v>
      </c>
      <c r="BO284">
        <f t="shared" si="179"/>
        <v>3146</v>
      </c>
      <c r="BP284">
        <v>-11</v>
      </c>
      <c r="BQ284">
        <v>2</v>
      </c>
      <c r="BR284">
        <v>0</v>
      </c>
      <c r="BS284">
        <v>-19</v>
      </c>
      <c r="BT284">
        <v>-10</v>
      </c>
      <c r="BU284">
        <v>3</v>
      </c>
      <c r="BV284">
        <f t="shared" si="202"/>
        <v>-19</v>
      </c>
      <c r="BW284">
        <f t="shared" si="203"/>
        <v>0</v>
      </c>
      <c r="BX284">
        <f t="shared" si="204"/>
        <v>-16</v>
      </c>
      <c r="BY284">
        <f t="shared" si="205"/>
        <v>-25</v>
      </c>
      <c r="BZ284">
        <f t="shared" si="206"/>
        <v>-20</v>
      </c>
      <c r="CA284">
        <f t="shared" si="207"/>
        <v>10</v>
      </c>
      <c r="CB284">
        <f t="shared" si="180"/>
        <v>-5.833333333333333</v>
      </c>
      <c r="CC284">
        <f t="shared" si="181"/>
        <v>-11.666666666666666</v>
      </c>
      <c r="CD284">
        <f t="shared" si="197"/>
        <v>0</v>
      </c>
      <c r="CE284" t="s">
        <v>122</v>
      </c>
      <c r="CF284" t="str">
        <f t="shared" si="198"/>
        <v>秋</v>
      </c>
      <c r="CG284" s="2">
        <v>13921948</v>
      </c>
      <c r="CH284" s="2">
        <v>27809</v>
      </c>
      <c r="CI284" s="2">
        <v>19964073432</v>
      </c>
      <c r="CJ284">
        <f t="shared" si="199"/>
        <v>23390720640</v>
      </c>
      <c r="CK284">
        <f t="shared" si="200"/>
        <v>23390720640</v>
      </c>
      <c r="CL284" s="2">
        <v>0</v>
      </c>
      <c r="CM284" s="2">
        <v>0</v>
      </c>
      <c r="CN284">
        <f t="shared" si="182"/>
        <v>0</v>
      </c>
      <c r="CO284">
        <f t="shared" si="186"/>
        <v>0</v>
      </c>
      <c r="CP284">
        <f t="shared" si="187"/>
        <v>0</v>
      </c>
      <c r="CQ284">
        <f t="shared" si="188"/>
        <v>0</v>
      </c>
      <c r="CR284">
        <f t="shared" si="183"/>
        <v>186</v>
      </c>
      <c r="CS284">
        <v>256</v>
      </c>
      <c r="CT284">
        <v>545724.80000000005</v>
      </c>
      <c r="CU284">
        <f t="shared" si="201"/>
        <v>545724.80000000005</v>
      </c>
    </row>
    <row r="285" spans="1:99" x14ac:dyDescent="0.55000000000000004">
      <c r="A285" s="1">
        <v>44129</v>
      </c>
      <c r="B285">
        <v>124</v>
      </c>
      <c r="C285">
        <v>30013</v>
      </c>
      <c r="D285">
        <v>2</v>
      </c>
      <c r="E285">
        <v>447</v>
      </c>
      <c r="F285">
        <v>15.5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 t="str">
        <f t="shared" si="167"/>
        <v>休日</v>
      </c>
      <c r="O285" t="s">
        <v>17</v>
      </c>
      <c r="P285" t="str">
        <f t="shared" si="168"/>
        <v>休日</v>
      </c>
      <c r="Q285" t="str">
        <f t="shared" si="169"/>
        <v>_祝日でない</v>
      </c>
      <c r="R285" t="str">
        <f t="shared" si="170"/>
        <v>休日</v>
      </c>
      <c r="S285" t="str">
        <f t="shared" si="171"/>
        <v>休日</v>
      </c>
      <c r="T285">
        <f t="shared" si="184"/>
        <v>201</v>
      </c>
      <c r="U285" t="str">
        <f t="shared" si="172"/>
        <v>日</v>
      </c>
      <c r="V285" t="str">
        <f t="shared" si="173"/>
        <v>_週の前半</v>
      </c>
      <c r="W285" t="s">
        <v>41</v>
      </c>
      <c r="X285" t="str">
        <f t="shared" si="174"/>
        <v>週の後半</v>
      </c>
      <c r="Y285" s="3">
        <v>0</v>
      </c>
      <c r="Z285" s="3">
        <v>55</v>
      </c>
      <c r="AA285" s="2" t="s">
        <v>79</v>
      </c>
      <c r="AB285" s="3">
        <v>0</v>
      </c>
      <c r="AC285" s="3">
        <v>27889</v>
      </c>
      <c r="AD285">
        <f t="shared" si="185"/>
        <v>80</v>
      </c>
      <c r="AE285" s="3">
        <v>980</v>
      </c>
      <c r="AF285" s="3">
        <v>952</v>
      </c>
      <c r="AG285" s="3">
        <v>28</v>
      </c>
      <c r="AH285" s="3">
        <v>252</v>
      </c>
      <c r="AI285" s="3">
        <v>201</v>
      </c>
      <c r="AJ285" s="3">
        <v>264</v>
      </c>
      <c r="AK285" s="3">
        <v>52</v>
      </c>
      <c r="AL285" s="3">
        <v>2</v>
      </c>
      <c r="AM285" s="3">
        <v>1027</v>
      </c>
      <c r="AN285" s="3">
        <v>272</v>
      </c>
      <c r="AO285" s="3">
        <v>4469.7</v>
      </c>
      <c r="AP285" s="3">
        <v>3.4000000000000002E-2</v>
      </c>
      <c r="AQ285" s="3">
        <v>52</v>
      </c>
      <c r="AR285" s="3">
        <v>37.700000000000003</v>
      </c>
      <c r="AS285" s="3">
        <v>8.4</v>
      </c>
      <c r="AT285" s="3">
        <v>2.6</v>
      </c>
      <c r="AU285" s="2">
        <v>1009.7</v>
      </c>
      <c r="AV285" s="2">
        <v>1.5</v>
      </c>
      <c r="AW285" s="2">
        <v>-3.3499999999999992</v>
      </c>
      <c r="AX285">
        <f t="shared" si="175"/>
        <v>-77</v>
      </c>
      <c r="AY285" t="s">
        <v>82</v>
      </c>
      <c r="AZ285" s="3">
        <v>13921747</v>
      </c>
      <c r="BA285" s="3">
        <v>1553</v>
      </c>
      <c r="BB285">
        <v>21620473091</v>
      </c>
      <c r="BC285" t="s">
        <v>79</v>
      </c>
      <c r="BD285">
        <f t="shared" si="189"/>
        <v>14.3</v>
      </c>
      <c r="BE285">
        <f t="shared" si="190"/>
        <v>83</v>
      </c>
      <c r="BF285" t="str">
        <f t="shared" si="191"/>
        <v>_なし</v>
      </c>
      <c r="BG285" t="str">
        <f t="shared" si="192"/>
        <v>_冬でない</v>
      </c>
      <c r="BH285">
        <f t="shared" si="193"/>
        <v>0</v>
      </c>
      <c r="BI285" t="str">
        <f t="shared" si="194"/>
        <v>_なし</v>
      </c>
      <c r="BJ285" t="str">
        <f t="shared" si="176"/>
        <v>_なし</v>
      </c>
      <c r="BK285" t="str">
        <f t="shared" si="195"/>
        <v>_なし</v>
      </c>
      <c r="BL285">
        <f t="shared" si="196"/>
        <v>-0.15833333333333269</v>
      </c>
      <c r="BM285">
        <f t="shared" si="177"/>
        <v>1079</v>
      </c>
      <c r="BN285">
        <f t="shared" si="178"/>
        <v>274</v>
      </c>
      <c r="BO285">
        <f t="shared" si="179"/>
        <v>1353</v>
      </c>
      <c r="BP285">
        <v>-9</v>
      </c>
      <c r="BQ285">
        <v>3</v>
      </c>
      <c r="BR285">
        <v>18</v>
      </c>
      <c r="BS285">
        <v>-19</v>
      </c>
      <c r="BT285">
        <v>-8</v>
      </c>
      <c r="BU285">
        <v>2</v>
      </c>
      <c r="BV285">
        <f t="shared" si="202"/>
        <v>-26</v>
      </c>
      <c r="BW285">
        <f t="shared" si="203"/>
        <v>-16</v>
      </c>
      <c r="BX285">
        <f t="shared" si="204"/>
        <v>-58</v>
      </c>
      <c r="BY285">
        <f t="shared" si="205"/>
        <v>-26</v>
      </c>
      <c r="BZ285">
        <f t="shared" si="206"/>
        <v>-15</v>
      </c>
      <c r="CA285">
        <f t="shared" si="207"/>
        <v>8</v>
      </c>
      <c r="CB285">
        <f t="shared" si="180"/>
        <v>-2.1666666666666665</v>
      </c>
      <c r="CC285">
        <f t="shared" si="181"/>
        <v>-22.166666666666668</v>
      </c>
      <c r="CD285">
        <f t="shared" si="197"/>
        <v>4.2</v>
      </c>
      <c r="CE285" t="s">
        <v>122</v>
      </c>
      <c r="CF285" t="str">
        <f t="shared" si="198"/>
        <v>秋</v>
      </c>
      <c r="CG285" s="2">
        <v>13921747</v>
      </c>
      <c r="CH285" s="2">
        <v>27889</v>
      </c>
      <c r="CI285" s="2">
        <v>21620473091</v>
      </c>
      <c r="CJ285">
        <f t="shared" si="199"/>
        <v>25200291530</v>
      </c>
      <c r="CK285">
        <f t="shared" si="200"/>
        <v>25200291530</v>
      </c>
      <c r="CL285" s="2">
        <v>0</v>
      </c>
      <c r="CM285" s="2">
        <v>0</v>
      </c>
      <c r="CN285">
        <f t="shared" si="182"/>
        <v>0</v>
      </c>
      <c r="CO285">
        <f t="shared" si="186"/>
        <v>0</v>
      </c>
      <c r="CP285">
        <f t="shared" si="187"/>
        <v>0</v>
      </c>
      <c r="CQ285">
        <f t="shared" si="188"/>
        <v>0</v>
      </c>
      <c r="CR285">
        <f t="shared" si="183"/>
        <v>201</v>
      </c>
      <c r="CS285">
        <v>256</v>
      </c>
      <c r="CT285">
        <v>545724.80000000005</v>
      </c>
      <c r="CU285">
        <f t="shared" si="201"/>
        <v>545724.80000000005</v>
      </c>
    </row>
    <row r="286" spans="1:99" x14ac:dyDescent="0.55000000000000004">
      <c r="A286" s="1">
        <v>44130</v>
      </c>
      <c r="B286">
        <v>102</v>
      </c>
      <c r="C286">
        <v>30115</v>
      </c>
      <c r="D286">
        <v>3</v>
      </c>
      <c r="E286">
        <v>450</v>
      </c>
      <c r="F286">
        <v>16.2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 t="str">
        <f t="shared" si="167"/>
        <v>_平日(金曜除く)</v>
      </c>
      <c r="O286" t="s">
        <v>17</v>
      </c>
      <c r="P286" t="str">
        <f t="shared" si="168"/>
        <v>_平日</v>
      </c>
      <c r="Q286" t="str">
        <f t="shared" si="169"/>
        <v>_祝日でない</v>
      </c>
      <c r="R286" t="str">
        <f t="shared" si="170"/>
        <v>_平日</v>
      </c>
      <c r="S286" t="str">
        <f t="shared" si="171"/>
        <v>_平日</v>
      </c>
      <c r="T286">
        <f t="shared" si="184"/>
        <v>124</v>
      </c>
      <c r="U286" t="str">
        <f t="shared" si="172"/>
        <v>月</v>
      </c>
      <c r="V286" t="str">
        <f t="shared" si="173"/>
        <v>_週の前半</v>
      </c>
      <c r="W286" t="s">
        <v>41</v>
      </c>
      <c r="X286" t="str">
        <f t="shared" si="174"/>
        <v>_週の前半</v>
      </c>
      <c r="Y286" s="3">
        <v>0</v>
      </c>
      <c r="Z286" s="3">
        <v>65</v>
      </c>
      <c r="AA286" s="2" t="s">
        <v>79</v>
      </c>
      <c r="AB286" s="3">
        <v>0</v>
      </c>
      <c r="AC286" s="3">
        <v>27986</v>
      </c>
      <c r="AD286">
        <f t="shared" si="185"/>
        <v>97</v>
      </c>
      <c r="AE286" s="3">
        <v>1037</v>
      </c>
      <c r="AF286" s="3">
        <v>1008</v>
      </c>
      <c r="AG286" s="3">
        <v>29</v>
      </c>
      <c r="AH286" s="3">
        <v>246</v>
      </c>
      <c r="AI286" s="3">
        <v>212</v>
      </c>
      <c r="AJ286" s="3">
        <v>196</v>
      </c>
      <c r="AK286" s="3">
        <v>146</v>
      </c>
      <c r="AL286" s="3">
        <v>12</v>
      </c>
      <c r="AM286" s="3">
        <v>4487</v>
      </c>
      <c r="AN286" s="3">
        <v>904</v>
      </c>
      <c r="AO286" s="3">
        <v>4470.1000000000004</v>
      </c>
      <c r="AP286" s="3">
        <v>3.3000000000000002E-2</v>
      </c>
      <c r="AQ286" s="3">
        <v>38</v>
      </c>
      <c r="AR286" s="3">
        <v>38.1</v>
      </c>
      <c r="AS286" s="3">
        <v>8.6</v>
      </c>
      <c r="AT286" s="3">
        <v>2</v>
      </c>
      <c r="AU286" s="2">
        <v>1013.3</v>
      </c>
      <c r="AV286" s="2">
        <v>6.3</v>
      </c>
      <c r="AW286" s="2">
        <v>93.975000000000023</v>
      </c>
      <c r="AX286">
        <f t="shared" si="175"/>
        <v>-22</v>
      </c>
      <c r="AY286" t="s">
        <v>82</v>
      </c>
      <c r="AZ286" s="3">
        <v>13921623</v>
      </c>
      <c r="BA286" s="3">
        <v>1577</v>
      </c>
      <c r="BB286">
        <v>21954399471</v>
      </c>
      <c r="BC286" t="s">
        <v>79</v>
      </c>
      <c r="BD286">
        <f t="shared" si="189"/>
        <v>13.1</v>
      </c>
      <c r="BE286">
        <f t="shared" si="190"/>
        <v>89</v>
      </c>
      <c r="BF286" t="str">
        <f t="shared" si="191"/>
        <v>_なし</v>
      </c>
      <c r="BG286" t="str">
        <f t="shared" si="192"/>
        <v>_冬でない</v>
      </c>
      <c r="BH286">
        <f t="shared" si="193"/>
        <v>0</v>
      </c>
      <c r="BI286" t="str">
        <f t="shared" si="194"/>
        <v>_なし</v>
      </c>
      <c r="BJ286" t="str">
        <f t="shared" si="176"/>
        <v>_なし</v>
      </c>
      <c r="BK286" t="str">
        <f t="shared" si="195"/>
        <v>_なし</v>
      </c>
      <c r="BL286">
        <f t="shared" si="196"/>
        <v>90.933333333333323</v>
      </c>
      <c r="BM286">
        <f t="shared" si="177"/>
        <v>4633</v>
      </c>
      <c r="BN286">
        <f t="shared" si="178"/>
        <v>916</v>
      </c>
      <c r="BO286">
        <f t="shared" si="179"/>
        <v>5549</v>
      </c>
      <c r="BP286">
        <v>-18</v>
      </c>
      <c r="BQ286">
        <v>-2</v>
      </c>
      <c r="BR286">
        <v>-11</v>
      </c>
      <c r="BS286">
        <v>-24</v>
      </c>
      <c r="BT286">
        <v>-17</v>
      </c>
      <c r="BU286">
        <v>7</v>
      </c>
      <c r="BV286">
        <f t="shared" si="202"/>
        <v>-11</v>
      </c>
      <c r="BW286">
        <f t="shared" si="203"/>
        <v>3</v>
      </c>
      <c r="BX286">
        <f t="shared" si="204"/>
        <v>1</v>
      </c>
      <c r="BY286">
        <f t="shared" si="205"/>
        <v>-21</v>
      </c>
      <c r="BZ286">
        <f t="shared" si="206"/>
        <v>-8</v>
      </c>
      <c r="CA286">
        <f t="shared" si="207"/>
        <v>3</v>
      </c>
      <c r="CB286">
        <f t="shared" si="180"/>
        <v>-10.833333333333334</v>
      </c>
      <c r="CC286">
        <f t="shared" si="181"/>
        <v>-5.5</v>
      </c>
      <c r="CD286">
        <f t="shared" si="197"/>
        <v>0</v>
      </c>
      <c r="CE286" t="s">
        <v>122</v>
      </c>
      <c r="CF286" t="str">
        <f t="shared" si="198"/>
        <v>秋</v>
      </c>
      <c r="CG286" s="2">
        <v>13921623</v>
      </c>
      <c r="CH286" s="2">
        <v>27986</v>
      </c>
      <c r="CI286" s="2">
        <v>21954399471</v>
      </c>
      <c r="CJ286">
        <f t="shared" si="199"/>
        <v>23793861829</v>
      </c>
      <c r="CK286">
        <f t="shared" si="200"/>
        <v>23793861829</v>
      </c>
      <c r="CL286" s="2">
        <v>0</v>
      </c>
      <c r="CM286" s="2">
        <v>0</v>
      </c>
      <c r="CN286">
        <f t="shared" si="182"/>
        <v>0</v>
      </c>
      <c r="CO286">
        <f t="shared" si="186"/>
        <v>0</v>
      </c>
      <c r="CP286">
        <f t="shared" si="187"/>
        <v>0</v>
      </c>
      <c r="CQ286">
        <f t="shared" si="188"/>
        <v>0</v>
      </c>
      <c r="CR286">
        <f t="shared" si="183"/>
        <v>124</v>
      </c>
      <c r="CS286">
        <v>256</v>
      </c>
      <c r="CT286">
        <v>545724.80000000005</v>
      </c>
      <c r="CU286">
        <f t="shared" si="201"/>
        <v>545724.80000000005</v>
      </c>
    </row>
    <row r="287" spans="1:99" x14ac:dyDescent="0.55000000000000004">
      <c r="A287" s="1">
        <v>44131</v>
      </c>
      <c r="B287">
        <v>158</v>
      </c>
      <c r="C287">
        <v>30273</v>
      </c>
      <c r="D287">
        <v>1</v>
      </c>
      <c r="E287">
        <v>451</v>
      </c>
      <c r="F287">
        <v>16.7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 t="str">
        <f t="shared" si="167"/>
        <v>_平日(金曜除く)</v>
      </c>
      <c r="O287" t="s">
        <v>17</v>
      </c>
      <c r="P287" t="str">
        <f t="shared" si="168"/>
        <v>_平日</v>
      </c>
      <c r="Q287" t="str">
        <f t="shared" si="169"/>
        <v>_祝日でない</v>
      </c>
      <c r="R287" t="str">
        <f t="shared" si="170"/>
        <v>_平日</v>
      </c>
      <c r="S287" t="str">
        <f t="shared" si="171"/>
        <v>_平日</v>
      </c>
      <c r="T287">
        <f t="shared" si="184"/>
        <v>102</v>
      </c>
      <c r="U287" t="str">
        <f t="shared" si="172"/>
        <v>火</v>
      </c>
      <c r="V287" t="str">
        <f t="shared" si="173"/>
        <v>_週の前半</v>
      </c>
      <c r="W287" t="s">
        <v>41</v>
      </c>
      <c r="X287" t="str">
        <f t="shared" si="174"/>
        <v>_週の前半</v>
      </c>
      <c r="Y287" s="3">
        <v>0</v>
      </c>
      <c r="Z287" s="3">
        <v>65</v>
      </c>
      <c r="AA287" s="2" t="s">
        <v>79</v>
      </c>
      <c r="AB287" s="3">
        <v>0</v>
      </c>
      <c r="AC287" s="3">
        <v>28218</v>
      </c>
      <c r="AD287">
        <f t="shared" si="185"/>
        <v>232</v>
      </c>
      <c r="AE287" s="3">
        <v>934</v>
      </c>
      <c r="AF287" s="3">
        <v>901</v>
      </c>
      <c r="AG287" s="3">
        <v>33</v>
      </c>
      <c r="AH287" s="3">
        <v>261</v>
      </c>
      <c r="AI287" s="3">
        <v>192</v>
      </c>
      <c r="AJ287" s="3">
        <v>229</v>
      </c>
      <c r="AK287" s="3">
        <v>178</v>
      </c>
      <c r="AL287" s="3">
        <v>16</v>
      </c>
      <c r="AM287" s="3">
        <v>4378</v>
      </c>
      <c r="AN287" s="3">
        <v>740</v>
      </c>
      <c r="AO287" s="3">
        <v>4472.3</v>
      </c>
      <c r="AP287" s="3">
        <v>3.3000000000000002E-2</v>
      </c>
      <c r="AQ287" s="3">
        <v>28</v>
      </c>
      <c r="AR287" s="3">
        <v>37.299999999999997</v>
      </c>
      <c r="AS287" s="3">
        <v>6</v>
      </c>
      <c r="AT287" s="3">
        <v>2.2000000000000002</v>
      </c>
      <c r="AU287" s="2">
        <v>1016.5</v>
      </c>
      <c r="AV287" s="2">
        <v>8.3000000000000007</v>
      </c>
      <c r="AW287" s="2">
        <v>-1.4583333333333333</v>
      </c>
      <c r="AX287">
        <f t="shared" si="175"/>
        <v>56</v>
      </c>
      <c r="AY287" t="s">
        <v>82</v>
      </c>
      <c r="AZ287" s="3">
        <v>13921521</v>
      </c>
      <c r="BA287" s="3">
        <v>1446</v>
      </c>
      <c r="BB287">
        <v>20130519366</v>
      </c>
      <c r="BC287" t="s">
        <v>79</v>
      </c>
      <c r="BD287">
        <f t="shared" si="189"/>
        <v>15.6</v>
      </c>
      <c r="BE287">
        <f t="shared" si="190"/>
        <v>75</v>
      </c>
      <c r="BF287" t="str">
        <f t="shared" si="191"/>
        <v>_なし</v>
      </c>
      <c r="BG287" t="str">
        <f t="shared" si="192"/>
        <v>_冬でない</v>
      </c>
      <c r="BH287">
        <f t="shared" si="193"/>
        <v>0</v>
      </c>
      <c r="BI287" t="str">
        <f t="shared" si="194"/>
        <v>_なし</v>
      </c>
      <c r="BJ287" t="str">
        <f t="shared" si="176"/>
        <v>_なし</v>
      </c>
      <c r="BK287" t="str">
        <f t="shared" si="195"/>
        <v>_なし</v>
      </c>
      <c r="BL287">
        <f t="shared" si="196"/>
        <v>1.9916666666666669</v>
      </c>
      <c r="BM287">
        <f t="shared" si="177"/>
        <v>4556</v>
      </c>
      <c r="BN287">
        <f t="shared" si="178"/>
        <v>756</v>
      </c>
      <c r="BO287">
        <f t="shared" si="179"/>
        <v>5312</v>
      </c>
      <c r="BP287">
        <v>-16</v>
      </c>
      <c r="BQ287">
        <v>-2</v>
      </c>
      <c r="BR287">
        <v>-7</v>
      </c>
      <c r="BS287">
        <v>-25</v>
      </c>
      <c r="BT287">
        <v>-18</v>
      </c>
      <c r="BU287">
        <v>8</v>
      </c>
      <c r="BV287">
        <f t="shared" si="202"/>
        <v>-27</v>
      </c>
      <c r="BW287">
        <f t="shared" si="203"/>
        <v>-13</v>
      </c>
      <c r="BX287">
        <f t="shared" si="204"/>
        <v>-36</v>
      </c>
      <c r="BY287">
        <f t="shared" si="205"/>
        <v>-26</v>
      </c>
      <c r="BZ287">
        <f t="shared" si="206"/>
        <v>-19</v>
      </c>
      <c r="CA287">
        <f t="shared" si="207"/>
        <v>10</v>
      </c>
      <c r="CB287">
        <f t="shared" si="180"/>
        <v>-10</v>
      </c>
      <c r="CC287">
        <f t="shared" si="181"/>
        <v>-18.5</v>
      </c>
      <c r="CD287">
        <f t="shared" si="197"/>
        <v>7.7</v>
      </c>
      <c r="CE287" t="s">
        <v>122</v>
      </c>
      <c r="CF287" t="str">
        <f t="shared" si="198"/>
        <v>秋</v>
      </c>
      <c r="CG287" s="2">
        <v>13921521</v>
      </c>
      <c r="CH287" s="2">
        <v>28218</v>
      </c>
      <c r="CI287" s="2">
        <v>20130519366</v>
      </c>
      <c r="CJ287">
        <f t="shared" si="199"/>
        <v>21691415474</v>
      </c>
      <c r="CK287">
        <f t="shared" si="200"/>
        <v>21691415474</v>
      </c>
      <c r="CL287" s="2">
        <v>0</v>
      </c>
      <c r="CM287" s="2">
        <v>0</v>
      </c>
      <c r="CN287">
        <f t="shared" si="182"/>
        <v>0</v>
      </c>
      <c r="CO287">
        <f t="shared" si="186"/>
        <v>0</v>
      </c>
      <c r="CP287">
        <f t="shared" si="187"/>
        <v>0</v>
      </c>
      <c r="CQ287">
        <f t="shared" si="188"/>
        <v>0</v>
      </c>
      <c r="CR287">
        <f t="shared" si="183"/>
        <v>102</v>
      </c>
      <c r="CS287">
        <v>256</v>
      </c>
      <c r="CT287">
        <v>545724.80000000005</v>
      </c>
      <c r="CU287">
        <f t="shared" si="201"/>
        <v>545724.80000000005</v>
      </c>
    </row>
    <row r="288" spans="1:99" x14ac:dyDescent="0.55000000000000004">
      <c r="A288" s="1">
        <v>44132</v>
      </c>
      <c r="B288">
        <v>171</v>
      </c>
      <c r="C288">
        <v>30444</v>
      </c>
      <c r="D288">
        <v>0</v>
      </c>
      <c r="E288">
        <v>451</v>
      </c>
      <c r="F288">
        <v>16.600000000000001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 t="str">
        <f t="shared" si="167"/>
        <v>_平日(金曜除く)</v>
      </c>
      <c r="O288" t="s">
        <v>17</v>
      </c>
      <c r="P288" t="str">
        <f t="shared" si="168"/>
        <v>_平日</v>
      </c>
      <c r="Q288" t="str">
        <f t="shared" si="169"/>
        <v>_祝日でない</v>
      </c>
      <c r="R288" t="str">
        <f t="shared" si="170"/>
        <v>_平日</v>
      </c>
      <c r="S288" t="str">
        <f t="shared" si="171"/>
        <v>_平日</v>
      </c>
      <c r="T288">
        <f t="shared" si="184"/>
        <v>158</v>
      </c>
      <c r="U288" t="str">
        <f t="shared" si="172"/>
        <v>水</v>
      </c>
      <c r="V288" t="str">
        <f t="shared" si="173"/>
        <v>_週の前半</v>
      </c>
      <c r="W288" t="s">
        <v>41</v>
      </c>
      <c r="X288" t="str">
        <f t="shared" si="174"/>
        <v>_週の前半</v>
      </c>
      <c r="Y288" s="3">
        <v>0</v>
      </c>
      <c r="Z288" s="3">
        <v>73</v>
      </c>
      <c r="AA288" s="2" t="s">
        <v>79</v>
      </c>
      <c r="AB288" s="3">
        <v>0</v>
      </c>
      <c r="AC288" s="3">
        <v>28373</v>
      </c>
      <c r="AD288">
        <f t="shared" si="185"/>
        <v>155</v>
      </c>
      <c r="AE288" s="3">
        <v>951</v>
      </c>
      <c r="AF288" s="3">
        <v>921</v>
      </c>
      <c r="AG288" s="3">
        <v>30</v>
      </c>
      <c r="AH288" s="3">
        <v>263</v>
      </c>
      <c r="AI288" s="3">
        <v>177</v>
      </c>
      <c r="AJ288" s="3">
        <v>241</v>
      </c>
      <c r="AK288" s="3">
        <v>157</v>
      </c>
      <c r="AL288" s="3">
        <v>12</v>
      </c>
      <c r="AM288" s="3">
        <v>4095</v>
      </c>
      <c r="AN288" s="3">
        <v>766</v>
      </c>
      <c r="AO288" s="3">
        <v>4468.6000000000004</v>
      </c>
      <c r="AP288" s="3">
        <v>3.4000000000000002E-2</v>
      </c>
      <c r="AQ288" s="3">
        <v>33</v>
      </c>
      <c r="AR288" s="3">
        <v>36.4</v>
      </c>
      <c r="AS288" s="3">
        <v>2.2000000000000002</v>
      </c>
      <c r="AT288" s="3">
        <v>1.7</v>
      </c>
      <c r="AU288" s="2">
        <v>1016.4</v>
      </c>
      <c r="AV288" s="2">
        <v>8</v>
      </c>
      <c r="AW288" s="2">
        <v>0.89166666666666661</v>
      </c>
      <c r="AX288">
        <f t="shared" si="175"/>
        <v>13</v>
      </c>
      <c r="AY288" t="s">
        <v>82</v>
      </c>
      <c r="AZ288" s="3">
        <v>13921363</v>
      </c>
      <c r="BA288" s="3">
        <v>1449</v>
      </c>
      <c r="BB288">
        <v>20172054987</v>
      </c>
      <c r="BC288" t="s">
        <v>79</v>
      </c>
      <c r="BD288">
        <f t="shared" si="189"/>
        <v>16</v>
      </c>
      <c r="BE288">
        <f t="shared" si="190"/>
        <v>69</v>
      </c>
      <c r="BF288" t="str">
        <f t="shared" si="191"/>
        <v>_なし</v>
      </c>
      <c r="BG288" t="str">
        <f t="shared" si="192"/>
        <v>_冬でない</v>
      </c>
      <c r="BH288">
        <f t="shared" si="193"/>
        <v>0</v>
      </c>
      <c r="BI288" t="str">
        <f t="shared" si="194"/>
        <v>_なし</v>
      </c>
      <c r="BJ288" t="str">
        <f t="shared" si="176"/>
        <v>_なし</v>
      </c>
      <c r="BK288" t="str">
        <f t="shared" si="195"/>
        <v>_なし</v>
      </c>
      <c r="BL288">
        <f t="shared" si="196"/>
        <v>1.8083333333333333</v>
      </c>
      <c r="BM288">
        <f t="shared" si="177"/>
        <v>4252</v>
      </c>
      <c r="BN288">
        <f t="shared" si="178"/>
        <v>778</v>
      </c>
      <c r="BO288">
        <f t="shared" si="179"/>
        <v>5030</v>
      </c>
      <c r="BP288">
        <v>-18</v>
      </c>
      <c r="BQ288">
        <v>-3</v>
      </c>
      <c r="BR288">
        <v>-8</v>
      </c>
      <c r="BS288">
        <v>-26</v>
      </c>
      <c r="BT288">
        <v>-18</v>
      </c>
      <c r="BU288">
        <v>8</v>
      </c>
      <c r="BV288">
        <f t="shared" si="202"/>
        <v>-16</v>
      </c>
      <c r="BW288">
        <f t="shared" si="203"/>
        <v>2</v>
      </c>
      <c r="BX288">
        <f t="shared" si="204"/>
        <v>-7</v>
      </c>
      <c r="BY288">
        <f t="shared" si="205"/>
        <v>-25</v>
      </c>
      <c r="BZ288">
        <f t="shared" si="206"/>
        <v>-19</v>
      </c>
      <c r="CA288">
        <f t="shared" si="207"/>
        <v>8</v>
      </c>
      <c r="CB288">
        <f t="shared" si="180"/>
        <v>-10.833333333333334</v>
      </c>
      <c r="CC288">
        <f t="shared" si="181"/>
        <v>-9.5</v>
      </c>
      <c r="CD288">
        <f t="shared" si="197"/>
        <v>7.5</v>
      </c>
      <c r="CE288" t="s">
        <v>122</v>
      </c>
      <c r="CF288" t="str">
        <f t="shared" si="198"/>
        <v>秋</v>
      </c>
      <c r="CG288" s="2">
        <v>13921363</v>
      </c>
      <c r="CH288" s="2">
        <v>28373</v>
      </c>
      <c r="CI288" s="2">
        <v>20172054987</v>
      </c>
      <c r="CJ288">
        <f t="shared" si="199"/>
        <v>20967230784</v>
      </c>
      <c r="CK288">
        <f t="shared" si="200"/>
        <v>20967230784</v>
      </c>
      <c r="CL288" s="2">
        <v>0</v>
      </c>
      <c r="CM288" s="2">
        <v>0</v>
      </c>
      <c r="CN288">
        <f t="shared" si="182"/>
        <v>0</v>
      </c>
      <c r="CO288">
        <f t="shared" si="186"/>
        <v>0</v>
      </c>
      <c r="CP288">
        <f t="shared" si="187"/>
        <v>0</v>
      </c>
      <c r="CQ288">
        <f t="shared" si="188"/>
        <v>0</v>
      </c>
      <c r="CR288">
        <f t="shared" si="183"/>
        <v>158</v>
      </c>
      <c r="CS288">
        <v>256</v>
      </c>
      <c r="CT288">
        <v>545724.80000000005</v>
      </c>
      <c r="CU288">
        <f t="shared" si="201"/>
        <v>545724.80000000005</v>
      </c>
    </row>
    <row r="289" spans="1:99" x14ac:dyDescent="0.55000000000000004">
      <c r="A289" s="1">
        <v>44133</v>
      </c>
      <c r="B289">
        <v>220</v>
      </c>
      <c r="C289">
        <v>30664</v>
      </c>
      <c r="D289">
        <v>2</v>
      </c>
      <c r="E289">
        <v>453</v>
      </c>
      <c r="F289">
        <v>17.3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 t="str">
        <f t="shared" si="167"/>
        <v>_平日(金曜除く)</v>
      </c>
      <c r="O289" t="s">
        <v>17</v>
      </c>
      <c r="P289" t="str">
        <f t="shared" si="168"/>
        <v>_平日</v>
      </c>
      <c r="Q289" t="str">
        <f t="shared" si="169"/>
        <v>_祝日でない</v>
      </c>
      <c r="R289" t="str">
        <f t="shared" si="170"/>
        <v>_平日</v>
      </c>
      <c r="S289" t="str">
        <f t="shared" si="171"/>
        <v>_平日</v>
      </c>
      <c r="T289">
        <f t="shared" si="184"/>
        <v>171</v>
      </c>
      <c r="U289" t="str">
        <f t="shared" si="172"/>
        <v>木</v>
      </c>
      <c r="V289" t="str">
        <f t="shared" si="173"/>
        <v>週の後半</v>
      </c>
      <c r="W289" t="s">
        <v>41</v>
      </c>
      <c r="X289" t="str">
        <f t="shared" si="174"/>
        <v>週の後半</v>
      </c>
      <c r="Y289" s="3">
        <v>0</v>
      </c>
      <c r="Z289" s="3">
        <v>55</v>
      </c>
      <c r="AA289" s="2" t="s">
        <v>79</v>
      </c>
      <c r="AB289" s="3">
        <v>0</v>
      </c>
      <c r="AC289" s="3">
        <v>28526</v>
      </c>
      <c r="AD289">
        <f t="shared" si="185"/>
        <v>153</v>
      </c>
      <c r="AE289" s="3">
        <v>969</v>
      </c>
      <c r="AF289" s="3">
        <v>940</v>
      </c>
      <c r="AG289" s="3">
        <v>29</v>
      </c>
      <c r="AH289" s="3">
        <v>249</v>
      </c>
      <c r="AI289" s="3">
        <v>173</v>
      </c>
      <c r="AJ289" s="3">
        <v>307</v>
      </c>
      <c r="AK289" s="3">
        <v>162</v>
      </c>
      <c r="AL289" s="3">
        <v>20</v>
      </c>
      <c r="AM289" s="3">
        <v>3949</v>
      </c>
      <c r="AN289" s="3">
        <v>764</v>
      </c>
      <c r="AO289" s="3">
        <v>4413.3999999999996</v>
      </c>
      <c r="AP289" s="3">
        <v>3.5000000000000003E-2</v>
      </c>
      <c r="AQ289" s="3">
        <v>32</v>
      </c>
      <c r="AR289" s="3">
        <v>35.1</v>
      </c>
      <c r="AS289" s="3">
        <v>9.6999999999999993</v>
      </c>
      <c r="AT289" s="3">
        <v>2.9</v>
      </c>
      <c r="AU289" s="2">
        <v>1013.4</v>
      </c>
      <c r="AV289" s="2">
        <v>4.8</v>
      </c>
      <c r="AW289" s="2">
        <v>0.39166666666666661</v>
      </c>
      <c r="AX289">
        <f t="shared" si="175"/>
        <v>49</v>
      </c>
      <c r="AY289" t="s">
        <v>82</v>
      </c>
      <c r="AZ289" s="3">
        <v>13921192</v>
      </c>
      <c r="BA289" s="3">
        <v>1465</v>
      </c>
      <c r="BB289">
        <v>20394546280</v>
      </c>
      <c r="BC289" t="s">
        <v>79</v>
      </c>
      <c r="BD289">
        <f t="shared" si="189"/>
        <v>17.399999999999999</v>
      </c>
      <c r="BE289">
        <f t="shared" si="190"/>
        <v>70</v>
      </c>
      <c r="BF289" t="str">
        <f t="shared" si="191"/>
        <v>_なし</v>
      </c>
      <c r="BG289" t="str">
        <f t="shared" si="192"/>
        <v>_冬でない</v>
      </c>
      <c r="BH289">
        <f t="shared" si="193"/>
        <v>0</v>
      </c>
      <c r="BI289" t="str">
        <f t="shared" si="194"/>
        <v>_なし</v>
      </c>
      <c r="BJ289" t="str">
        <f t="shared" si="176"/>
        <v>_なし</v>
      </c>
      <c r="BK289" t="str">
        <f t="shared" si="195"/>
        <v>_なし</v>
      </c>
      <c r="BL289">
        <f t="shared" si="196"/>
        <v>-1.9666666666666666</v>
      </c>
      <c r="BM289">
        <f t="shared" si="177"/>
        <v>4111</v>
      </c>
      <c r="BN289">
        <f t="shared" si="178"/>
        <v>784</v>
      </c>
      <c r="BO289">
        <f t="shared" si="179"/>
        <v>4895</v>
      </c>
      <c r="BP289">
        <v>-18</v>
      </c>
      <c r="BQ289">
        <v>-4</v>
      </c>
      <c r="BR289">
        <v>-9</v>
      </c>
      <c r="BS289">
        <v>-27</v>
      </c>
      <c r="BT289">
        <v>-18</v>
      </c>
      <c r="BU289">
        <v>8</v>
      </c>
      <c r="BV289">
        <f t="shared" si="202"/>
        <v>-18</v>
      </c>
      <c r="BW289">
        <f t="shared" si="203"/>
        <v>-2</v>
      </c>
      <c r="BX289">
        <f t="shared" si="204"/>
        <v>-3</v>
      </c>
      <c r="BY289">
        <f t="shared" si="205"/>
        <v>-25</v>
      </c>
      <c r="BZ289">
        <f t="shared" si="206"/>
        <v>-18</v>
      </c>
      <c r="CA289">
        <f t="shared" si="207"/>
        <v>8</v>
      </c>
      <c r="CB289">
        <f t="shared" si="180"/>
        <v>-11.333333333333334</v>
      </c>
      <c r="CC289">
        <f t="shared" si="181"/>
        <v>-9.6666666666666661</v>
      </c>
      <c r="CD289">
        <f t="shared" si="197"/>
        <v>3</v>
      </c>
      <c r="CE289" t="s">
        <v>122</v>
      </c>
      <c r="CF289" t="str">
        <f t="shared" si="198"/>
        <v>秋</v>
      </c>
      <c r="CG289" s="2">
        <v>13921192</v>
      </c>
      <c r="CH289" s="2">
        <v>28526</v>
      </c>
      <c r="CI289" s="2">
        <v>20394546280</v>
      </c>
      <c r="CJ289">
        <f t="shared" si="199"/>
        <v>19769692980</v>
      </c>
      <c r="CK289">
        <f t="shared" si="200"/>
        <v>19769692980</v>
      </c>
      <c r="CL289" s="2">
        <v>0</v>
      </c>
      <c r="CM289" s="2">
        <v>0</v>
      </c>
      <c r="CN289">
        <f t="shared" si="182"/>
        <v>0</v>
      </c>
      <c r="CO289">
        <f t="shared" si="186"/>
        <v>0</v>
      </c>
      <c r="CP289">
        <f t="shared" si="187"/>
        <v>0</v>
      </c>
      <c r="CQ289">
        <f t="shared" si="188"/>
        <v>0</v>
      </c>
      <c r="CR289">
        <f t="shared" si="183"/>
        <v>171</v>
      </c>
      <c r="CS289">
        <v>256</v>
      </c>
      <c r="CT289">
        <v>545724.80000000005</v>
      </c>
      <c r="CU289">
        <f t="shared" si="201"/>
        <v>545724.80000000005</v>
      </c>
    </row>
    <row r="290" spans="1:99" x14ac:dyDescent="0.55000000000000004">
      <c r="A290" s="1">
        <v>44134</v>
      </c>
      <c r="B290">
        <v>203</v>
      </c>
      <c r="C290">
        <v>30867</v>
      </c>
      <c r="D290">
        <v>2</v>
      </c>
      <c r="E290">
        <v>455</v>
      </c>
      <c r="F290">
        <v>14.9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 t="str">
        <f t="shared" si="167"/>
        <v>金曜</v>
      </c>
      <c r="O290" t="s">
        <v>17</v>
      </c>
      <c r="P290" t="str">
        <f t="shared" si="168"/>
        <v>_平日</v>
      </c>
      <c r="Q290" t="str">
        <f t="shared" si="169"/>
        <v>_祝日でない</v>
      </c>
      <c r="R290" t="str">
        <f t="shared" si="170"/>
        <v>_平日</v>
      </c>
      <c r="S290" t="str">
        <f t="shared" si="171"/>
        <v>休日前日</v>
      </c>
      <c r="T290">
        <f t="shared" si="184"/>
        <v>220</v>
      </c>
      <c r="U290" t="str">
        <f t="shared" si="172"/>
        <v>金</v>
      </c>
      <c r="V290" t="str">
        <f t="shared" si="173"/>
        <v>週の後半</v>
      </c>
      <c r="W290" t="s">
        <v>41</v>
      </c>
      <c r="X290" t="str">
        <f t="shared" si="174"/>
        <v>週の後半</v>
      </c>
      <c r="Y290" s="3">
        <v>0</v>
      </c>
      <c r="Z290" s="3">
        <v>47</v>
      </c>
      <c r="AA290" s="2" t="s">
        <v>79</v>
      </c>
      <c r="AB290" s="3">
        <v>0</v>
      </c>
      <c r="AC290" s="3">
        <v>28718</v>
      </c>
      <c r="AD290">
        <f t="shared" si="185"/>
        <v>192</v>
      </c>
      <c r="AE290" s="3">
        <v>973</v>
      </c>
      <c r="AF290" s="3">
        <v>942</v>
      </c>
      <c r="AG290" s="3">
        <v>31</v>
      </c>
      <c r="AH290" s="3">
        <v>258</v>
      </c>
      <c r="AI290" s="3">
        <v>202</v>
      </c>
      <c r="AJ290" s="3">
        <v>275</v>
      </c>
      <c r="AK290" s="3">
        <v>154</v>
      </c>
      <c r="AL290" s="3">
        <v>16</v>
      </c>
      <c r="AM290" s="3">
        <v>3752</v>
      </c>
      <c r="AN290" s="3">
        <v>754</v>
      </c>
      <c r="AO290" s="3">
        <v>4280.1000000000004</v>
      </c>
      <c r="AP290" s="3">
        <v>3.5000000000000003E-2</v>
      </c>
      <c r="AQ290" s="3">
        <v>23</v>
      </c>
      <c r="AR290" s="3">
        <v>33.299999999999997</v>
      </c>
      <c r="AS290" s="3">
        <v>1.6</v>
      </c>
      <c r="AT290" s="3">
        <v>3.2</v>
      </c>
      <c r="AU290" s="2">
        <v>1015.8</v>
      </c>
      <c r="AV290" s="2">
        <v>6.3</v>
      </c>
      <c r="AW290" s="2">
        <v>4.7</v>
      </c>
      <c r="AX290">
        <f t="shared" si="175"/>
        <v>-17</v>
      </c>
      <c r="AY290" t="s">
        <v>82</v>
      </c>
      <c r="AZ290" s="3">
        <v>13920972</v>
      </c>
      <c r="BA290" s="3">
        <v>1491</v>
      </c>
      <c r="BB290">
        <v>20756169252</v>
      </c>
      <c r="BC290" t="s">
        <v>79</v>
      </c>
      <c r="BD290">
        <f t="shared" si="189"/>
        <v>16.8</v>
      </c>
      <c r="BE290">
        <f t="shared" si="190"/>
        <v>93</v>
      </c>
      <c r="BF290" t="str">
        <f t="shared" si="191"/>
        <v>_なし</v>
      </c>
      <c r="BG290" t="str">
        <f t="shared" si="192"/>
        <v>_冬でない</v>
      </c>
      <c r="BH290">
        <f t="shared" si="193"/>
        <v>0</v>
      </c>
      <c r="BI290" t="str">
        <f t="shared" si="194"/>
        <v>_なし</v>
      </c>
      <c r="BJ290" t="str">
        <f t="shared" si="176"/>
        <v>_なし</v>
      </c>
      <c r="BK290" t="str">
        <f t="shared" si="195"/>
        <v>_なし</v>
      </c>
      <c r="BL290">
        <f t="shared" si="196"/>
        <v>2.2999999999999998</v>
      </c>
      <c r="BM290">
        <f t="shared" si="177"/>
        <v>3906</v>
      </c>
      <c r="BN290">
        <f t="shared" si="178"/>
        <v>770</v>
      </c>
      <c r="BO290">
        <f t="shared" si="179"/>
        <v>4676</v>
      </c>
      <c r="BP290">
        <v>-19</v>
      </c>
      <c r="BQ290">
        <v>-4</v>
      </c>
      <c r="BR290">
        <v>-19</v>
      </c>
      <c r="BS290">
        <v>-27</v>
      </c>
      <c r="BT290">
        <v>-18</v>
      </c>
      <c r="BU290">
        <v>9</v>
      </c>
      <c r="BV290">
        <f t="shared" si="202"/>
        <v>-19</v>
      </c>
      <c r="BW290">
        <f t="shared" si="203"/>
        <v>-3</v>
      </c>
      <c r="BX290">
        <f t="shared" si="204"/>
        <v>-13</v>
      </c>
      <c r="BY290">
        <f t="shared" si="205"/>
        <v>-26</v>
      </c>
      <c r="BZ290">
        <f t="shared" si="206"/>
        <v>-19</v>
      </c>
      <c r="CA290">
        <f t="shared" si="207"/>
        <v>9</v>
      </c>
      <c r="CB290">
        <f t="shared" si="180"/>
        <v>-13</v>
      </c>
      <c r="CC290">
        <f t="shared" si="181"/>
        <v>-11.833333333333334</v>
      </c>
      <c r="CD290">
        <f t="shared" si="197"/>
        <v>0</v>
      </c>
      <c r="CE290" t="s">
        <v>122</v>
      </c>
      <c r="CF290" t="str">
        <f t="shared" si="198"/>
        <v>秋</v>
      </c>
      <c r="CG290" s="2">
        <v>13920972</v>
      </c>
      <c r="CH290" s="2">
        <v>28718</v>
      </c>
      <c r="CI290" s="2">
        <v>20756169252</v>
      </c>
      <c r="CJ290">
        <f t="shared" si="199"/>
        <v>19922573754</v>
      </c>
      <c r="CK290">
        <f t="shared" si="200"/>
        <v>19922573754</v>
      </c>
      <c r="CL290" s="2">
        <v>0</v>
      </c>
      <c r="CM290" s="2">
        <v>0</v>
      </c>
      <c r="CN290">
        <f t="shared" si="182"/>
        <v>0</v>
      </c>
      <c r="CO290">
        <f t="shared" si="186"/>
        <v>0</v>
      </c>
      <c r="CP290">
        <f t="shared" si="187"/>
        <v>0</v>
      </c>
      <c r="CQ290">
        <f t="shared" si="188"/>
        <v>0</v>
      </c>
      <c r="CR290">
        <f t="shared" si="183"/>
        <v>220</v>
      </c>
      <c r="CS290">
        <v>256</v>
      </c>
      <c r="CT290">
        <v>545724.80000000005</v>
      </c>
      <c r="CU290">
        <f t="shared" si="201"/>
        <v>545724.80000000005</v>
      </c>
    </row>
    <row r="291" spans="1:99" x14ac:dyDescent="0.55000000000000004">
      <c r="A291" s="1">
        <v>44135</v>
      </c>
      <c r="B291">
        <v>215</v>
      </c>
      <c r="C291">
        <v>31082</v>
      </c>
      <c r="D291">
        <v>0</v>
      </c>
      <c r="E291">
        <v>455</v>
      </c>
      <c r="F291">
        <v>13.8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 t="str">
        <f t="shared" si="167"/>
        <v>休日</v>
      </c>
      <c r="O291" t="s">
        <v>17</v>
      </c>
      <c r="P291" t="str">
        <f t="shared" si="168"/>
        <v>休日</v>
      </c>
      <c r="Q291" t="str">
        <f t="shared" si="169"/>
        <v>_祝日でない</v>
      </c>
      <c r="R291" t="str">
        <f t="shared" si="170"/>
        <v>休日</v>
      </c>
      <c r="S291" t="str">
        <f t="shared" si="171"/>
        <v>休日</v>
      </c>
      <c r="T291">
        <f t="shared" si="184"/>
        <v>203</v>
      </c>
      <c r="U291" t="str">
        <f t="shared" si="172"/>
        <v>土</v>
      </c>
      <c r="V291" t="str">
        <f t="shared" si="173"/>
        <v>週の後半</v>
      </c>
      <c r="W291" t="s">
        <v>41</v>
      </c>
      <c r="X291" t="str">
        <f t="shared" si="174"/>
        <v>週の後半</v>
      </c>
      <c r="Y291" s="3">
        <v>0</v>
      </c>
      <c r="Z291" s="3">
        <v>54</v>
      </c>
      <c r="AA291" s="2" t="s">
        <v>79</v>
      </c>
      <c r="AB291" s="3">
        <v>0</v>
      </c>
      <c r="AC291" s="3">
        <v>28886</v>
      </c>
      <c r="AD291">
        <f t="shared" si="185"/>
        <v>168</v>
      </c>
      <c r="AE291" s="3">
        <v>943</v>
      </c>
      <c r="AF291" s="3">
        <v>910</v>
      </c>
      <c r="AG291" s="3">
        <v>33</v>
      </c>
      <c r="AH291" s="3">
        <v>283</v>
      </c>
      <c r="AI291" s="3">
        <v>206</v>
      </c>
      <c r="AJ291" s="3">
        <v>323</v>
      </c>
      <c r="AK291" s="3">
        <v>107</v>
      </c>
      <c r="AL291" s="3">
        <v>3</v>
      </c>
      <c r="AM291" s="3">
        <v>2101</v>
      </c>
      <c r="AN291" s="3">
        <v>419</v>
      </c>
      <c r="AO291" s="3">
        <v>4206.3999999999996</v>
      </c>
      <c r="AP291" s="3">
        <v>3.5000000000000003E-2</v>
      </c>
      <c r="AQ291" s="3">
        <v>33</v>
      </c>
      <c r="AR291" s="3">
        <v>34.1</v>
      </c>
      <c r="AS291" s="3">
        <v>9.6</v>
      </c>
      <c r="AT291" s="3">
        <v>2.4</v>
      </c>
      <c r="AU291" s="2">
        <v>1022.7</v>
      </c>
      <c r="AV291" s="2">
        <v>0</v>
      </c>
      <c r="AW291" s="2">
        <v>-27.274999999999995</v>
      </c>
      <c r="AX291">
        <f t="shared" si="175"/>
        <v>12</v>
      </c>
      <c r="AY291" t="s">
        <v>82</v>
      </c>
      <c r="AZ291" s="3">
        <v>13920769</v>
      </c>
      <c r="BA291" s="3">
        <v>1526</v>
      </c>
      <c r="BB291">
        <v>21243093494</v>
      </c>
      <c r="BC291" t="s">
        <v>79</v>
      </c>
      <c r="BD291">
        <f t="shared" si="189"/>
        <v>17.3</v>
      </c>
      <c r="BE291">
        <f t="shared" si="190"/>
        <v>56</v>
      </c>
      <c r="BF291" t="str">
        <f t="shared" si="191"/>
        <v>_なし</v>
      </c>
      <c r="BG291" t="str">
        <f t="shared" si="192"/>
        <v>_冬でない</v>
      </c>
      <c r="BH291">
        <f t="shared" si="193"/>
        <v>0</v>
      </c>
      <c r="BI291" t="str">
        <f t="shared" si="194"/>
        <v>_なし</v>
      </c>
      <c r="BJ291" t="str">
        <f t="shared" si="176"/>
        <v>_なし</v>
      </c>
      <c r="BK291" t="str">
        <f t="shared" si="195"/>
        <v>_なし</v>
      </c>
      <c r="BL291">
        <f t="shared" si="196"/>
        <v>-26.258333333333329</v>
      </c>
      <c r="BM291">
        <f t="shared" si="177"/>
        <v>2208</v>
      </c>
      <c r="BN291">
        <f t="shared" si="178"/>
        <v>422</v>
      </c>
      <c r="BO291">
        <f t="shared" si="179"/>
        <v>2630</v>
      </c>
      <c r="BP291">
        <v>-14</v>
      </c>
      <c r="BQ291">
        <v>-1</v>
      </c>
      <c r="BR291">
        <v>-3</v>
      </c>
      <c r="BS291">
        <v>-20</v>
      </c>
      <c r="BT291">
        <v>-8</v>
      </c>
      <c r="BU291">
        <v>4</v>
      </c>
      <c r="BV291">
        <f t="shared" si="202"/>
        <v>-25</v>
      </c>
      <c r="BW291">
        <f t="shared" si="203"/>
        <v>-10</v>
      </c>
      <c r="BX291">
        <f t="shared" si="204"/>
        <v>-38</v>
      </c>
      <c r="BY291">
        <f t="shared" si="205"/>
        <v>-27</v>
      </c>
      <c r="BZ291">
        <f t="shared" si="206"/>
        <v>-20</v>
      </c>
      <c r="CA291">
        <f t="shared" si="207"/>
        <v>11</v>
      </c>
      <c r="CB291">
        <f t="shared" si="180"/>
        <v>-7</v>
      </c>
      <c r="CC291">
        <f t="shared" si="181"/>
        <v>-18.166666666666668</v>
      </c>
      <c r="CD291">
        <f t="shared" si="197"/>
        <v>7.8</v>
      </c>
      <c r="CE291" t="s">
        <v>122</v>
      </c>
      <c r="CF291" t="str">
        <f t="shared" si="198"/>
        <v>秋</v>
      </c>
      <c r="CG291" s="2">
        <v>13920769</v>
      </c>
      <c r="CH291" s="2">
        <v>28886</v>
      </c>
      <c r="CI291" s="2">
        <v>21243093494</v>
      </c>
      <c r="CJ291">
        <f t="shared" si="199"/>
        <v>19964073432</v>
      </c>
      <c r="CK291">
        <f t="shared" si="200"/>
        <v>19964073432</v>
      </c>
      <c r="CL291" s="2">
        <v>0</v>
      </c>
      <c r="CM291" s="2">
        <v>0</v>
      </c>
      <c r="CN291">
        <f t="shared" si="182"/>
        <v>0</v>
      </c>
      <c r="CO291">
        <f t="shared" si="186"/>
        <v>0</v>
      </c>
      <c r="CP291">
        <f t="shared" si="187"/>
        <v>0</v>
      </c>
      <c r="CQ291">
        <f t="shared" si="188"/>
        <v>0</v>
      </c>
      <c r="CR291">
        <f t="shared" si="183"/>
        <v>203</v>
      </c>
      <c r="CS291">
        <v>256</v>
      </c>
      <c r="CT291">
        <v>545724.80000000005</v>
      </c>
      <c r="CU291">
        <f t="shared" si="201"/>
        <v>545724.80000000005</v>
      </c>
    </row>
    <row r="292" spans="1:99" x14ac:dyDescent="0.55000000000000004">
      <c r="A292" s="1">
        <v>44136</v>
      </c>
      <c r="B292">
        <v>116</v>
      </c>
      <c r="C292">
        <v>31198</v>
      </c>
      <c r="D292">
        <v>0</v>
      </c>
      <c r="E292">
        <v>455</v>
      </c>
      <c r="F292">
        <v>14.3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 t="str">
        <f t="shared" si="167"/>
        <v>休日</v>
      </c>
      <c r="O292" t="s">
        <v>17</v>
      </c>
      <c r="P292" t="str">
        <f t="shared" si="168"/>
        <v>休日</v>
      </c>
      <c r="Q292" t="str">
        <f t="shared" si="169"/>
        <v>_祝日でない</v>
      </c>
      <c r="R292" t="str">
        <f t="shared" si="170"/>
        <v>休日</v>
      </c>
      <c r="S292" t="str">
        <f t="shared" si="171"/>
        <v>休日</v>
      </c>
      <c r="T292">
        <f t="shared" si="184"/>
        <v>215</v>
      </c>
      <c r="U292" t="str">
        <f t="shared" si="172"/>
        <v>日</v>
      </c>
      <c r="V292" t="str">
        <f t="shared" si="173"/>
        <v>_週の前半</v>
      </c>
      <c r="W292" t="s">
        <v>44</v>
      </c>
      <c r="X292" t="str">
        <f t="shared" si="174"/>
        <v>週の後半</v>
      </c>
      <c r="Y292" s="3">
        <v>0</v>
      </c>
      <c r="Z292" s="3">
        <v>69</v>
      </c>
      <c r="AA292" s="2" t="s">
        <v>79</v>
      </c>
      <c r="AB292" s="3">
        <v>0</v>
      </c>
      <c r="AC292" s="3">
        <v>28958</v>
      </c>
      <c r="AD292">
        <f t="shared" si="185"/>
        <v>72</v>
      </c>
      <c r="AE292" s="3">
        <v>1013</v>
      </c>
      <c r="AF292" s="3">
        <v>979</v>
      </c>
      <c r="AG292" s="3">
        <v>34</v>
      </c>
      <c r="AH292" s="3">
        <v>298</v>
      </c>
      <c r="AI292" s="3">
        <v>215</v>
      </c>
      <c r="AJ292" s="3">
        <v>273</v>
      </c>
      <c r="AK292" s="3">
        <v>52</v>
      </c>
      <c r="AL292" s="3">
        <v>6</v>
      </c>
      <c r="AM292" s="3">
        <v>848</v>
      </c>
      <c r="AN292" s="3">
        <v>324</v>
      </c>
      <c r="AO292" s="3">
        <v>4188.8999999999996</v>
      </c>
      <c r="AP292" s="3">
        <v>3.5999999999999997E-2</v>
      </c>
      <c r="AQ292" s="3">
        <v>40</v>
      </c>
      <c r="AR292" s="3">
        <v>32.4</v>
      </c>
      <c r="AS292" s="3">
        <v>2.7</v>
      </c>
      <c r="AT292" s="3">
        <v>2.1</v>
      </c>
      <c r="AU292" s="2">
        <v>1022.6</v>
      </c>
      <c r="AV292" s="2">
        <v>7.5</v>
      </c>
      <c r="AW292" s="2">
        <v>-7.666666666666667</v>
      </c>
      <c r="AX292">
        <f t="shared" si="175"/>
        <v>-99</v>
      </c>
      <c r="AY292" t="s">
        <v>82</v>
      </c>
      <c r="AZ292" s="3">
        <v>13920554</v>
      </c>
      <c r="BA292" s="3">
        <v>1669</v>
      </c>
      <c r="BB292">
        <v>23233404626</v>
      </c>
      <c r="BC292" t="s">
        <v>79</v>
      </c>
      <c r="BD292">
        <f t="shared" si="189"/>
        <v>15.5</v>
      </c>
      <c r="BE292">
        <f t="shared" si="190"/>
        <v>55</v>
      </c>
      <c r="BF292" t="str">
        <f t="shared" si="191"/>
        <v>_なし</v>
      </c>
      <c r="BG292" t="str">
        <f t="shared" si="192"/>
        <v>_冬でない</v>
      </c>
      <c r="BH292">
        <f t="shared" si="193"/>
        <v>0</v>
      </c>
      <c r="BI292" t="str">
        <f t="shared" si="194"/>
        <v>_なし</v>
      </c>
      <c r="BJ292" t="str">
        <f t="shared" si="176"/>
        <v>_なし</v>
      </c>
      <c r="BK292" t="str">
        <f t="shared" si="195"/>
        <v>_なし</v>
      </c>
      <c r="BL292">
        <f t="shared" si="196"/>
        <v>-3.3499999999999992</v>
      </c>
      <c r="BM292">
        <f t="shared" si="177"/>
        <v>900</v>
      </c>
      <c r="BN292">
        <f t="shared" si="178"/>
        <v>330</v>
      </c>
      <c r="BO292">
        <f t="shared" si="179"/>
        <v>1230</v>
      </c>
      <c r="BP292">
        <v>-14</v>
      </c>
      <c r="BQ292">
        <v>-3</v>
      </c>
      <c r="BR292">
        <v>2</v>
      </c>
      <c r="BS292">
        <v>-23</v>
      </c>
      <c r="BT292">
        <v>-7</v>
      </c>
      <c r="BU292">
        <v>3</v>
      </c>
      <c r="BV292">
        <f t="shared" si="202"/>
        <v>-11</v>
      </c>
      <c r="BW292">
        <f t="shared" si="203"/>
        <v>2</v>
      </c>
      <c r="BX292">
        <f t="shared" si="204"/>
        <v>0</v>
      </c>
      <c r="BY292">
        <f t="shared" si="205"/>
        <v>-19</v>
      </c>
      <c r="BZ292">
        <f t="shared" si="206"/>
        <v>-10</v>
      </c>
      <c r="CA292">
        <f t="shared" si="207"/>
        <v>3</v>
      </c>
      <c r="CB292">
        <f t="shared" si="180"/>
        <v>-7</v>
      </c>
      <c r="CC292">
        <f t="shared" si="181"/>
        <v>-5.833333333333333</v>
      </c>
      <c r="CD292">
        <f t="shared" si="197"/>
        <v>8.4</v>
      </c>
      <c r="CE292" t="s">
        <v>122</v>
      </c>
      <c r="CF292" t="str">
        <f t="shared" si="198"/>
        <v>秋</v>
      </c>
      <c r="CG292" s="2">
        <v>13920554</v>
      </c>
      <c r="CH292" s="2">
        <v>28958</v>
      </c>
      <c r="CI292" s="2">
        <v>23233404626</v>
      </c>
      <c r="CJ292">
        <f t="shared" si="199"/>
        <v>21620473091</v>
      </c>
      <c r="CK292">
        <f t="shared" si="200"/>
        <v>21620473091</v>
      </c>
      <c r="CL292" s="2">
        <v>0</v>
      </c>
      <c r="CM292" s="2">
        <v>0</v>
      </c>
      <c r="CN292">
        <f t="shared" si="182"/>
        <v>0</v>
      </c>
      <c r="CO292">
        <f t="shared" si="186"/>
        <v>0</v>
      </c>
      <c r="CP292">
        <f t="shared" si="187"/>
        <v>0</v>
      </c>
      <c r="CQ292">
        <f t="shared" si="188"/>
        <v>0</v>
      </c>
      <c r="CR292">
        <f t="shared" si="183"/>
        <v>215</v>
      </c>
      <c r="CS292">
        <v>197</v>
      </c>
      <c r="CT292">
        <v>543811.1</v>
      </c>
      <c r="CU292">
        <f t="shared" si="201"/>
        <v>545724.80000000005</v>
      </c>
    </row>
    <row r="293" spans="1:99" x14ac:dyDescent="0.55000000000000004">
      <c r="A293" s="1">
        <v>44137</v>
      </c>
      <c r="B293">
        <v>87</v>
      </c>
      <c r="C293">
        <v>31285</v>
      </c>
      <c r="D293">
        <v>4</v>
      </c>
      <c r="E293">
        <v>459</v>
      </c>
      <c r="F293">
        <v>15.6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tr">
        <f t="shared" si="167"/>
        <v>_平日(金曜除く)</v>
      </c>
      <c r="O293" t="s">
        <v>17</v>
      </c>
      <c r="P293" t="str">
        <f t="shared" si="168"/>
        <v>_平日</v>
      </c>
      <c r="Q293" t="str">
        <f t="shared" si="169"/>
        <v>祝日前日</v>
      </c>
      <c r="R293" t="str">
        <f t="shared" si="170"/>
        <v>_平日</v>
      </c>
      <c r="S293" t="str">
        <f t="shared" si="171"/>
        <v>休日前日</v>
      </c>
      <c r="T293">
        <f t="shared" si="184"/>
        <v>116</v>
      </c>
      <c r="U293" t="str">
        <f t="shared" si="172"/>
        <v>月</v>
      </c>
      <c r="V293" t="str">
        <f t="shared" si="173"/>
        <v>_週の前半</v>
      </c>
      <c r="W293" t="s">
        <v>44</v>
      </c>
      <c r="X293" t="str">
        <f t="shared" si="174"/>
        <v>_週の前半</v>
      </c>
      <c r="Y293" s="3">
        <v>2.5</v>
      </c>
      <c r="Z293" s="3">
        <v>78</v>
      </c>
      <c r="AA293" s="2" t="s">
        <v>79</v>
      </c>
      <c r="AB293" s="3">
        <v>0</v>
      </c>
      <c r="AC293" s="3">
        <v>29102</v>
      </c>
      <c r="AD293">
        <f t="shared" si="185"/>
        <v>144</v>
      </c>
      <c r="AE293" s="3">
        <v>1031</v>
      </c>
      <c r="AF293" s="3">
        <v>999</v>
      </c>
      <c r="AG293" s="3">
        <v>32</v>
      </c>
      <c r="AH293" s="3">
        <v>297</v>
      </c>
      <c r="AI293" s="3">
        <v>213</v>
      </c>
      <c r="AJ293" s="3">
        <v>191</v>
      </c>
      <c r="AK293" s="3">
        <v>158</v>
      </c>
      <c r="AL293" s="3">
        <v>46</v>
      </c>
      <c r="AM293" s="3">
        <v>4489</v>
      </c>
      <c r="AN293" s="3">
        <v>968</v>
      </c>
      <c r="AO293" s="3">
        <v>4204.8999999999996</v>
      </c>
      <c r="AP293" s="3">
        <v>3.6999999999999998E-2</v>
      </c>
      <c r="AQ293" s="3">
        <v>34</v>
      </c>
      <c r="AR293" s="3">
        <v>31.9</v>
      </c>
      <c r="AS293" s="3">
        <v>2.7</v>
      </c>
      <c r="AT293" s="3">
        <v>1.8</v>
      </c>
      <c r="AU293" s="2">
        <v>1014.1</v>
      </c>
      <c r="AV293" s="2">
        <v>8</v>
      </c>
      <c r="AW293" s="2">
        <v>90.024999999999991</v>
      </c>
      <c r="AX293">
        <f t="shared" si="175"/>
        <v>-29</v>
      </c>
      <c r="AY293" t="s">
        <v>82</v>
      </c>
      <c r="AZ293" s="3">
        <v>13920438</v>
      </c>
      <c r="BA293" s="3">
        <v>1637</v>
      </c>
      <c r="BB293">
        <v>22787757006</v>
      </c>
      <c r="BC293" t="s">
        <v>79</v>
      </c>
      <c r="BD293">
        <f t="shared" si="189"/>
        <v>16.2</v>
      </c>
      <c r="BE293">
        <f t="shared" si="190"/>
        <v>65</v>
      </c>
      <c r="BF293" t="str">
        <f t="shared" si="191"/>
        <v>_なし</v>
      </c>
      <c r="BG293" t="str">
        <f t="shared" si="192"/>
        <v>_冬でない</v>
      </c>
      <c r="BH293">
        <f t="shared" si="193"/>
        <v>0</v>
      </c>
      <c r="BI293" t="str">
        <f t="shared" si="194"/>
        <v>_なし</v>
      </c>
      <c r="BJ293" t="str">
        <f t="shared" si="176"/>
        <v>_なし</v>
      </c>
      <c r="BK293" t="str">
        <f t="shared" si="195"/>
        <v>_なし</v>
      </c>
      <c r="BL293">
        <f t="shared" si="196"/>
        <v>93.975000000000023</v>
      </c>
      <c r="BM293">
        <f t="shared" si="177"/>
        <v>4647</v>
      </c>
      <c r="BN293">
        <f t="shared" si="178"/>
        <v>1014</v>
      </c>
      <c r="BO293">
        <f t="shared" si="179"/>
        <v>5661</v>
      </c>
      <c r="BP293">
        <v>-16</v>
      </c>
      <c r="BQ293">
        <v>-7</v>
      </c>
      <c r="BR293">
        <v>-22</v>
      </c>
      <c r="BS293">
        <v>-26</v>
      </c>
      <c r="BT293">
        <v>-21</v>
      </c>
      <c r="BU293">
        <v>8</v>
      </c>
      <c r="BV293">
        <f t="shared" si="202"/>
        <v>-9</v>
      </c>
      <c r="BW293">
        <f t="shared" si="203"/>
        <v>3</v>
      </c>
      <c r="BX293">
        <f t="shared" si="204"/>
        <v>18</v>
      </c>
      <c r="BY293">
        <f t="shared" si="205"/>
        <v>-19</v>
      </c>
      <c r="BZ293">
        <f t="shared" si="206"/>
        <v>-8</v>
      </c>
      <c r="CA293">
        <f t="shared" si="207"/>
        <v>2</v>
      </c>
      <c r="CB293">
        <f t="shared" si="180"/>
        <v>-14</v>
      </c>
      <c r="CC293">
        <f t="shared" si="181"/>
        <v>-2.1666666666666665</v>
      </c>
      <c r="CD293">
        <f t="shared" si="197"/>
        <v>8.6</v>
      </c>
      <c r="CE293" t="s">
        <v>122</v>
      </c>
      <c r="CF293" t="str">
        <f t="shared" si="198"/>
        <v>秋</v>
      </c>
      <c r="CG293" s="2">
        <v>13920438</v>
      </c>
      <c r="CH293" s="2">
        <v>29102</v>
      </c>
      <c r="CI293" s="2">
        <v>22787757006</v>
      </c>
      <c r="CJ293">
        <f t="shared" si="199"/>
        <v>21954399471</v>
      </c>
      <c r="CK293">
        <f t="shared" si="200"/>
        <v>21954399471</v>
      </c>
      <c r="CL293" s="2">
        <v>0</v>
      </c>
      <c r="CM293" s="2">
        <v>0</v>
      </c>
      <c r="CN293">
        <f t="shared" si="182"/>
        <v>0</v>
      </c>
      <c r="CO293">
        <f t="shared" si="186"/>
        <v>0</v>
      </c>
      <c r="CP293">
        <f t="shared" si="187"/>
        <v>0</v>
      </c>
      <c r="CQ293">
        <f t="shared" si="188"/>
        <v>0</v>
      </c>
      <c r="CR293">
        <f t="shared" si="183"/>
        <v>116</v>
      </c>
      <c r="CS293">
        <v>197</v>
      </c>
      <c r="CT293">
        <v>543811.1</v>
      </c>
      <c r="CU293">
        <f t="shared" si="201"/>
        <v>545724.80000000005</v>
      </c>
    </row>
    <row r="294" spans="1:99" x14ac:dyDescent="0.55000000000000004">
      <c r="A294" s="1">
        <v>44138</v>
      </c>
      <c r="B294">
        <v>209</v>
      </c>
      <c r="C294">
        <v>31494</v>
      </c>
      <c r="D294">
        <v>0</v>
      </c>
      <c r="E294">
        <v>459</v>
      </c>
      <c r="F294">
        <v>14.8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 t="str">
        <f t="shared" si="167"/>
        <v>_平日(金曜除く)</v>
      </c>
      <c r="O294" t="s">
        <v>12</v>
      </c>
      <c r="P294" t="str">
        <f t="shared" si="168"/>
        <v>_平日</v>
      </c>
      <c r="Q294" t="str">
        <f t="shared" si="169"/>
        <v>祝日である</v>
      </c>
      <c r="R294" t="str">
        <f t="shared" si="170"/>
        <v>休日</v>
      </c>
      <c r="S294" t="str">
        <f t="shared" si="171"/>
        <v>休日</v>
      </c>
      <c r="T294">
        <f t="shared" si="184"/>
        <v>87</v>
      </c>
      <c r="U294" t="str">
        <f t="shared" si="172"/>
        <v>火</v>
      </c>
      <c r="V294" t="str">
        <f t="shared" si="173"/>
        <v>_週の前半</v>
      </c>
      <c r="W294" t="s">
        <v>43</v>
      </c>
      <c r="X294" t="str">
        <f t="shared" si="174"/>
        <v>_週の前半</v>
      </c>
      <c r="Y294" s="3">
        <v>4.5</v>
      </c>
      <c r="Z294" s="3">
        <v>92</v>
      </c>
      <c r="AA294" s="2" t="s">
        <v>79</v>
      </c>
      <c r="AB294" s="3">
        <v>0</v>
      </c>
      <c r="AC294" s="3">
        <v>29227</v>
      </c>
      <c r="AD294">
        <f t="shared" si="185"/>
        <v>125</v>
      </c>
      <c r="AE294" s="3">
        <v>1024</v>
      </c>
      <c r="AF294" s="3">
        <v>992</v>
      </c>
      <c r="AG294" s="3">
        <v>32</v>
      </c>
      <c r="AH294" s="3">
        <v>274</v>
      </c>
      <c r="AI294" s="3">
        <v>192</v>
      </c>
      <c r="AJ294" s="3">
        <v>326</v>
      </c>
      <c r="AK294" s="3">
        <v>123</v>
      </c>
      <c r="AL294" s="3">
        <v>12</v>
      </c>
      <c r="AM294" s="3">
        <v>1892</v>
      </c>
      <c r="AN294" s="3">
        <v>345</v>
      </c>
      <c r="AO294" s="3">
        <v>3784.9</v>
      </c>
      <c r="AP294" s="3">
        <v>3.9E-2</v>
      </c>
      <c r="AQ294" s="3">
        <v>49</v>
      </c>
      <c r="AR294" s="3">
        <v>34.9</v>
      </c>
      <c r="AS294" s="3">
        <v>0.2</v>
      </c>
      <c r="AT294" s="3">
        <v>1.8</v>
      </c>
      <c r="AU294" s="2">
        <v>1004.4</v>
      </c>
      <c r="AV294" s="2">
        <v>10</v>
      </c>
      <c r="AW294" s="2">
        <v>-23.891666666666669</v>
      </c>
      <c r="AX294">
        <f t="shared" si="175"/>
        <v>122</v>
      </c>
      <c r="AY294" t="s">
        <v>82</v>
      </c>
      <c r="AZ294" s="3">
        <v>13920351</v>
      </c>
      <c r="BA294" s="3">
        <v>1599</v>
      </c>
      <c r="BB294">
        <v>22258641249</v>
      </c>
      <c r="BC294" t="s">
        <v>79</v>
      </c>
      <c r="BD294">
        <f t="shared" si="189"/>
        <v>16.7</v>
      </c>
      <c r="BE294">
        <f t="shared" si="190"/>
        <v>65</v>
      </c>
      <c r="BF294" t="str">
        <f t="shared" si="191"/>
        <v>_なし</v>
      </c>
      <c r="BG294" t="str">
        <f t="shared" si="192"/>
        <v>_冬でない</v>
      </c>
      <c r="BH294">
        <f t="shared" si="193"/>
        <v>0</v>
      </c>
      <c r="BI294" t="str">
        <f t="shared" si="194"/>
        <v>_なし</v>
      </c>
      <c r="BJ294" t="str">
        <f t="shared" si="176"/>
        <v>_なし</v>
      </c>
      <c r="BK294" t="str">
        <f t="shared" si="195"/>
        <v>_なし</v>
      </c>
      <c r="BL294">
        <f t="shared" si="196"/>
        <v>-1.4583333333333333</v>
      </c>
      <c r="BM294">
        <f t="shared" si="177"/>
        <v>2015</v>
      </c>
      <c r="BN294">
        <f t="shared" si="178"/>
        <v>357</v>
      </c>
      <c r="BO294">
        <f t="shared" si="179"/>
        <v>2372</v>
      </c>
      <c r="BP294">
        <v>-13</v>
      </c>
      <c r="BQ294">
        <v>-6</v>
      </c>
      <c r="BR294">
        <v>-1</v>
      </c>
      <c r="BS294">
        <v>-51</v>
      </c>
      <c r="BT294">
        <v>-69</v>
      </c>
      <c r="BU294">
        <v>23</v>
      </c>
      <c r="BV294">
        <f t="shared" si="202"/>
        <v>-18</v>
      </c>
      <c r="BW294">
        <f t="shared" si="203"/>
        <v>-2</v>
      </c>
      <c r="BX294">
        <f t="shared" si="204"/>
        <v>-11</v>
      </c>
      <c r="BY294">
        <f t="shared" si="205"/>
        <v>-24</v>
      </c>
      <c r="BZ294">
        <f t="shared" si="206"/>
        <v>-17</v>
      </c>
      <c r="CA294">
        <f t="shared" si="207"/>
        <v>7</v>
      </c>
      <c r="CB294">
        <f t="shared" si="180"/>
        <v>-19.5</v>
      </c>
      <c r="CC294">
        <f t="shared" si="181"/>
        <v>-10.833333333333334</v>
      </c>
      <c r="CD294">
        <f t="shared" si="197"/>
        <v>6</v>
      </c>
      <c r="CE294" t="s">
        <v>122</v>
      </c>
      <c r="CF294" t="str">
        <f t="shared" si="198"/>
        <v>秋</v>
      </c>
      <c r="CG294" s="2">
        <v>13920351</v>
      </c>
      <c r="CH294" s="2">
        <v>29227</v>
      </c>
      <c r="CI294" s="2">
        <v>22258641249</v>
      </c>
      <c r="CJ294">
        <f t="shared" si="199"/>
        <v>20130519366</v>
      </c>
      <c r="CK294">
        <f t="shared" si="200"/>
        <v>20130519366</v>
      </c>
      <c r="CL294" s="2">
        <v>0</v>
      </c>
      <c r="CM294" s="2">
        <v>0</v>
      </c>
      <c r="CN294">
        <f t="shared" si="182"/>
        <v>0</v>
      </c>
      <c r="CO294">
        <f t="shared" si="186"/>
        <v>0</v>
      </c>
      <c r="CP294">
        <f t="shared" si="187"/>
        <v>0</v>
      </c>
      <c r="CQ294">
        <f t="shared" si="188"/>
        <v>0</v>
      </c>
      <c r="CR294">
        <f t="shared" si="183"/>
        <v>87</v>
      </c>
      <c r="CS294">
        <v>197</v>
      </c>
      <c r="CT294">
        <v>543811.1</v>
      </c>
      <c r="CU294">
        <f t="shared" si="201"/>
        <v>545724.80000000005</v>
      </c>
    </row>
    <row r="295" spans="1:99" x14ac:dyDescent="0.55000000000000004">
      <c r="A295" s="1">
        <v>44139</v>
      </c>
      <c r="B295">
        <v>122</v>
      </c>
      <c r="C295">
        <v>31616</v>
      </c>
      <c r="D295">
        <v>0</v>
      </c>
      <c r="E295">
        <v>459</v>
      </c>
      <c r="F295">
        <v>13.7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 t="str">
        <f t="shared" si="167"/>
        <v>_平日(金曜除く)</v>
      </c>
      <c r="O295" t="s">
        <v>17</v>
      </c>
      <c r="P295" t="str">
        <f t="shared" si="168"/>
        <v>_平日</v>
      </c>
      <c r="Q295" t="str">
        <f t="shared" si="169"/>
        <v>_祝日でない</v>
      </c>
      <c r="R295" t="str">
        <f t="shared" si="170"/>
        <v>_平日</v>
      </c>
      <c r="S295" t="str">
        <f t="shared" si="171"/>
        <v>_平日</v>
      </c>
      <c r="T295">
        <f t="shared" si="184"/>
        <v>209</v>
      </c>
      <c r="U295" t="str">
        <f t="shared" si="172"/>
        <v>水</v>
      </c>
      <c r="V295" t="str">
        <f t="shared" si="173"/>
        <v>_週の前半</v>
      </c>
      <c r="W295" t="s">
        <v>43</v>
      </c>
      <c r="X295" t="str">
        <f t="shared" si="174"/>
        <v>_週の前半</v>
      </c>
      <c r="Y295" s="3">
        <v>0</v>
      </c>
      <c r="Z295" s="3">
        <v>47</v>
      </c>
      <c r="AA295" s="2" t="s">
        <v>79</v>
      </c>
      <c r="AB295" s="3">
        <v>0</v>
      </c>
      <c r="AC295" s="3">
        <v>29411</v>
      </c>
      <c r="AD295">
        <f t="shared" si="185"/>
        <v>184</v>
      </c>
      <c r="AE295" s="3">
        <v>1040</v>
      </c>
      <c r="AF295" s="3">
        <v>1005</v>
      </c>
      <c r="AG295" s="3">
        <v>35</v>
      </c>
      <c r="AH295" s="3">
        <v>267</v>
      </c>
      <c r="AI295" s="3">
        <v>214</v>
      </c>
      <c r="AJ295" s="3">
        <v>233</v>
      </c>
      <c r="AK295" s="3">
        <v>199</v>
      </c>
      <c r="AL295" s="3">
        <v>53</v>
      </c>
      <c r="AM295" s="3">
        <v>4513</v>
      </c>
      <c r="AN295" s="3">
        <v>992</v>
      </c>
      <c r="AO295" s="3">
        <v>3888.7</v>
      </c>
      <c r="AP295" s="3">
        <v>4.1000000000000002E-2</v>
      </c>
      <c r="AQ295" s="3">
        <v>33</v>
      </c>
      <c r="AR295" s="3">
        <v>34.9</v>
      </c>
      <c r="AS295" s="3">
        <v>8.6</v>
      </c>
      <c r="AT295" s="3">
        <v>3</v>
      </c>
      <c r="AU295" s="2">
        <v>1011.7</v>
      </c>
      <c r="AV295" s="2">
        <v>2</v>
      </c>
      <c r="AW295" s="2">
        <v>82.858333333333334</v>
      </c>
      <c r="AX295">
        <f t="shared" si="175"/>
        <v>-87</v>
      </c>
      <c r="AY295" t="s">
        <v>82</v>
      </c>
      <c r="AZ295" s="3">
        <v>13920142</v>
      </c>
      <c r="BA295" s="3">
        <v>1624</v>
      </c>
      <c r="BB295">
        <v>22606310608</v>
      </c>
      <c r="BC295" t="s">
        <v>79</v>
      </c>
      <c r="BD295">
        <f t="shared" si="189"/>
        <v>16.600000000000001</v>
      </c>
      <c r="BE295">
        <f t="shared" si="190"/>
        <v>73</v>
      </c>
      <c r="BF295" t="str">
        <f t="shared" si="191"/>
        <v>_なし</v>
      </c>
      <c r="BG295" t="str">
        <f t="shared" si="192"/>
        <v>_冬でない</v>
      </c>
      <c r="BH295">
        <f t="shared" si="193"/>
        <v>0</v>
      </c>
      <c r="BI295" t="str">
        <f t="shared" si="194"/>
        <v>_なし</v>
      </c>
      <c r="BJ295" t="str">
        <f t="shared" si="176"/>
        <v>_なし</v>
      </c>
      <c r="BK295" t="str">
        <f t="shared" si="195"/>
        <v>_なし</v>
      </c>
      <c r="BL295">
        <f t="shared" si="196"/>
        <v>0.89166666666666661</v>
      </c>
      <c r="BM295">
        <f t="shared" si="177"/>
        <v>4712</v>
      </c>
      <c r="BN295">
        <f t="shared" si="178"/>
        <v>1045</v>
      </c>
      <c r="BO295">
        <f t="shared" si="179"/>
        <v>5757</v>
      </c>
      <c r="BP295">
        <v>-21</v>
      </c>
      <c r="BQ295">
        <v>-4</v>
      </c>
      <c r="BR295">
        <v>-9</v>
      </c>
      <c r="BS295">
        <v>-26</v>
      </c>
      <c r="BT295">
        <v>-15</v>
      </c>
      <c r="BU295">
        <v>7</v>
      </c>
      <c r="BV295">
        <f t="shared" si="202"/>
        <v>-16</v>
      </c>
      <c r="BW295">
        <f t="shared" si="203"/>
        <v>-2</v>
      </c>
      <c r="BX295">
        <f t="shared" si="204"/>
        <v>-7</v>
      </c>
      <c r="BY295">
        <f t="shared" si="205"/>
        <v>-25</v>
      </c>
      <c r="BZ295">
        <f t="shared" si="206"/>
        <v>-18</v>
      </c>
      <c r="CA295">
        <f t="shared" si="207"/>
        <v>8</v>
      </c>
      <c r="CB295">
        <f t="shared" si="180"/>
        <v>-11.333333333333334</v>
      </c>
      <c r="CC295">
        <f t="shared" si="181"/>
        <v>-10</v>
      </c>
      <c r="CD295">
        <f t="shared" si="197"/>
        <v>2.2000000000000002</v>
      </c>
      <c r="CE295" t="s">
        <v>122</v>
      </c>
      <c r="CF295" t="str">
        <f t="shared" si="198"/>
        <v>秋</v>
      </c>
      <c r="CG295" s="2">
        <v>13920142</v>
      </c>
      <c r="CH295" s="2">
        <v>29411</v>
      </c>
      <c r="CI295" s="2">
        <v>22606310608</v>
      </c>
      <c r="CJ295">
        <f t="shared" si="199"/>
        <v>20172054987</v>
      </c>
      <c r="CK295">
        <f t="shared" si="200"/>
        <v>20172054987</v>
      </c>
      <c r="CL295" s="2">
        <v>0</v>
      </c>
      <c r="CM295" s="2">
        <v>0</v>
      </c>
      <c r="CN295">
        <f t="shared" si="182"/>
        <v>0</v>
      </c>
      <c r="CO295">
        <f t="shared" si="186"/>
        <v>0</v>
      </c>
      <c r="CP295">
        <f t="shared" si="187"/>
        <v>0</v>
      </c>
      <c r="CQ295">
        <f t="shared" si="188"/>
        <v>0</v>
      </c>
      <c r="CR295">
        <f t="shared" si="183"/>
        <v>209</v>
      </c>
      <c r="CS295">
        <v>197</v>
      </c>
      <c r="CT295">
        <v>543811.1</v>
      </c>
      <c r="CU295">
        <f t="shared" si="201"/>
        <v>545724.80000000005</v>
      </c>
    </row>
    <row r="296" spans="1:99" x14ac:dyDescent="0.55000000000000004">
      <c r="A296" s="1">
        <v>44140</v>
      </c>
      <c r="B296">
        <v>269</v>
      </c>
      <c r="C296">
        <v>31885</v>
      </c>
      <c r="D296">
        <v>2</v>
      </c>
      <c r="E296">
        <v>461</v>
      </c>
      <c r="F296">
        <v>13.4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 t="str">
        <f t="shared" si="167"/>
        <v>_平日(金曜除く)</v>
      </c>
      <c r="O296" t="s">
        <v>17</v>
      </c>
      <c r="P296" t="str">
        <f t="shared" si="168"/>
        <v>_平日</v>
      </c>
      <c r="Q296" t="str">
        <f t="shared" si="169"/>
        <v>_祝日でない</v>
      </c>
      <c r="R296" t="str">
        <f t="shared" si="170"/>
        <v>_平日</v>
      </c>
      <c r="S296" t="str">
        <f t="shared" si="171"/>
        <v>_平日</v>
      </c>
      <c r="T296">
        <f t="shared" si="184"/>
        <v>122</v>
      </c>
      <c r="U296" t="str">
        <f t="shared" si="172"/>
        <v>木</v>
      </c>
      <c r="V296" t="str">
        <f t="shared" si="173"/>
        <v>週の後半</v>
      </c>
      <c r="W296" t="s">
        <v>43</v>
      </c>
      <c r="X296" t="str">
        <f t="shared" si="174"/>
        <v>週の後半</v>
      </c>
      <c r="Y296" s="3">
        <v>0</v>
      </c>
      <c r="Z296" s="3">
        <v>56</v>
      </c>
      <c r="AA296" s="2" t="s">
        <v>79</v>
      </c>
      <c r="AB296" s="3">
        <v>0</v>
      </c>
      <c r="AC296" s="3">
        <v>29615</v>
      </c>
      <c r="AD296">
        <f t="shared" si="185"/>
        <v>204</v>
      </c>
      <c r="AE296" s="3">
        <v>973</v>
      </c>
      <c r="AF296" s="3">
        <v>935</v>
      </c>
      <c r="AG296" s="3">
        <v>38</v>
      </c>
      <c r="AH296" s="3">
        <v>264</v>
      </c>
      <c r="AI296" s="3">
        <v>215</v>
      </c>
      <c r="AJ296" s="3">
        <v>365</v>
      </c>
      <c r="AK296" s="3">
        <v>216</v>
      </c>
      <c r="AL296" s="3">
        <v>40</v>
      </c>
      <c r="AM296" s="3">
        <v>4424</v>
      </c>
      <c r="AN296" s="3">
        <v>812</v>
      </c>
      <c r="AO296" s="3">
        <v>3974</v>
      </c>
      <c r="AP296" s="3">
        <v>4.2999999999999997E-2</v>
      </c>
      <c r="AQ296" s="3">
        <v>43</v>
      </c>
      <c r="AR296" s="3">
        <v>36.4</v>
      </c>
      <c r="AS296" s="3">
        <v>9.1999999999999993</v>
      </c>
      <c r="AT296" s="3">
        <v>2.1</v>
      </c>
      <c r="AU296" s="2">
        <v>1021.2</v>
      </c>
      <c r="AV296" s="2">
        <v>0.5</v>
      </c>
      <c r="AW296" s="2">
        <v>-1.3749999999999998</v>
      </c>
      <c r="AX296">
        <f t="shared" si="175"/>
        <v>147</v>
      </c>
      <c r="AY296" t="s">
        <v>82</v>
      </c>
      <c r="AZ296" s="3">
        <v>13920020</v>
      </c>
      <c r="BA296" s="3">
        <v>1540</v>
      </c>
      <c r="BB296">
        <v>21436830800</v>
      </c>
      <c r="BC296" t="s">
        <v>79</v>
      </c>
      <c r="BD296">
        <f t="shared" si="189"/>
        <v>17.3</v>
      </c>
      <c r="BE296">
        <f t="shared" si="190"/>
        <v>55</v>
      </c>
      <c r="BF296" t="str">
        <f t="shared" si="191"/>
        <v>_なし</v>
      </c>
      <c r="BG296" t="str">
        <f t="shared" si="192"/>
        <v>_冬でない</v>
      </c>
      <c r="BH296">
        <f t="shared" si="193"/>
        <v>0</v>
      </c>
      <c r="BI296" t="str">
        <f t="shared" si="194"/>
        <v>_なし</v>
      </c>
      <c r="BJ296" t="str">
        <f t="shared" si="176"/>
        <v>_なし</v>
      </c>
      <c r="BK296" t="str">
        <f t="shared" si="195"/>
        <v>_なし</v>
      </c>
      <c r="BL296">
        <f t="shared" si="196"/>
        <v>0.39166666666666661</v>
      </c>
      <c r="BM296">
        <f t="shared" si="177"/>
        <v>4640</v>
      </c>
      <c r="BN296">
        <f t="shared" si="178"/>
        <v>852</v>
      </c>
      <c r="BO296">
        <f t="shared" si="179"/>
        <v>5492</v>
      </c>
      <c r="BP296">
        <v>-19</v>
      </c>
      <c r="BQ296">
        <v>-4</v>
      </c>
      <c r="BR296">
        <v>-12</v>
      </c>
      <c r="BS296">
        <v>-26</v>
      </c>
      <c r="BT296">
        <v>-17</v>
      </c>
      <c r="BU296">
        <v>8</v>
      </c>
      <c r="BV296">
        <f t="shared" si="202"/>
        <v>-18</v>
      </c>
      <c r="BW296">
        <f t="shared" si="203"/>
        <v>-3</v>
      </c>
      <c r="BX296">
        <f t="shared" si="204"/>
        <v>-8</v>
      </c>
      <c r="BY296">
        <f t="shared" si="205"/>
        <v>-26</v>
      </c>
      <c r="BZ296">
        <f t="shared" si="206"/>
        <v>-18</v>
      </c>
      <c r="CA296">
        <f t="shared" si="207"/>
        <v>8</v>
      </c>
      <c r="CB296">
        <f t="shared" si="180"/>
        <v>-11.666666666666666</v>
      </c>
      <c r="CC296">
        <f t="shared" si="181"/>
        <v>-10.833333333333334</v>
      </c>
      <c r="CD296">
        <f t="shared" si="197"/>
        <v>9.6999999999999993</v>
      </c>
      <c r="CE296" t="s">
        <v>122</v>
      </c>
      <c r="CF296" t="str">
        <f t="shared" si="198"/>
        <v>秋</v>
      </c>
      <c r="CG296" s="2">
        <v>13920020</v>
      </c>
      <c r="CH296" s="2">
        <v>29615</v>
      </c>
      <c r="CI296" s="2">
        <v>21436830800</v>
      </c>
      <c r="CJ296">
        <f t="shared" si="199"/>
        <v>20394546280</v>
      </c>
      <c r="CK296">
        <f t="shared" si="200"/>
        <v>20394546280</v>
      </c>
      <c r="CL296" s="2">
        <v>0</v>
      </c>
      <c r="CM296" s="2">
        <v>0</v>
      </c>
      <c r="CN296">
        <f t="shared" si="182"/>
        <v>0</v>
      </c>
      <c r="CO296">
        <f t="shared" si="186"/>
        <v>0</v>
      </c>
      <c r="CP296">
        <f t="shared" si="187"/>
        <v>0</v>
      </c>
      <c r="CQ296">
        <f t="shared" si="188"/>
        <v>0</v>
      </c>
      <c r="CR296">
        <f t="shared" si="183"/>
        <v>122</v>
      </c>
      <c r="CS296">
        <v>197</v>
      </c>
      <c r="CT296">
        <v>543811.1</v>
      </c>
      <c r="CU296">
        <f t="shared" si="201"/>
        <v>545724.80000000005</v>
      </c>
    </row>
    <row r="297" spans="1:99" x14ac:dyDescent="0.55000000000000004">
      <c r="A297" s="1">
        <v>44141</v>
      </c>
      <c r="B297">
        <v>242</v>
      </c>
      <c r="C297">
        <v>32127</v>
      </c>
      <c r="D297">
        <v>0</v>
      </c>
      <c r="E297">
        <v>461</v>
      </c>
      <c r="F297">
        <v>12.8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 t="str">
        <f t="shared" si="167"/>
        <v>金曜</v>
      </c>
      <c r="O297" t="s">
        <v>17</v>
      </c>
      <c r="P297" t="str">
        <f t="shared" si="168"/>
        <v>_平日</v>
      </c>
      <c r="Q297" t="str">
        <f t="shared" si="169"/>
        <v>_祝日でない</v>
      </c>
      <c r="R297" t="str">
        <f t="shared" si="170"/>
        <v>_平日</v>
      </c>
      <c r="S297" t="str">
        <f t="shared" si="171"/>
        <v>休日前日</v>
      </c>
      <c r="T297">
        <f t="shared" si="184"/>
        <v>269</v>
      </c>
      <c r="U297" t="str">
        <f t="shared" si="172"/>
        <v>金</v>
      </c>
      <c r="V297" t="str">
        <f t="shared" si="173"/>
        <v>週の後半</v>
      </c>
      <c r="W297" t="s">
        <v>43</v>
      </c>
      <c r="X297" t="str">
        <f t="shared" si="174"/>
        <v>週の後半</v>
      </c>
      <c r="Y297" s="3">
        <v>0</v>
      </c>
      <c r="Z297" s="3">
        <v>67</v>
      </c>
      <c r="AA297" s="2" t="s">
        <v>79</v>
      </c>
      <c r="AB297" s="3">
        <v>0</v>
      </c>
      <c r="AC297" s="3">
        <v>29839</v>
      </c>
      <c r="AD297">
        <f t="shared" si="185"/>
        <v>224</v>
      </c>
      <c r="AE297" s="3">
        <v>978</v>
      </c>
      <c r="AF297" s="3">
        <v>941</v>
      </c>
      <c r="AG297" s="3">
        <v>37</v>
      </c>
      <c r="AH297" s="3">
        <v>275</v>
      </c>
      <c r="AI297" s="3">
        <v>243</v>
      </c>
      <c r="AJ297" s="3">
        <v>339</v>
      </c>
      <c r="AK297" s="3">
        <v>265</v>
      </c>
      <c r="AL297" s="3">
        <v>33</v>
      </c>
      <c r="AM297" s="3">
        <v>4745</v>
      </c>
      <c r="AN297" s="3">
        <v>765</v>
      </c>
      <c r="AO297" s="3">
        <v>4135.7</v>
      </c>
      <c r="AP297" s="3">
        <v>4.4999999999999998E-2</v>
      </c>
      <c r="AQ297" s="3">
        <v>31</v>
      </c>
      <c r="AR297" s="3">
        <v>37.6</v>
      </c>
      <c r="AS297" s="3">
        <v>0.4</v>
      </c>
      <c r="AT297" s="3">
        <v>1.7</v>
      </c>
      <c r="AU297" s="2">
        <v>1022</v>
      </c>
      <c r="AV297" s="2">
        <v>9.8000000000000007</v>
      </c>
      <c r="AW297" s="2">
        <v>2.4333333333333331</v>
      </c>
      <c r="AX297">
        <f t="shared" si="175"/>
        <v>-27</v>
      </c>
      <c r="AY297" t="s">
        <v>82</v>
      </c>
      <c r="AZ297" s="3">
        <v>13919751</v>
      </c>
      <c r="BA297" s="3">
        <v>1585</v>
      </c>
      <c r="BB297">
        <v>22062805335</v>
      </c>
      <c r="BC297" t="s">
        <v>79</v>
      </c>
      <c r="BD297">
        <f t="shared" si="189"/>
        <v>14.9</v>
      </c>
      <c r="BE297">
        <f t="shared" si="190"/>
        <v>47</v>
      </c>
      <c r="BF297" t="str">
        <f t="shared" si="191"/>
        <v>_なし</v>
      </c>
      <c r="BG297" t="str">
        <f t="shared" si="192"/>
        <v>_冬でない</v>
      </c>
      <c r="BH297">
        <f t="shared" si="193"/>
        <v>0</v>
      </c>
      <c r="BI297" t="str">
        <f t="shared" si="194"/>
        <v>_なし</v>
      </c>
      <c r="BJ297" t="str">
        <f t="shared" si="176"/>
        <v>_なし</v>
      </c>
      <c r="BK297" t="str">
        <f t="shared" si="195"/>
        <v>_なし</v>
      </c>
      <c r="BL297">
        <f t="shared" si="196"/>
        <v>4.7</v>
      </c>
      <c r="BM297">
        <f t="shared" si="177"/>
        <v>5010</v>
      </c>
      <c r="BN297">
        <f t="shared" si="178"/>
        <v>798</v>
      </c>
      <c r="BO297">
        <f t="shared" si="179"/>
        <v>5808</v>
      </c>
      <c r="BP297">
        <v>-21</v>
      </c>
      <c r="BQ297">
        <v>-4</v>
      </c>
      <c r="BR297">
        <v>-17</v>
      </c>
      <c r="BS297">
        <v>-27</v>
      </c>
      <c r="BT297">
        <v>-17</v>
      </c>
      <c r="BU297">
        <v>9</v>
      </c>
      <c r="BV297">
        <f t="shared" si="202"/>
        <v>-18</v>
      </c>
      <c r="BW297">
        <f t="shared" si="203"/>
        <v>-4</v>
      </c>
      <c r="BX297">
        <f t="shared" si="204"/>
        <v>-9</v>
      </c>
      <c r="BY297">
        <f t="shared" si="205"/>
        <v>-27</v>
      </c>
      <c r="BZ297">
        <f t="shared" si="206"/>
        <v>-18</v>
      </c>
      <c r="CA297">
        <f t="shared" si="207"/>
        <v>8</v>
      </c>
      <c r="CB297">
        <f t="shared" si="180"/>
        <v>-12.833333333333334</v>
      </c>
      <c r="CC297">
        <f t="shared" si="181"/>
        <v>-11.333333333333334</v>
      </c>
      <c r="CD297">
        <f t="shared" si="197"/>
        <v>1.6</v>
      </c>
      <c r="CE297" t="s">
        <v>122</v>
      </c>
      <c r="CF297" t="str">
        <f t="shared" si="198"/>
        <v>秋</v>
      </c>
      <c r="CG297" s="2">
        <v>13919751</v>
      </c>
      <c r="CH297" s="2">
        <v>29839</v>
      </c>
      <c r="CI297" s="2">
        <v>22062805335</v>
      </c>
      <c r="CJ297">
        <f t="shared" si="199"/>
        <v>20756169252</v>
      </c>
      <c r="CK297">
        <f t="shared" si="200"/>
        <v>20756169252</v>
      </c>
      <c r="CL297" s="2">
        <v>0</v>
      </c>
      <c r="CM297" s="2">
        <v>0</v>
      </c>
      <c r="CN297">
        <f t="shared" si="182"/>
        <v>0</v>
      </c>
      <c r="CO297">
        <f t="shared" si="186"/>
        <v>0</v>
      </c>
      <c r="CP297">
        <f t="shared" si="187"/>
        <v>0</v>
      </c>
      <c r="CQ297">
        <f t="shared" si="188"/>
        <v>0</v>
      </c>
      <c r="CR297">
        <f t="shared" si="183"/>
        <v>269</v>
      </c>
      <c r="CS297">
        <v>197</v>
      </c>
      <c r="CT297">
        <v>543811.1</v>
      </c>
      <c r="CU297">
        <f t="shared" si="201"/>
        <v>545724.80000000005</v>
      </c>
    </row>
    <row r="298" spans="1:99" x14ac:dyDescent="0.55000000000000004">
      <c r="A298" s="1">
        <v>44142</v>
      </c>
      <c r="B298">
        <v>294</v>
      </c>
      <c r="C298">
        <v>32421</v>
      </c>
      <c r="D298">
        <v>0</v>
      </c>
      <c r="E298">
        <v>461</v>
      </c>
      <c r="F298">
        <v>15.5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 t="str">
        <f t="shared" si="167"/>
        <v>休日</v>
      </c>
      <c r="O298" t="s">
        <v>17</v>
      </c>
      <c r="P298" t="str">
        <f t="shared" si="168"/>
        <v>休日</v>
      </c>
      <c r="Q298" t="str">
        <f t="shared" si="169"/>
        <v>_祝日でない</v>
      </c>
      <c r="R298" t="str">
        <f t="shared" si="170"/>
        <v>休日</v>
      </c>
      <c r="S298" t="str">
        <f t="shared" si="171"/>
        <v>休日</v>
      </c>
      <c r="T298">
        <f t="shared" si="184"/>
        <v>242</v>
      </c>
      <c r="U298" t="str">
        <f t="shared" si="172"/>
        <v>土</v>
      </c>
      <c r="V298" t="str">
        <f t="shared" si="173"/>
        <v>週の後半</v>
      </c>
      <c r="W298" t="s">
        <v>43</v>
      </c>
      <c r="X298" t="str">
        <f t="shared" si="174"/>
        <v>週の後半</v>
      </c>
      <c r="Y298" s="3">
        <v>0</v>
      </c>
      <c r="Z298" s="3">
        <v>77</v>
      </c>
      <c r="AA298" s="2" t="s">
        <v>79</v>
      </c>
      <c r="AB298" s="3">
        <v>0</v>
      </c>
      <c r="AC298" s="3">
        <v>29976</v>
      </c>
      <c r="AD298">
        <f t="shared" si="185"/>
        <v>137</v>
      </c>
      <c r="AE298" s="3">
        <v>988</v>
      </c>
      <c r="AF298" s="3">
        <v>952</v>
      </c>
      <c r="AG298" s="3">
        <v>36</v>
      </c>
      <c r="AH298" s="3">
        <v>316</v>
      </c>
      <c r="AI298" s="3">
        <v>254</v>
      </c>
      <c r="AJ298" s="3">
        <v>434</v>
      </c>
      <c r="AK298" s="3">
        <v>184</v>
      </c>
      <c r="AL298" s="3">
        <v>18</v>
      </c>
      <c r="AM298" s="3">
        <v>3174</v>
      </c>
      <c r="AN298" s="3">
        <v>584</v>
      </c>
      <c r="AO298" s="3">
        <v>4325.7</v>
      </c>
      <c r="AP298" s="3">
        <v>4.5999999999999999E-2</v>
      </c>
      <c r="AQ298" s="3">
        <v>51</v>
      </c>
      <c r="AR298" s="3">
        <v>40.1</v>
      </c>
      <c r="AS298" s="3">
        <v>1.2</v>
      </c>
      <c r="AT298" s="3">
        <v>1.6</v>
      </c>
      <c r="AU298" s="2">
        <v>1012.2</v>
      </c>
      <c r="AV298" s="2">
        <v>9.5</v>
      </c>
      <c r="AW298" s="2">
        <v>-27.341666666666669</v>
      </c>
      <c r="AX298">
        <f t="shared" si="175"/>
        <v>52</v>
      </c>
      <c r="AY298" t="s">
        <v>82</v>
      </c>
      <c r="AZ298" s="3">
        <v>13919509</v>
      </c>
      <c r="BA298" s="3">
        <v>1690</v>
      </c>
      <c r="BB298">
        <v>23523970210</v>
      </c>
      <c r="BC298" t="s">
        <v>79</v>
      </c>
      <c r="BD298">
        <f t="shared" si="189"/>
        <v>13.8</v>
      </c>
      <c r="BE298">
        <f t="shared" si="190"/>
        <v>54</v>
      </c>
      <c r="BF298" t="str">
        <f t="shared" si="191"/>
        <v>_なし</v>
      </c>
      <c r="BG298" t="str">
        <f t="shared" si="192"/>
        <v>_冬でない</v>
      </c>
      <c r="BH298">
        <f t="shared" si="193"/>
        <v>0</v>
      </c>
      <c r="BI298" t="str">
        <f t="shared" si="194"/>
        <v>_なし</v>
      </c>
      <c r="BJ298" t="str">
        <f t="shared" si="176"/>
        <v>_なし</v>
      </c>
      <c r="BK298" t="str">
        <f t="shared" si="195"/>
        <v>_なし</v>
      </c>
      <c r="BL298">
        <f t="shared" si="196"/>
        <v>-27.274999999999995</v>
      </c>
      <c r="BM298">
        <f t="shared" si="177"/>
        <v>3358</v>
      </c>
      <c r="BN298">
        <f t="shared" si="178"/>
        <v>602</v>
      </c>
      <c r="BO298">
        <f t="shared" si="179"/>
        <v>3960</v>
      </c>
      <c r="BP298">
        <v>-17</v>
      </c>
      <c r="BQ298">
        <v>-4</v>
      </c>
      <c r="BR298">
        <v>-12</v>
      </c>
      <c r="BS298">
        <v>-22</v>
      </c>
      <c r="BT298">
        <v>-8</v>
      </c>
      <c r="BU298">
        <v>5</v>
      </c>
      <c r="BV298">
        <f t="shared" si="202"/>
        <v>-19</v>
      </c>
      <c r="BW298">
        <f t="shared" si="203"/>
        <v>-4</v>
      </c>
      <c r="BX298">
        <f t="shared" si="204"/>
        <v>-19</v>
      </c>
      <c r="BY298">
        <f t="shared" si="205"/>
        <v>-27</v>
      </c>
      <c r="BZ298">
        <f t="shared" si="206"/>
        <v>-18</v>
      </c>
      <c r="CA298">
        <f t="shared" si="207"/>
        <v>9</v>
      </c>
      <c r="CB298">
        <f t="shared" si="180"/>
        <v>-9.6666666666666661</v>
      </c>
      <c r="CC298">
        <f t="shared" si="181"/>
        <v>-13</v>
      </c>
      <c r="CD298">
        <f t="shared" si="197"/>
        <v>9.6</v>
      </c>
      <c r="CE298" t="s">
        <v>122</v>
      </c>
      <c r="CF298" t="str">
        <f t="shared" si="198"/>
        <v>秋</v>
      </c>
      <c r="CG298" s="2">
        <v>13919509</v>
      </c>
      <c r="CH298" s="2">
        <v>29976</v>
      </c>
      <c r="CI298" s="2">
        <v>23523970210</v>
      </c>
      <c r="CJ298">
        <f t="shared" si="199"/>
        <v>21243093494</v>
      </c>
      <c r="CK298">
        <f t="shared" si="200"/>
        <v>21243093494</v>
      </c>
      <c r="CL298" s="2">
        <v>0</v>
      </c>
      <c r="CM298" s="2">
        <v>0</v>
      </c>
      <c r="CN298">
        <f t="shared" si="182"/>
        <v>0</v>
      </c>
      <c r="CO298">
        <f t="shared" si="186"/>
        <v>0</v>
      </c>
      <c r="CP298">
        <f t="shared" si="187"/>
        <v>0</v>
      </c>
      <c r="CQ298">
        <f t="shared" si="188"/>
        <v>0</v>
      </c>
      <c r="CR298">
        <f t="shared" si="183"/>
        <v>242</v>
      </c>
      <c r="CS298">
        <v>197</v>
      </c>
      <c r="CT298">
        <v>543811.1</v>
      </c>
      <c r="CU298">
        <f t="shared" si="201"/>
        <v>545724.80000000005</v>
      </c>
    </row>
    <row r="299" spans="1:99" x14ac:dyDescent="0.55000000000000004">
      <c r="A299" s="1">
        <v>44143</v>
      </c>
      <c r="B299">
        <v>189</v>
      </c>
      <c r="C299">
        <v>32610</v>
      </c>
      <c r="D299">
        <v>0</v>
      </c>
      <c r="E299">
        <v>461</v>
      </c>
      <c r="F299">
        <v>17.3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 t="str">
        <f t="shared" si="167"/>
        <v>休日</v>
      </c>
      <c r="O299" t="s">
        <v>17</v>
      </c>
      <c r="P299" t="str">
        <f t="shared" si="168"/>
        <v>休日</v>
      </c>
      <c r="Q299" t="str">
        <f t="shared" si="169"/>
        <v>_祝日でない</v>
      </c>
      <c r="R299" t="str">
        <f t="shared" si="170"/>
        <v>休日</v>
      </c>
      <c r="S299" t="str">
        <f t="shared" si="171"/>
        <v>休日</v>
      </c>
      <c r="T299">
        <f t="shared" si="184"/>
        <v>294</v>
      </c>
      <c r="U299" t="str">
        <f t="shared" si="172"/>
        <v>日</v>
      </c>
      <c r="V299" t="str">
        <f t="shared" si="173"/>
        <v>_週の前半</v>
      </c>
      <c r="W299" t="s">
        <v>43</v>
      </c>
      <c r="X299" t="str">
        <f t="shared" si="174"/>
        <v>週の後半</v>
      </c>
      <c r="Y299" s="3">
        <v>2.5</v>
      </c>
      <c r="Z299" s="3">
        <v>75</v>
      </c>
      <c r="AA299" s="2" t="s">
        <v>79</v>
      </c>
      <c r="AB299" s="3">
        <v>0</v>
      </c>
      <c r="AC299" s="3">
        <v>30027</v>
      </c>
      <c r="AD299">
        <f t="shared" si="185"/>
        <v>51</v>
      </c>
      <c r="AE299" s="3">
        <v>1060</v>
      </c>
      <c r="AF299" s="3">
        <v>1024</v>
      </c>
      <c r="AG299" s="3">
        <v>36</v>
      </c>
      <c r="AH299" s="3">
        <v>364</v>
      </c>
      <c r="AI299" s="3">
        <v>279</v>
      </c>
      <c r="AJ299" s="3">
        <v>427</v>
      </c>
      <c r="AK299" s="3">
        <v>99</v>
      </c>
      <c r="AL299" s="3">
        <v>18</v>
      </c>
      <c r="AM299" s="3">
        <v>1154</v>
      </c>
      <c r="AN299" s="3">
        <v>321</v>
      </c>
      <c r="AO299" s="3">
        <v>4377.3999999999996</v>
      </c>
      <c r="AP299" s="3">
        <v>4.8000000000000001E-2</v>
      </c>
      <c r="AQ299" s="3">
        <v>46</v>
      </c>
      <c r="AR299" s="3">
        <v>41</v>
      </c>
      <c r="AS299" s="3">
        <v>1.1000000000000001</v>
      </c>
      <c r="AT299" s="3">
        <v>1.8</v>
      </c>
      <c r="AU299" s="2">
        <v>1006.3</v>
      </c>
      <c r="AV299" s="2">
        <v>10</v>
      </c>
      <c r="AW299" s="2">
        <v>-4.6166666666666663</v>
      </c>
      <c r="AX299">
        <f t="shared" si="175"/>
        <v>-105</v>
      </c>
      <c r="AY299" t="s">
        <v>82</v>
      </c>
      <c r="AZ299" s="3">
        <v>13919215</v>
      </c>
      <c r="BA299" s="3">
        <v>1933</v>
      </c>
      <c r="BB299">
        <v>26905842595</v>
      </c>
      <c r="BC299" t="s">
        <v>79</v>
      </c>
      <c r="BD299">
        <f t="shared" si="189"/>
        <v>14.3</v>
      </c>
      <c r="BE299">
        <f t="shared" si="190"/>
        <v>69</v>
      </c>
      <c r="BF299" t="str">
        <f t="shared" si="191"/>
        <v>_なし</v>
      </c>
      <c r="BG299" t="str">
        <f t="shared" si="192"/>
        <v>_冬でない</v>
      </c>
      <c r="BH299">
        <f t="shared" si="193"/>
        <v>0</v>
      </c>
      <c r="BI299" t="str">
        <f t="shared" si="194"/>
        <v>_なし</v>
      </c>
      <c r="BJ299" t="str">
        <f t="shared" si="176"/>
        <v>_なし</v>
      </c>
      <c r="BK299" t="str">
        <f t="shared" si="195"/>
        <v>_なし</v>
      </c>
      <c r="BL299">
        <f t="shared" si="196"/>
        <v>-7.666666666666667</v>
      </c>
      <c r="BM299">
        <f t="shared" si="177"/>
        <v>1253</v>
      </c>
      <c r="BN299">
        <f t="shared" si="178"/>
        <v>339</v>
      </c>
      <c r="BO299">
        <f t="shared" si="179"/>
        <v>1592</v>
      </c>
      <c r="BP299">
        <v>-14</v>
      </c>
      <c r="BQ299">
        <v>-2</v>
      </c>
      <c r="BR299">
        <v>7</v>
      </c>
      <c r="BS299">
        <v>-23</v>
      </c>
      <c r="BT299">
        <v>-8</v>
      </c>
      <c r="BU299">
        <v>3</v>
      </c>
      <c r="BV299">
        <f t="shared" si="202"/>
        <v>-14</v>
      </c>
      <c r="BW299">
        <f t="shared" si="203"/>
        <v>-1</v>
      </c>
      <c r="BX299">
        <f t="shared" si="204"/>
        <v>-3</v>
      </c>
      <c r="BY299">
        <f t="shared" si="205"/>
        <v>-20</v>
      </c>
      <c r="BZ299">
        <f t="shared" si="206"/>
        <v>-8</v>
      </c>
      <c r="CA299">
        <f t="shared" si="207"/>
        <v>4</v>
      </c>
      <c r="CB299">
        <f t="shared" si="180"/>
        <v>-6.166666666666667</v>
      </c>
      <c r="CC299">
        <f t="shared" si="181"/>
        <v>-7</v>
      </c>
      <c r="CD299">
        <f t="shared" si="197"/>
        <v>2.7</v>
      </c>
      <c r="CE299" t="s">
        <v>122</v>
      </c>
      <c r="CF299" t="str">
        <f t="shared" si="198"/>
        <v>秋</v>
      </c>
      <c r="CG299" s="2">
        <v>13919215</v>
      </c>
      <c r="CH299" s="2">
        <v>30027</v>
      </c>
      <c r="CI299" s="2">
        <v>26905842595</v>
      </c>
      <c r="CJ299">
        <f t="shared" si="199"/>
        <v>23233404626</v>
      </c>
      <c r="CK299">
        <f t="shared" si="200"/>
        <v>23233404626</v>
      </c>
      <c r="CL299" s="2">
        <v>0</v>
      </c>
      <c r="CM299" s="2">
        <v>0</v>
      </c>
      <c r="CN299">
        <f t="shared" si="182"/>
        <v>0</v>
      </c>
      <c r="CO299">
        <f t="shared" si="186"/>
        <v>0</v>
      </c>
      <c r="CP299">
        <f t="shared" si="187"/>
        <v>0</v>
      </c>
      <c r="CQ299">
        <f t="shared" si="188"/>
        <v>0</v>
      </c>
      <c r="CR299">
        <f t="shared" si="183"/>
        <v>294</v>
      </c>
      <c r="CS299">
        <v>197</v>
      </c>
      <c r="CT299">
        <v>543811.1</v>
      </c>
      <c r="CU299">
        <f t="shared" si="201"/>
        <v>543811.1</v>
      </c>
    </row>
    <row r="300" spans="1:99" x14ac:dyDescent="0.55000000000000004">
      <c r="A300" s="1">
        <v>44144</v>
      </c>
      <c r="B300">
        <v>156</v>
      </c>
      <c r="C300">
        <v>32766</v>
      </c>
      <c r="D300">
        <v>1</v>
      </c>
      <c r="E300">
        <v>462</v>
      </c>
      <c r="F300">
        <v>13.5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 t="str">
        <f t="shared" si="167"/>
        <v>_平日(金曜除く)</v>
      </c>
      <c r="O300" t="s">
        <v>17</v>
      </c>
      <c r="P300" t="str">
        <f t="shared" si="168"/>
        <v>_平日</v>
      </c>
      <c r="Q300" t="str">
        <f t="shared" si="169"/>
        <v>_祝日でない</v>
      </c>
      <c r="R300" t="str">
        <f t="shared" si="170"/>
        <v>_平日</v>
      </c>
      <c r="S300" t="str">
        <f t="shared" si="171"/>
        <v>_平日</v>
      </c>
      <c r="T300">
        <f t="shared" si="184"/>
        <v>189</v>
      </c>
      <c r="U300" t="str">
        <f t="shared" si="172"/>
        <v>月</v>
      </c>
      <c r="V300" t="str">
        <f t="shared" si="173"/>
        <v>_週の前半</v>
      </c>
      <c r="W300" t="s">
        <v>43</v>
      </c>
      <c r="X300" t="str">
        <f t="shared" si="174"/>
        <v>_週の前半</v>
      </c>
      <c r="Y300" s="3">
        <v>0</v>
      </c>
      <c r="Z300" s="3">
        <v>44</v>
      </c>
      <c r="AA300" s="2" t="s">
        <v>79</v>
      </c>
      <c r="AB300" s="3">
        <v>0</v>
      </c>
      <c r="AC300" s="3">
        <v>30179</v>
      </c>
      <c r="AD300">
        <f t="shared" si="185"/>
        <v>152</v>
      </c>
      <c r="AE300" s="3">
        <v>1114</v>
      </c>
      <c r="AF300" s="3">
        <v>1079</v>
      </c>
      <c r="AG300" s="3">
        <v>35</v>
      </c>
      <c r="AH300" s="3">
        <v>373</v>
      </c>
      <c r="AI300" s="3">
        <v>330</v>
      </c>
      <c r="AJ300" s="3">
        <v>309</v>
      </c>
      <c r="AK300" s="3">
        <v>206</v>
      </c>
      <c r="AL300" s="3">
        <v>39</v>
      </c>
      <c r="AM300" s="3">
        <v>4477</v>
      </c>
      <c r="AN300" s="3">
        <v>989</v>
      </c>
      <c r="AO300" s="3">
        <v>4384.6000000000004</v>
      </c>
      <c r="AP300" s="3">
        <v>4.9000000000000002E-2</v>
      </c>
      <c r="AQ300" s="3">
        <v>46</v>
      </c>
      <c r="AR300" s="3">
        <v>42.7</v>
      </c>
      <c r="AS300" s="3">
        <v>2.9</v>
      </c>
      <c r="AT300" s="3">
        <v>3.1</v>
      </c>
      <c r="AU300" s="2">
        <v>1010.5</v>
      </c>
      <c r="AV300" s="2">
        <v>4.3</v>
      </c>
      <c r="AW300" s="2">
        <v>97.674999999999997</v>
      </c>
      <c r="AX300">
        <f t="shared" si="175"/>
        <v>-33</v>
      </c>
      <c r="AY300" t="s">
        <v>82</v>
      </c>
      <c r="AZ300" s="3">
        <v>13919026</v>
      </c>
      <c r="BA300" s="3">
        <v>1969</v>
      </c>
      <c r="BB300">
        <v>27406562194</v>
      </c>
      <c r="BC300" t="s">
        <v>79</v>
      </c>
      <c r="BD300">
        <f t="shared" si="189"/>
        <v>15.6</v>
      </c>
      <c r="BE300">
        <f t="shared" si="190"/>
        <v>78</v>
      </c>
      <c r="BF300" t="str">
        <f t="shared" si="191"/>
        <v>_なし</v>
      </c>
      <c r="BG300" t="str">
        <f t="shared" si="192"/>
        <v>_冬でない</v>
      </c>
      <c r="BH300">
        <f t="shared" si="193"/>
        <v>0</v>
      </c>
      <c r="BI300" t="str">
        <f t="shared" si="194"/>
        <v>_なし</v>
      </c>
      <c r="BJ300" t="str">
        <f t="shared" si="176"/>
        <v>_なし</v>
      </c>
      <c r="BK300" t="str">
        <f t="shared" si="195"/>
        <v>_なし</v>
      </c>
      <c r="BL300">
        <f t="shared" si="196"/>
        <v>90.024999999999991</v>
      </c>
      <c r="BM300">
        <f t="shared" si="177"/>
        <v>4683</v>
      </c>
      <c r="BN300">
        <f t="shared" si="178"/>
        <v>1028</v>
      </c>
      <c r="BO300">
        <f t="shared" si="179"/>
        <v>5711</v>
      </c>
      <c r="BP300">
        <v>-20</v>
      </c>
      <c r="BQ300">
        <v>-6</v>
      </c>
      <c r="BR300">
        <v>-16</v>
      </c>
      <c r="BS300">
        <v>-26</v>
      </c>
      <c r="BT300">
        <v>-16</v>
      </c>
      <c r="BU300">
        <v>8</v>
      </c>
      <c r="BV300">
        <f t="shared" si="202"/>
        <v>-14</v>
      </c>
      <c r="BW300">
        <f t="shared" si="203"/>
        <v>-3</v>
      </c>
      <c r="BX300">
        <f t="shared" si="204"/>
        <v>2</v>
      </c>
      <c r="BY300">
        <f t="shared" si="205"/>
        <v>-23</v>
      </c>
      <c r="BZ300">
        <f t="shared" si="206"/>
        <v>-7</v>
      </c>
      <c r="CA300">
        <f t="shared" si="207"/>
        <v>3</v>
      </c>
      <c r="CB300">
        <f t="shared" si="180"/>
        <v>-12.666666666666666</v>
      </c>
      <c r="CC300">
        <f t="shared" si="181"/>
        <v>-7</v>
      </c>
      <c r="CD300">
        <f t="shared" si="197"/>
        <v>2.7</v>
      </c>
      <c r="CE300" t="s">
        <v>122</v>
      </c>
      <c r="CF300" t="str">
        <f t="shared" si="198"/>
        <v>秋</v>
      </c>
      <c r="CG300" s="2">
        <v>13919026</v>
      </c>
      <c r="CH300" s="2">
        <v>30179</v>
      </c>
      <c r="CI300" s="2">
        <v>27406562194</v>
      </c>
      <c r="CJ300">
        <f t="shared" si="199"/>
        <v>22787757006</v>
      </c>
      <c r="CK300">
        <f t="shared" si="200"/>
        <v>22787757006</v>
      </c>
      <c r="CL300" s="2">
        <v>0</v>
      </c>
      <c r="CM300" s="2">
        <v>0</v>
      </c>
      <c r="CN300">
        <f t="shared" si="182"/>
        <v>0</v>
      </c>
      <c r="CO300">
        <f t="shared" si="186"/>
        <v>0</v>
      </c>
      <c r="CP300">
        <f t="shared" si="187"/>
        <v>0</v>
      </c>
      <c r="CQ300">
        <f t="shared" si="188"/>
        <v>0</v>
      </c>
      <c r="CR300">
        <f t="shared" si="183"/>
        <v>189</v>
      </c>
      <c r="CS300">
        <v>197</v>
      </c>
      <c r="CT300">
        <v>543811.1</v>
      </c>
      <c r="CU300">
        <f t="shared" si="201"/>
        <v>543811.1</v>
      </c>
    </row>
    <row r="301" spans="1:99" x14ac:dyDescent="0.55000000000000004">
      <c r="A301" s="1">
        <v>44145</v>
      </c>
      <c r="B301">
        <v>293</v>
      </c>
      <c r="C301">
        <v>33059</v>
      </c>
      <c r="D301">
        <v>3</v>
      </c>
      <c r="E301">
        <v>465</v>
      </c>
      <c r="F301">
        <v>11.9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 t="str">
        <f t="shared" si="167"/>
        <v>_平日(金曜除く)</v>
      </c>
      <c r="O301" t="s">
        <v>17</v>
      </c>
      <c r="P301" t="str">
        <f t="shared" si="168"/>
        <v>_平日</v>
      </c>
      <c r="Q301" t="str">
        <f t="shared" si="169"/>
        <v>_祝日でない</v>
      </c>
      <c r="R301" t="str">
        <f t="shared" si="170"/>
        <v>_平日</v>
      </c>
      <c r="S301" t="str">
        <f t="shared" si="171"/>
        <v>_平日</v>
      </c>
      <c r="T301">
        <f t="shared" si="184"/>
        <v>156</v>
      </c>
      <c r="U301" t="str">
        <f t="shared" si="172"/>
        <v>火</v>
      </c>
      <c r="V301" t="str">
        <f t="shared" si="173"/>
        <v>_週の前半</v>
      </c>
      <c r="W301" t="s">
        <v>43</v>
      </c>
      <c r="X301" t="str">
        <f t="shared" si="174"/>
        <v>_週の前半</v>
      </c>
      <c r="Y301" s="3">
        <v>0</v>
      </c>
      <c r="Z301" s="3">
        <v>50</v>
      </c>
      <c r="AA301" s="2" t="s">
        <v>79</v>
      </c>
      <c r="AB301" s="3">
        <v>0</v>
      </c>
      <c r="AC301" s="3">
        <v>30460</v>
      </c>
      <c r="AD301">
        <f t="shared" si="185"/>
        <v>281</v>
      </c>
      <c r="AE301" s="3">
        <v>1034</v>
      </c>
      <c r="AF301" s="3">
        <v>1001</v>
      </c>
      <c r="AG301" s="3">
        <v>33</v>
      </c>
      <c r="AH301" s="3">
        <v>382</v>
      </c>
      <c r="AI301" s="3">
        <v>323</v>
      </c>
      <c r="AJ301" s="3">
        <v>396</v>
      </c>
      <c r="AK301" s="3">
        <v>268</v>
      </c>
      <c r="AL301" s="3">
        <v>36</v>
      </c>
      <c r="AM301" s="3">
        <v>5059</v>
      </c>
      <c r="AN301" s="3">
        <v>854</v>
      </c>
      <c r="AO301" s="3">
        <v>4933.8999999999996</v>
      </c>
      <c r="AP301" s="3">
        <v>4.8000000000000001E-2</v>
      </c>
      <c r="AQ301" s="3">
        <v>44</v>
      </c>
      <c r="AR301" s="3">
        <v>42</v>
      </c>
      <c r="AS301" s="3">
        <v>8.6999999999999993</v>
      </c>
      <c r="AT301" s="3">
        <v>2.4</v>
      </c>
      <c r="AU301" s="2">
        <v>1016.9</v>
      </c>
      <c r="AV301" s="2">
        <v>2.8</v>
      </c>
      <c r="AW301" s="2">
        <v>-0.35833333333333339</v>
      </c>
      <c r="AX301">
        <f t="shared" si="175"/>
        <v>137</v>
      </c>
      <c r="AY301" t="s">
        <v>82</v>
      </c>
      <c r="AZ301" s="3">
        <v>13918870</v>
      </c>
      <c r="BA301" s="3">
        <v>1841</v>
      </c>
      <c r="BB301">
        <v>25624639670</v>
      </c>
      <c r="BC301" t="s">
        <v>79</v>
      </c>
      <c r="BD301">
        <f t="shared" si="189"/>
        <v>14.8</v>
      </c>
      <c r="BE301">
        <f t="shared" si="190"/>
        <v>92</v>
      </c>
      <c r="BF301" t="str">
        <f t="shared" si="191"/>
        <v>_なし</v>
      </c>
      <c r="BG301" t="str">
        <f t="shared" si="192"/>
        <v>_冬でない</v>
      </c>
      <c r="BH301">
        <f t="shared" si="193"/>
        <v>0</v>
      </c>
      <c r="BI301" t="str">
        <f t="shared" si="194"/>
        <v>_なし</v>
      </c>
      <c r="BJ301" t="str">
        <f t="shared" si="176"/>
        <v>_なし</v>
      </c>
      <c r="BK301" t="str">
        <f t="shared" si="195"/>
        <v>_なし</v>
      </c>
      <c r="BL301">
        <f t="shared" si="196"/>
        <v>-23.891666666666669</v>
      </c>
      <c r="BM301">
        <f t="shared" si="177"/>
        <v>5327</v>
      </c>
      <c r="BN301">
        <f t="shared" si="178"/>
        <v>890</v>
      </c>
      <c r="BO301">
        <f t="shared" si="179"/>
        <v>6217</v>
      </c>
      <c r="BP301">
        <v>-16</v>
      </c>
      <c r="BQ301">
        <v>-2</v>
      </c>
      <c r="BR301">
        <v>-8</v>
      </c>
      <c r="BS301">
        <v>-26</v>
      </c>
      <c r="BT301">
        <v>-17</v>
      </c>
      <c r="BU301">
        <v>9</v>
      </c>
      <c r="BV301">
        <f t="shared" si="202"/>
        <v>-16</v>
      </c>
      <c r="BW301">
        <f t="shared" si="203"/>
        <v>-7</v>
      </c>
      <c r="BX301">
        <f t="shared" si="204"/>
        <v>-22</v>
      </c>
      <c r="BY301">
        <f t="shared" si="205"/>
        <v>-26</v>
      </c>
      <c r="BZ301">
        <f t="shared" si="206"/>
        <v>-21</v>
      </c>
      <c r="CA301">
        <f t="shared" si="207"/>
        <v>8</v>
      </c>
      <c r="CB301">
        <f t="shared" si="180"/>
        <v>-10</v>
      </c>
      <c r="CC301">
        <f t="shared" si="181"/>
        <v>-14</v>
      </c>
      <c r="CD301">
        <f t="shared" si="197"/>
        <v>0.2</v>
      </c>
      <c r="CE301" t="s">
        <v>122</v>
      </c>
      <c r="CF301" t="str">
        <f t="shared" si="198"/>
        <v>秋</v>
      </c>
      <c r="CG301" s="2">
        <v>13918870</v>
      </c>
      <c r="CH301" s="2">
        <v>30460</v>
      </c>
      <c r="CI301" s="2">
        <v>25624639670</v>
      </c>
      <c r="CJ301">
        <f t="shared" si="199"/>
        <v>22258641249</v>
      </c>
      <c r="CK301">
        <f t="shared" si="200"/>
        <v>22258641249</v>
      </c>
      <c r="CL301" s="2">
        <v>0</v>
      </c>
      <c r="CM301" s="2">
        <v>0</v>
      </c>
      <c r="CN301">
        <f t="shared" si="182"/>
        <v>0</v>
      </c>
      <c r="CO301">
        <f t="shared" si="186"/>
        <v>0</v>
      </c>
      <c r="CP301">
        <f t="shared" si="187"/>
        <v>0</v>
      </c>
      <c r="CQ301">
        <f t="shared" si="188"/>
        <v>0</v>
      </c>
      <c r="CR301">
        <f t="shared" si="183"/>
        <v>156</v>
      </c>
      <c r="CS301">
        <v>197</v>
      </c>
      <c r="CT301">
        <v>543811.1</v>
      </c>
      <c r="CU301">
        <f t="shared" si="201"/>
        <v>543811.1</v>
      </c>
    </row>
    <row r="302" spans="1:99" x14ac:dyDescent="0.55000000000000004">
      <c r="A302" s="1">
        <v>44146</v>
      </c>
      <c r="B302">
        <v>316</v>
      </c>
      <c r="C302">
        <v>33375</v>
      </c>
      <c r="D302">
        <v>3</v>
      </c>
      <c r="E302">
        <v>468</v>
      </c>
      <c r="F302">
        <v>11.9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 t="str">
        <f t="shared" si="167"/>
        <v>_平日(金曜除く)</v>
      </c>
      <c r="O302" t="s">
        <v>17</v>
      </c>
      <c r="P302" t="str">
        <f t="shared" si="168"/>
        <v>_平日</v>
      </c>
      <c r="Q302" t="str">
        <f t="shared" si="169"/>
        <v>_祝日でない</v>
      </c>
      <c r="R302" t="str">
        <f t="shared" si="170"/>
        <v>_平日</v>
      </c>
      <c r="S302" t="str">
        <f t="shared" si="171"/>
        <v>_平日</v>
      </c>
      <c r="T302">
        <f t="shared" si="184"/>
        <v>293</v>
      </c>
      <c r="U302" t="str">
        <f t="shared" si="172"/>
        <v>水</v>
      </c>
      <c r="V302" t="str">
        <f t="shared" si="173"/>
        <v>_週の前半</v>
      </c>
      <c r="W302" t="s">
        <v>43</v>
      </c>
      <c r="X302" t="str">
        <f t="shared" si="174"/>
        <v>_週の前半</v>
      </c>
      <c r="Y302" s="3">
        <v>0</v>
      </c>
      <c r="Z302" s="3">
        <v>48</v>
      </c>
      <c r="AA302" s="2" t="s">
        <v>79</v>
      </c>
      <c r="AB302" s="3">
        <v>0</v>
      </c>
      <c r="AC302" s="3">
        <v>30683</v>
      </c>
      <c r="AD302">
        <f t="shared" si="185"/>
        <v>223</v>
      </c>
      <c r="AE302" s="3">
        <v>1076</v>
      </c>
      <c r="AF302" s="3">
        <v>1038</v>
      </c>
      <c r="AG302" s="3">
        <v>38</v>
      </c>
      <c r="AH302" s="3">
        <v>383</v>
      </c>
      <c r="AI302" s="3">
        <v>348</v>
      </c>
      <c r="AJ302" s="3">
        <v>419</v>
      </c>
      <c r="AK302" s="3">
        <v>347</v>
      </c>
      <c r="AL302" s="3">
        <v>40</v>
      </c>
      <c r="AM302" s="3">
        <v>5215</v>
      </c>
      <c r="AN302" s="3">
        <v>779</v>
      </c>
      <c r="AO302" s="3">
        <v>5023</v>
      </c>
      <c r="AP302" s="3">
        <v>5.0999999999999997E-2</v>
      </c>
      <c r="AQ302" s="3">
        <v>49</v>
      </c>
      <c r="AR302" s="3">
        <v>44.3</v>
      </c>
      <c r="AS302" s="3">
        <v>9.1</v>
      </c>
      <c r="AT302" s="3">
        <v>3.1</v>
      </c>
      <c r="AU302" s="2">
        <v>1025.5999999999999</v>
      </c>
      <c r="AV302" s="2">
        <v>1.5</v>
      </c>
      <c r="AW302" s="2">
        <v>2.4999999999999996</v>
      </c>
      <c r="AX302">
        <f t="shared" si="175"/>
        <v>23</v>
      </c>
      <c r="AY302" t="s">
        <v>82</v>
      </c>
      <c r="AZ302" s="3">
        <v>13918577</v>
      </c>
      <c r="BA302" s="3">
        <v>1908</v>
      </c>
      <c r="BB302">
        <v>26556644916</v>
      </c>
      <c r="BC302" t="s">
        <v>79</v>
      </c>
      <c r="BD302">
        <f t="shared" si="189"/>
        <v>13.7</v>
      </c>
      <c r="BE302">
        <f t="shared" si="190"/>
        <v>47</v>
      </c>
      <c r="BF302" t="str">
        <f t="shared" si="191"/>
        <v>_なし</v>
      </c>
      <c r="BG302" t="str">
        <f t="shared" si="192"/>
        <v>_冬でない</v>
      </c>
      <c r="BH302">
        <f t="shared" si="193"/>
        <v>0</v>
      </c>
      <c r="BI302" t="str">
        <f t="shared" si="194"/>
        <v>_なし</v>
      </c>
      <c r="BJ302" t="str">
        <f t="shared" si="176"/>
        <v>_なし</v>
      </c>
      <c r="BK302" t="str">
        <f t="shared" si="195"/>
        <v>_なし</v>
      </c>
      <c r="BL302">
        <f t="shared" si="196"/>
        <v>82.858333333333334</v>
      </c>
      <c r="BM302">
        <f t="shared" si="177"/>
        <v>5562</v>
      </c>
      <c r="BN302">
        <f t="shared" si="178"/>
        <v>819</v>
      </c>
      <c r="BO302">
        <f t="shared" si="179"/>
        <v>6381</v>
      </c>
      <c r="BP302">
        <v>-18</v>
      </c>
      <c r="BQ302">
        <v>-4</v>
      </c>
      <c r="BR302">
        <v>-10</v>
      </c>
      <c r="BS302">
        <v>-27</v>
      </c>
      <c r="BT302">
        <v>-17</v>
      </c>
      <c r="BU302">
        <v>8</v>
      </c>
      <c r="BV302">
        <f t="shared" si="202"/>
        <v>-13</v>
      </c>
      <c r="BW302">
        <f t="shared" si="203"/>
        <v>-6</v>
      </c>
      <c r="BX302">
        <f t="shared" si="204"/>
        <v>-1</v>
      </c>
      <c r="BY302">
        <f t="shared" si="205"/>
        <v>-51</v>
      </c>
      <c r="BZ302">
        <f t="shared" si="206"/>
        <v>-69</v>
      </c>
      <c r="CA302">
        <f t="shared" si="207"/>
        <v>23</v>
      </c>
      <c r="CB302">
        <f t="shared" si="180"/>
        <v>-11.333333333333334</v>
      </c>
      <c r="CC302">
        <f t="shared" si="181"/>
        <v>-19.5</v>
      </c>
      <c r="CD302">
        <f t="shared" si="197"/>
        <v>8.6</v>
      </c>
      <c r="CE302" t="s">
        <v>122</v>
      </c>
      <c r="CF302" t="str">
        <f t="shared" si="198"/>
        <v>秋</v>
      </c>
      <c r="CG302" s="2">
        <v>13918577</v>
      </c>
      <c r="CH302" s="2">
        <v>30683</v>
      </c>
      <c r="CI302" s="2">
        <v>26556644916</v>
      </c>
      <c r="CJ302">
        <f t="shared" si="199"/>
        <v>22606310608</v>
      </c>
      <c r="CK302">
        <f t="shared" si="200"/>
        <v>22606310608</v>
      </c>
      <c r="CL302" s="2">
        <v>0</v>
      </c>
      <c r="CM302" s="2">
        <v>0</v>
      </c>
      <c r="CN302">
        <f t="shared" si="182"/>
        <v>0</v>
      </c>
      <c r="CO302">
        <f t="shared" si="186"/>
        <v>0</v>
      </c>
      <c r="CP302">
        <f t="shared" si="187"/>
        <v>0</v>
      </c>
      <c r="CQ302">
        <f t="shared" si="188"/>
        <v>0</v>
      </c>
      <c r="CR302">
        <f t="shared" si="183"/>
        <v>293</v>
      </c>
      <c r="CS302">
        <v>197</v>
      </c>
      <c r="CT302">
        <v>543811.1</v>
      </c>
      <c r="CU302">
        <f t="shared" si="201"/>
        <v>543811.1</v>
      </c>
    </row>
    <row r="303" spans="1:99" x14ac:dyDescent="0.55000000000000004">
      <c r="A303" s="1">
        <v>44147</v>
      </c>
      <c r="B303">
        <v>392</v>
      </c>
      <c r="C303">
        <v>33767</v>
      </c>
      <c r="D303">
        <v>2</v>
      </c>
      <c r="E303">
        <v>470</v>
      </c>
      <c r="F303">
        <v>10.199999999999999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 t="str">
        <f t="shared" si="167"/>
        <v>_平日(金曜除く)</v>
      </c>
      <c r="O303" t="s">
        <v>17</v>
      </c>
      <c r="P303" t="str">
        <f t="shared" si="168"/>
        <v>_平日</v>
      </c>
      <c r="Q303" t="str">
        <f t="shared" si="169"/>
        <v>_祝日でない</v>
      </c>
      <c r="R303" t="str">
        <f t="shared" si="170"/>
        <v>_平日</v>
      </c>
      <c r="S303" t="str">
        <f t="shared" si="171"/>
        <v>_平日</v>
      </c>
      <c r="T303">
        <f t="shared" si="184"/>
        <v>316</v>
      </c>
      <c r="U303" t="str">
        <f t="shared" si="172"/>
        <v>木</v>
      </c>
      <c r="V303" t="str">
        <f t="shared" si="173"/>
        <v>週の後半</v>
      </c>
      <c r="W303" t="s">
        <v>43</v>
      </c>
      <c r="X303" t="str">
        <f t="shared" si="174"/>
        <v>週の後半</v>
      </c>
      <c r="Y303" s="3">
        <v>0</v>
      </c>
      <c r="Z303" s="3">
        <v>63</v>
      </c>
      <c r="AA303" s="2" t="s">
        <v>79</v>
      </c>
      <c r="AB303" s="3">
        <v>0</v>
      </c>
      <c r="AC303" s="3">
        <v>30954</v>
      </c>
      <c r="AD303">
        <f t="shared" si="185"/>
        <v>271</v>
      </c>
      <c r="AE303" s="3">
        <v>1054</v>
      </c>
      <c r="AF303" s="3">
        <v>1015</v>
      </c>
      <c r="AG303" s="3">
        <v>39</v>
      </c>
      <c r="AH303" s="3">
        <v>432</v>
      </c>
      <c r="AI303" s="3">
        <v>378</v>
      </c>
      <c r="AJ303" s="3">
        <v>482</v>
      </c>
      <c r="AK303" s="3">
        <v>332</v>
      </c>
      <c r="AL303" s="3">
        <v>48</v>
      </c>
      <c r="AM303" s="3">
        <v>5574</v>
      </c>
      <c r="AN303" s="3">
        <v>775</v>
      </c>
      <c r="AO303" s="3">
        <v>5199.7</v>
      </c>
      <c r="AP303" s="3">
        <v>5.2999999999999999E-2</v>
      </c>
      <c r="AQ303" s="3">
        <v>30</v>
      </c>
      <c r="AR303" s="3">
        <v>42.4</v>
      </c>
      <c r="AS303" s="3">
        <v>0.5</v>
      </c>
      <c r="AT303" s="3">
        <v>2.2000000000000002</v>
      </c>
      <c r="AU303" s="2">
        <v>1029.7</v>
      </c>
      <c r="AV303" s="2">
        <v>7.3</v>
      </c>
      <c r="AW303" s="2">
        <v>-0.9</v>
      </c>
      <c r="AX303">
        <f t="shared" si="175"/>
        <v>76</v>
      </c>
      <c r="AY303" t="s">
        <v>82</v>
      </c>
      <c r="AZ303" s="3">
        <v>13918261</v>
      </c>
      <c r="BA303" s="3">
        <v>1951</v>
      </c>
      <c r="BB303">
        <v>27154527211</v>
      </c>
      <c r="BC303" t="s">
        <v>79</v>
      </c>
      <c r="BD303">
        <f t="shared" si="189"/>
        <v>13.4</v>
      </c>
      <c r="BE303">
        <f t="shared" si="190"/>
        <v>56</v>
      </c>
      <c r="BF303" t="str">
        <f t="shared" si="191"/>
        <v>_なし</v>
      </c>
      <c r="BG303" t="str">
        <f t="shared" si="192"/>
        <v>_冬でない</v>
      </c>
      <c r="BH303">
        <f t="shared" si="193"/>
        <v>0</v>
      </c>
      <c r="BI303" t="str">
        <f t="shared" si="194"/>
        <v>_なし</v>
      </c>
      <c r="BJ303" t="str">
        <f t="shared" si="176"/>
        <v>_なし</v>
      </c>
      <c r="BK303" t="str">
        <f t="shared" si="195"/>
        <v>_なし</v>
      </c>
      <c r="BL303">
        <f t="shared" si="196"/>
        <v>-1.3749999999999998</v>
      </c>
      <c r="BM303">
        <f t="shared" si="177"/>
        <v>5906</v>
      </c>
      <c r="BN303">
        <f t="shared" si="178"/>
        <v>823</v>
      </c>
      <c r="BO303">
        <f t="shared" si="179"/>
        <v>6729</v>
      </c>
      <c r="BP303">
        <v>-19</v>
      </c>
      <c r="BQ303">
        <v>-5</v>
      </c>
      <c r="BR303">
        <v>-18</v>
      </c>
      <c r="BS303">
        <v>-27</v>
      </c>
      <c r="BT303">
        <v>-18</v>
      </c>
      <c r="BU303">
        <v>9</v>
      </c>
      <c r="BV303">
        <f t="shared" si="202"/>
        <v>-21</v>
      </c>
      <c r="BW303">
        <f t="shared" si="203"/>
        <v>-4</v>
      </c>
      <c r="BX303">
        <f t="shared" si="204"/>
        <v>-9</v>
      </c>
      <c r="BY303">
        <f t="shared" si="205"/>
        <v>-26</v>
      </c>
      <c r="BZ303">
        <f t="shared" si="206"/>
        <v>-15</v>
      </c>
      <c r="CA303">
        <f t="shared" si="207"/>
        <v>7</v>
      </c>
      <c r="CB303">
        <f t="shared" si="180"/>
        <v>-13</v>
      </c>
      <c r="CC303">
        <f t="shared" si="181"/>
        <v>-11.333333333333334</v>
      </c>
      <c r="CD303">
        <f t="shared" si="197"/>
        <v>9.1999999999999993</v>
      </c>
      <c r="CE303" t="s">
        <v>122</v>
      </c>
      <c r="CF303" t="str">
        <f t="shared" si="198"/>
        <v>秋</v>
      </c>
      <c r="CG303" s="2">
        <v>13918261</v>
      </c>
      <c r="CH303" s="2">
        <v>30954</v>
      </c>
      <c r="CI303" s="2">
        <v>27154527211</v>
      </c>
      <c r="CJ303">
        <f t="shared" si="199"/>
        <v>21436830800</v>
      </c>
      <c r="CK303">
        <f t="shared" si="200"/>
        <v>21436830800</v>
      </c>
      <c r="CL303" s="2">
        <v>0</v>
      </c>
      <c r="CM303" s="2">
        <v>0</v>
      </c>
      <c r="CN303">
        <f t="shared" si="182"/>
        <v>0</v>
      </c>
      <c r="CO303">
        <f t="shared" si="186"/>
        <v>0</v>
      </c>
      <c r="CP303">
        <f t="shared" si="187"/>
        <v>0</v>
      </c>
      <c r="CQ303">
        <f t="shared" si="188"/>
        <v>0</v>
      </c>
      <c r="CR303">
        <f t="shared" si="183"/>
        <v>316</v>
      </c>
      <c r="CS303">
        <v>197</v>
      </c>
      <c r="CT303">
        <v>543811.1</v>
      </c>
      <c r="CU303">
        <f t="shared" si="201"/>
        <v>543811.1</v>
      </c>
    </row>
    <row r="304" spans="1:99" x14ac:dyDescent="0.55000000000000004">
      <c r="A304" s="1">
        <v>44148</v>
      </c>
      <c r="B304">
        <v>374</v>
      </c>
      <c r="C304">
        <v>34141</v>
      </c>
      <c r="D304">
        <v>0</v>
      </c>
      <c r="E304">
        <v>470</v>
      </c>
      <c r="F304">
        <v>13.7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 t="str">
        <f t="shared" si="167"/>
        <v>金曜</v>
      </c>
      <c r="O304" t="s">
        <v>17</v>
      </c>
      <c r="P304" t="str">
        <f t="shared" si="168"/>
        <v>_平日</v>
      </c>
      <c r="Q304" t="str">
        <f t="shared" si="169"/>
        <v>_祝日でない</v>
      </c>
      <c r="R304" t="str">
        <f t="shared" si="170"/>
        <v>_平日</v>
      </c>
      <c r="S304" t="str">
        <f t="shared" si="171"/>
        <v>休日前日</v>
      </c>
      <c r="T304">
        <f t="shared" si="184"/>
        <v>392</v>
      </c>
      <c r="U304" t="str">
        <f t="shared" si="172"/>
        <v>金</v>
      </c>
      <c r="V304" t="str">
        <f t="shared" si="173"/>
        <v>週の後半</v>
      </c>
      <c r="W304" t="s">
        <v>43</v>
      </c>
      <c r="X304" t="str">
        <f t="shared" si="174"/>
        <v>週の後半</v>
      </c>
      <c r="Y304" s="3">
        <v>0</v>
      </c>
      <c r="Z304" s="3">
        <v>67</v>
      </c>
      <c r="AA304" s="2" t="s">
        <v>79</v>
      </c>
      <c r="AB304" s="3">
        <v>0</v>
      </c>
      <c r="AC304" s="3">
        <v>31185</v>
      </c>
      <c r="AD304">
        <f t="shared" si="185"/>
        <v>231</v>
      </c>
      <c r="AE304" s="3">
        <v>1130</v>
      </c>
      <c r="AF304" s="3">
        <v>1091</v>
      </c>
      <c r="AG304" s="3">
        <v>39</v>
      </c>
      <c r="AH304" s="3">
        <v>471</v>
      </c>
      <c r="AI304" s="3">
        <v>397</v>
      </c>
      <c r="AJ304" s="3">
        <v>491</v>
      </c>
      <c r="AK304" s="3">
        <v>273</v>
      </c>
      <c r="AL304" s="3">
        <v>64</v>
      </c>
      <c r="AM304" s="3">
        <v>5813</v>
      </c>
      <c r="AN304" s="3">
        <v>851</v>
      </c>
      <c r="AO304" s="3">
        <v>5370.1</v>
      </c>
      <c r="AP304" s="3">
        <v>5.1999999999999998E-2</v>
      </c>
      <c r="AQ304" s="3">
        <v>43</v>
      </c>
      <c r="AR304" s="3">
        <v>44.1</v>
      </c>
      <c r="AS304" s="3">
        <v>8.6999999999999993</v>
      </c>
      <c r="AT304" s="3">
        <v>1.7</v>
      </c>
      <c r="AU304" s="2">
        <v>1021.9</v>
      </c>
      <c r="AV304" s="2">
        <v>3.8</v>
      </c>
      <c r="AW304" s="2">
        <v>3.8166666666666664</v>
      </c>
      <c r="AX304">
        <f t="shared" si="175"/>
        <v>-18</v>
      </c>
      <c r="AY304" t="s">
        <v>82</v>
      </c>
      <c r="AZ304" s="3">
        <v>13917869</v>
      </c>
      <c r="BA304" s="3">
        <v>2112</v>
      </c>
      <c r="BB304">
        <v>29394539328</v>
      </c>
      <c r="BC304" t="s">
        <v>79</v>
      </c>
      <c r="BD304">
        <f t="shared" si="189"/>
        <v>12.8</v>
      </c>
      <c r="BE304">
        <f t="shared" si="190"/>
        <v>67</v>
      </c>
      <c r="BF304" t="str">
        <f t="shared" si="191"/>
        <v>_なし</v>
      </c>
      <c r="BG304" t="str">
        <f t="shared" si="192"/>
        <v>_冬でない</v>
      </c>
      <c r="BH304">
        <f t="shared" si="193"/>
        <v>0</v>
      </c>
      <c r="BI304" t="str">
        <f t="shared" si="194"/>
        <v>_なし</v>
      </c>
      <c r="BJ304" t="str">
        <f t="shared" si="176"/>
        <v>_なし</v>
      </c>
      <c r="BK304" t="str">
        <f t="shared" si="195"/>
        <v>_なし</v>
      </c>
      <c r="BL304">
        <f t="shared" si="196"/>
        <v>2.4333333333333331</v>
      </c>
      <c r="BM304">
        <f t="shared" si="177"/>
        <v>6086</v>
      </c>
      <c r="BN304">
        <f t="shared" si="178"/>
        <v>915</v>
      </c>
      <c r="BO304">
        <f t="shared" si="179"/>
        <v>7001</v>
      </c>
      <c r="BP304">
        <v>-19</v>
      </c>
      <c r="BQ304">
        <v>-3</v>
      </c>
      <c r="BR304">
        <v>-12</v>
      </c>
      <c r="BS304">
        <v>-27</v>
      </c>
      <c r="BT304">
        <v>-18</v>
      </c>
      <c r="BU304">
        <v>10</v>
      </c>
      <c r="BV304">
        <f t="shared" si="202"/>
        <v>-19</v>
      </c>
      <c r="BW304">
        <f t="shared" si="203"/>
        <v>-4</v>
      </c>
      <c r="BX304">
        <f t="shared" si="204"/>
        <v>-12</v>
      </c>
      <c r="BY304">
        <f t="shared" si="205"/>
        <v>-26</v>
      </c>
      <c r="BZ304">
        <f t="shared" si="206"/>
        <v>-17</v>
      </c>
      <c r="CA304">
        <f t="shared" si="207"/>
        <v>8</v>
      </c>
      <c r="CB304">
        <f t="shared" si="180"/>
        <v>-11.5</v>
      </c>
      <c r="CC304">
        <f t="shared" si="181"/>
        <v>-11.666666666666666</v>
      </c>
      <c r="CD304">
        <f t="shared" si="197"/>
        <v>0.4</v>
      </c>
      <c r="CE304" t="s">
        <v>122</v>
      </c>
      <c r="CF304" t="str">
        <f t="shared" si="198"/>
        <v>秋</v>
      </c>
      <c r="CG304" s="2">
        <v>13917869</v>
      </c>
      <c r="CH304" s="2">
        <v>31185</v>
      </c>
      <c r="CI304" s="2">
        <v>29394539328</v>
      </c>
      <c r="CJ304">
        <f t="shared" si="199"/>
        <v>22062805335</v>
      </c>
      <c r="CK304">
        <f t="shared" si="200"/>
        <v>22062805335</v>
      </c>
      <c r="CL304" s="2">
        <v>0</v>
      </c>
      <c r="CM304" s="2">
        <v>0</v>
      </c>
      <c r="CN304">
        <f t="shared" si="182"/>
        <v>0</v>
      </c>
      <c r="CO304">
        <f t="shared" si="186"/>
        <v>0</v>
      </c>
      <c r="CP304">
        <f t="shared" si="187"/>
        <v>0</v>
      </c>
      <c r="CQ304">
        <f t="shared" si="188"/>
        <v>0</v>
      </c>
      <c r="CR304">
        <f t="shared" si="183"/>
        <v>392</v>
      </c>
      <c r="CS304">
        <v>197</v>
      </c>
      <c r="CT304">
        <v>543811.1</v>
      </c>
      <c r="CU304">
        <f t="shared" si="201"/>
        <v>543811.1</v>
      </c>
    </row>
    <row r="305" spans="1:99" x14ac:dyDescent="0.55000000000000004">
      <c r="A305" s="1">
        <v>44149</v>
      </c>
      <c r="B305">
        <v>352</v>
      </c>
      <c r="C305">
        <v>34493</v>
      </c>
      <c r="D305">
        <v>0</v>
      </c>
      <c r="E305">
        <v>470</v>
      </c>
      <c r="F305">
        <v>14.7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 t="str">
        <f t="shared" si="167"/>
        <v>休日</v>
      </c>
      <c r="O305" t="s">
        <v>17</v>
      </c>
      <c r="P305" t="str">
        <f t="shared" si="168"/>
        <v>休日</v>
      </c>
      <c r="Q305" t="str">
        <f t="shared" si="169"/>
        <v>_祝日でない</v>
      </c>
      <c r="R305" t="str">
        <f t="shared" si="170"/>
        <v>休日</v>
      </c>
      <c r="S305" t="str">
        <f t="shared" si="171"/>
        <v>休日</v>
      </c>
      <c r="T305">
        <f t="shared" si="184"/>
        <v>374</v>
      </c>
      <c r="U305" t="str">
        <f t="shared" si="172"/>
        <v>土</v>
      </c>
      <c r="V305" t="str">
        <f t="shared" si="173"/>
        <v>週の後半</v>
      </c>
      <c r="W305" t="s">
        <v>43</v>
      </c>
      <c r="X305" t="str">
        <f t="shared" si="174"/>
        <v>週の後半</v>
      </c>
      <c r="Y305" s="3">
        <v>0</v>
      </c>
      <c r="Z305" s="3">
        <v>56</v>
      </c>
      <c r="AA305" s="2" t="s">
        <v>79</v>
      </c>
      <c r="AB305" s="3">
        <v>0</v>
      </c>
      <c r="AC305" s="3">
        <v>31368</v>
      </c>
      <c r="AD305">
        <f t="shared" si="185"/>
        <v>183</v>
      </c>
      <c r="AE305" s="3">
        <v>1179</v>
      </c>
      <c r="AF305" s="3">
        <v>1138</v>
      </c>
      <c r="AG305" s="3">
        <v>41</v>
      </c>
      <c r="AH305" s="3">
        <v>545</v>
      </c>
      <c r="AI305" s="3">
        <v>421</v>
      </c>
      <c r="AJ305" s="3">
        <v>513</v>
      </c>
      <c r="AK305" s="3">
        <v>238</v>
      </c>
      <c r="AL305" s="3">
        <v>40</v>
      </c>
      <c r="AM305" s="3">
        <v>3532</v>
      </c>
      <c r="AN305" s="3">
        <v>718</v>
      </c>
      <c r="AO305" s="3">
        <v>5451.3</v>
      </c>
      <c r="AP305" s="3">
        <v>5.3999999999999999E-2</v>
      </c>
      <c r="AQ305" s="3">
        <v>53</v>
      </c>
      <c r="AR305" s="3">
        <v>44.4</v>
      </c>
      <c r="AS305" s="3">
        <v>9.3000000000000007</v>
      </c>
      <c r="AT305" s="3">
        <v>2.4</v>
      </c>
      <c r="AU305" s="2">
        <v>1023</v>
      </c>
      <c r="AV305" s="2">
        <v>0</v>
      </c>
      <c r="AW305" s="2">
        <v>-28.041666666666668</v>
      </c>
      <c r="AX305">
        <f t="shared" si="175"/>
        <v>-22</v>
      </c>
      <c r="AY305" t="s">
        <v>82</v>
      </c>
      <c r="AZ305" s="3">
        <v>13917495</v>
      </c>
      <c r="BA305" s="3">
        <v>2303</v>
      </c>
      <c r="BB305">
        <v>32051990985</v>
      </c>
      <c r="BC305" t="s">
        <v>79</v>
      </c>
      <c r="BD305">
        <f t="shared" si="189"/>
        <v>15.5</v>
      </c>
      <c r="BE305">
        <f t="shared" si="190"/>
        <v>77</v>
      </c>
      <c r="BF305" t="str">
        <f t="shared" si="191"/>
        <v>_なし</v>
      </c>
      <c r="BG305" t="str">
        <f t="shared" si="192"/>
        <v>_冬でない</v>
      </c>
      <c r="BH305">
        <f t="shared" si="193"/>
        <v>0</v>
      </c>
      <c r="BI305" t="str">
        <f t="shared" si="194"/>
        <v>_なし</v>
      </c>
      <c r="BJ305" t="str">
        <f t="shared" si="176"/>
        <v>_なし</v>
      </c>
      <c r="BK305" t="str">
        <f t="shared" si="195"/>
        <v>_なし</v>
      </c>
      <c r="BL305">
        <f t="shared" si="196"/>
        <v>-27.341666666666669</v>
      </c>
      <c r="BM305">
        <f t="shared" si="177"/>
        <v>3770</v>
      </c>
      <c r="BN305">
        <f t="shared" si="178"/>
        <v>758</v>
      </c>
      <c r="BO305">
        <f t="shared" si="179"/>
        <v>4528</v>
      </c>
      <c r="BP305">
        <v>-14</v>
      </c>
      <c r="BQ305">
        <v>-1</v>
      </c>
      <c r="BR305">
        <v>-3</v>
      </c>
      <c r="BS305">
        <v>-21</v>
      </c>
      <c r="BT305">
        <v>-10</v>
      </c>
      <c r="BU305">
        <v>4</v>
      </c>
      <c r="BV305">
        <f t="shared" si="202"/>
        <v>-21</v>
      </c>
      <c r="BW305">
        <f t="shared" si="203"/>
        <v>-4</v>
      </c>
      <c r="BX305">
        <f t="shared" si="204"/>
        <v>-17</v>
      </c>
      <c r="BY305">
        <f t="shared" si="205"/>
        <v>-27</v>
      </c>
      <c r="BZ305">
        <f t="shared" si="206"/>
        <v>-17</v>
      </c>
      <c r="CA305">
        <f t="shared" si="207"/>
        <v>9</v>
      </c>
      <c r="CB305">
        <f t="shared" si="180"/>
        <v>-7.5</v>
      </c>
      <c r="CC305">
        <f t="shared" si="181"/>
        <v>-12.833333333333334</v>
      </c>
      <c r="CD305">
        <f t="shared" si="197"/>
        <v>1.2</v>
      </c>
      <c r="CE305" t="s">
        <v>122</v>
      </c>
      <c r="CF305" t="str">
        <f t="shared" si="198"/>
        <v>秋</v>
      </c>
      <c r="CG305" s="2">
        <v>13917495</v>
      </c>
      <c r="CH305" s="2">
        <v>31368</v>
      </c>
      <c r="CI305" s="2">
        <v>32051990985</v>
      </c>
      <c r="CJ305">
        <f t="shared" si="199"/>
        <v>23523970210</v>
      </c>
      <c r="CK305">
        <f t="shared" si="200"/>
        <v>23523970210</v>
      </c>
      <c r="CL305" s="2">
        <v>0</v>
      </c>
      <c r="CM305" s="2">
        <v>0</v>
      </c>
      <c r="CN305">
        <f t="shared" si="182"/>
        <v>0</v>
      </c>
      <c r="CO305">
        <f t="shared" si="186"/>
        <v>0</v>
      </c>
      <c r="CP305">
        <f t="shared" si="187"/>
        <v>0</v>
      </c>
      <c r="CQ305">
        <f t="shared" si="188"/>
        <v>0</v>
      </c>
      <c r="CR305">
        <f t="shared" si="183"/>
        <v>374</v>
      </c>
      <c r="CS305">
        <v>197</v>
      </c>
      <c r="CT305">
        <v>543811.1</v>
      </c>
      <c r="CU305">
        <f t="shared" si="201"/>
        <v>543811.1</v>
      </c>
    </row>
    <row r="306" spans="1:99" x14ac:dyDescent="0.55000000000000004">
      <c r="A306" s="1">
        <v>44150</v>
      </c>
      <c r="B306">
        <v>255</v>
      </c>
      <c r="C306">
        <v>34748</v>
      </c>
      <c r="D306">
        <v>0</v>
      </c>
      <c r="E306">
        <v>470</v>
      </c>
      <c r="F306">
        <v>13.4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 t="str">
        <f t="shared" si="167"/>
        <v>休日</v>
      </c>
      <c r="O306" t="s">
        <v>17</v>
      </c>
      <c r="P306" t="str">
        <f t="shared" si="168"/>
        <v>休日</v>
      </c>
      <c r="Q306" t="str">
        <f t="shared" si="169"/>
        <v>_祝日でない</v>
      </c>
      <c r="R306" t="str">
        <f t="shared" si="170"/>
        <v>休日</v>
      </c>
      <c r="S306" t="str">
        <f t="shared" si="171"/>
        <v>休日</v>
      </c>
      <c r="T306">
        <f t="shared" si="184"/>
        <v>352</v>
      </c>
      <c r="U306" t="str">
        <f t="shared" si="172"/>
        <v>日</v>
      </c>
      <c r="V306" t="str">
        <f t="shared" si="173"/>
        <v>_週の前半</v>
      </c>
      <c r="W306" t="s">
        <v>43</v>
      </c>
      <c r="X306" t="str">
        <f t="shared" si="174"/>
        <v>週の後半</v>
      </c>
      <c r="Y306" s="3">
        <v>0</v>
      </c>
      <c r="Z306" s="3">
        <v>65</v>
      </c>
      <c r="AA306" s="2" t="s">
        <v>79</v>
      </c>
      <c r="AB306" s="3">
        <v>0</v>
      </c>
      <c r="AC306" s="3">
        <v>31477</v>
      </c>
      <c r="AD306">
        <f t="shared" si="185"/>
        <v>109</v>
      </c>
      <c r="AE306" s="3">
        <v>1259</v>
      </c>
      <c r="AF306" s="3">
        <v>1221</v>
      </c>
      <c r="AG306" s="3">
        <v>38</v>
      </c>
      <c r="AH306" s="3">
        <v>602</v>
      </c>
      <c r="AI306" s="3">
        <v>445</v>
      </c>
      <c r="AJ306" s="3">
        <v>498</v>
      </c>
      <c r="AK306" s="3">
        <v>87</v>
      </c>
      <c r="AL306" s="3">
        <v>21</v>
      </c>
      <c r="AM306" s="3">
        <v>1705</v>
      </c>
      <c r="AN306" s="3">
        <v>466</v>
      </c>
      <c r="AO306" s="3">
        <v>5549.4</v>
      </c>
      <c r="AP306" s="3">
        <v>5.1999999999999998E-2</v>
      </c>
      <c r="AQ306" s="3">
        <v>56</v>
      </c>
      <c r="AR306" s="3">
        <v>45.9</v>
      </c>
      <c r="AS306" s="3">
        <v>9.1999999999999993</v>
      </c>
      <c r="AT306" s="3">
        <v>2.5</v>
      </c>
      <c r="AU306" s="2">
        <v>1025.7</v>
      </c>
      <c r="AV306" s="2">
        <v>3.8</v>
      </c>
      <c r="AW306" s="2">
        <v>-4.5749999999999993</v>
      </c>
      <c r="AX306">
        <f t="shared" si="175"/>
        <v>-97</v>
      </c>
      <c r="AY306" t="s">
        <v>82</v>
      </c>
      <c r="AZ306" s="3">
        <v>13917143</v>
      </c>
      <c r="BA306" s="3">
        <v>2546</v>
      </c>
      <c r="BB306">
        <v>35433046078</v>
      </c>
      <c r="BC306" t="s">
        <v>79</v>
      </c>
      <c r="BD306">
        <f t="shared" si="189"/>
        <v>17.3</v>
      </c>
      <c r="BE306">
        <f t="shared" si="190"/>
        <v>75</v>
      </c>
      <c r="BF306" t="str">
        <f t="shared" si="191"/>
        <v>_なし</v>
      </c>
      <c r="BG306" t="str">
        <f t="shared" si="192"/>
        <v>_冬でない</v>
      </c>
      <c r="BH306">
        <f t="shared" si="193"/>
        <v>0</v>
      </c>
      <c r="BI306" t="str">
        <f t="shared" si="194"/>
        <v>_なし</v>
      </c>
      <c r="BJ306" t="str">
        <f t="shared" si="176"/>
        <v>_なし</v>
      </c>
      <c r="BK306" t="str">
        <f t="shared" si="195"/>
        <v>_なし</v>
      </c>
      <c r="BL306">
        <f t="shared" si="196"/>
        <v>-4.6166666666666663</v>
      </c>
      <c r="BM306">
        <f t="shared" si="177"/>
        <v>1792</v>
      </c>
      <c r="BN306">
        <f t="shared" si="178"/>
        <v>487</v>
      </c>
      <c r="BO306">
        <f t="shared" si="179"/>
        <v>2279</v>
      </c>
      <c r="BP306">
        <v>-13</v>
      </c>
      <c r="BQ306">
        <v>0</v>
      </c>
      <c r="BR306">
        <v>9</v>
      </c>
      <c r="BS306">
        <v>-23</v>
      </c>
      <c r="BT306">
        <v>-8</v>
      </c>
      <c r="BU306">
        <v>3</v>
      </c>
      <c r="BV306">
        <f t="shared" si="202"/>
        <v>-17</v>
      </c>
      <c r="BW306">
        <f t="shared" si="203"/>
        <v>-4</v>
      </c>
      <c r="BX306">
        <f t="shared" si="204"/>
        <v>-12</v>
      </c>
      <c r="BY306">
        <f t="shared" si="205"/>
        <v>-22</v>
      </c>
      <c r="BZ306">
        <f t="shared" si="206"/>
        <v>-8</v>
      </c>
      <c r="CA306">
        <f t="shared" si="207"/>
        <v>5</v>
      </c>
      <c r="CB306">
        <f t="shared" si="180"/>
        <v>-5.333333333333333</v>
      </c>
      <c r="CC306">
        <f t="shared" si="181"/>
        <v>-9.6666666666666661</v>
      </c>
      <c r="CD306">
        <f t="shared" si="197"/>
        <v>1.1000000000000001</v>
      </c>
      <c r="CE306" t="s">
        <v>122</v>
      </c>
      <c r="CF306" t="str">
        <f t="shared" si="198"/>
        <v>秋</v>
      </c>
      <c r="CG306" s="2">
        <v>13917143</v>
      </c>
      <c r="CH306" s="2">
        <v>31477</v>
      </c>
      <c r="CI306" s="2">
        <v>35433046078</v>
      </c>
      <c r="CJ306">
        <f t="shared" si="199"/>
        <v>26905842595</v>
      </c>
      <c r="CK306">
        <f t="shared" si="200"/>
        <v>26905842595</v>
      </c>
      <c r="CL306" s="2">
        <v>0</v>
      </c>
      <c r="CM306" s="2">
        <v>0</v>
      </c>
      <c r="CN306">
        <f t="shared" si="182"/>
        <v>0</v>
      </c>
      <c r="CO306">
        <f t="shared" si="186"/>
        <v>0</v>
      </c>
      <c r="CP306">
        <f t="shared" si="187"/>
        <v>0</v>
      </c>
      <c r="CQ306">
        <f t="shared" si="188"/>
        <v>0</v>
      </c>
      <c r="CR306">
        <f t="shared" si="183"/>
        <v>352</v>
      </c>
      <c r="CS306">
        <v>197</v>
      </c>
      <c r="CT306">
        <v>543811.1</v>
      </c>
      <c r="CU306">
        <f t="shared" si="201"/>
        <v>543811.1</v>
      </c>
    </row>
    <row r="307" spans="1:99" x14ac:dyDescent="0.55000000000000004">
      <c r="A307" s="1">
        <v>44151</v>
      </c>
      <c r="B307">
        <v>180</v>
      </c>
      <c r="C307">
        <v>34928</v>
      </c>
      <c r="D307">
        <v>2</v>
      </c>
      <c r="E307">
        <v>472</v>
      </c>
      <c r="F307">
        <v>14.7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t="str">
        <f t="shared" si="167"/>
        <v>_平日(金曜除く)</v>
      </c>
      <c r="O307" t="s">
        <v>17</v>
      </c>
      <c r="P307" t="str">
        <f t="shared" si="168"/>
        <v>_平日</v>
      </c>
      <c r="Q307" t="str">
        <f t="shared" si="169"/>
        <v>_祝日でない</v>
      </c>
      <c r="R307" t="str">
        <f t="shared" si="170"/>
        <v>_平日</v>
      </c>
      <c r="S307" t="str">
        <f t="shared" si="171"/>
        <v>_平日</v>
      </c>
      <c r="T307">
        <f t="shared" si="184"/>
        <v>255</v>
      </c>
      <c r="U307" t="str">
        <f t="shared" si="172"/>
        <v>月</v>
      </c>
      <c r="V307" t="str">
        <f t="shared" si="173"/>
        <v>_週の前半</v>
      </c>
      <c r="W307" t="s">
        <v>43</v>
      </c>
      <c r="X307" t="str">
        <f t="shared" si="174"/>
        <v>_週の前半</v>
      </c>
      <c r="Y307" s="3">
        <v>0</v>
      </c>
      <c r="Z307" s="3">
        <v>66</v>
      </c>
      <c r="AA307" s="2" t="s">
        <v>79</v>
      </c>
      <c r="AB307" s="3">
        <v>0</v>
      </c>
      <c r="AC307" s="3">
        <v>31704</v>
      </c>
      <c r="AD307">
        <f t="shared" si="185"/>
        <v>227</v>
      </c>
      <c r="AE307" s="3">
        <v>1302</v>
      </c>
      <c r="AF307" s="3">
        <v>1262</v>
      </c>
      <c r="AG307" s="3">
        <v>40</v>
      </c>
      <c r="AH307" s="3">
        <v>627</v>
      </c>
      <c r="AI307" s="3">
        <v>497</v>
      </c>
      <c r="AJ307" s="3">
        <v>329</v>
      </c>
      <c r="AK307" s="3">
        <v>262</v>
      </c>
      <c r="AL307" s="3">
        <v>71</v>
      </c>
      <c r="AM307" s="3">
        <v>4750</v>
      </c>
      <c r="AN307" s="3">
        <v>1242</v>
      </c>
      <c r="AO307" s="3">
        <v>5637.1</v>
      </c>
      <c r="AP307" s="3">
        <v>5.3999999999999999E-2</v>
      </c>
      <c r="AQ307" s="3">
        <v>46</v>
      </c>
      <c r="AR307" s="3">
        <v>45.9</v>
      </c>
      <c r="AS307" s="3">
        <v>9.1999999999999993</v>
      </c>
      <c r="AT307" s="3">
        <v>1.5</v>
      </c>
      <c r="AU307" s="2">
        <v>1020.3</v>
      </c>
      <c r="AV307" s="2">
        <v>3</v>
      </c>
      <c r="AW307" s="2">
        <v>94.2</v>
      </c>
      <c r="AX307">
        <f t="shared" si="175"/>
        <v>-75</v>
      </c>
      <c r="AY307" t="s">
        <v>82</v>
      </c>
      <c r="AZ307" s="3">
        <v>13916888</v>
      </c>
      <c r="BA307" s="3">
        <v>2572</v>
      </c>
      <c r="BB307">
        <v>35794235936</v>
      </c>
      <c r="BC307" t="s">
        <v>79</v>
      </c>
      <c r="BD307">
        <f t="shared" si="189"/>
        <v>13.5</v>
      </c>
      <c r="BE307">
        <f t="shared" si="190"/>
        <v>44</v>
      </c>
      <c r="BF307" t="str">
        <f t="shared" si="191"/>
        <v>_なし</v>
      </c>
      <c r="BG307" t="str">
        <f t="shared" si="192"/>
        <v>_冬でない</v>
      </c>
      <c r="BH307">
        <f t="shared" si="193"/>
        <v>0</v>
      </c>
      <c r="BI307" t="str">
        <f t="shared" si="194"/>
        <v>_なし</v>
      </c>
      <c r="BJ307" t="str">
        <f t="shared" si="176"/>
        <v>_なし</v>
      </c>
      <c r="BK307" t="str">
        <f t="shared" si="195"/>
        <v>_なし</v>
      </c>
      <c r="BL307">
        <f t="shared" si="196"/>
        <v>97.674999999999997</v>
      </c>
      <c r="BM307">
        <f t="shared" si="177"/>
        <v>5012</v>
      </c>
      <c r="BN307">
        <f t="shared" si="178"/>
        <v>1313</v>
      </c>
      <c r="BO307">
        <f t="shared" si="179"/>
        <v>6325</v>
      </c>
      <c r="BP307">
        <v>-20</v>
      </c>
      <c r="BQ307">
        <v>-5</v>
      </c>
      <c r="BR307">
        <v>-11</v>
      </c>
      <c r="BS307">
        <v>-26</v>
      </c>
      <c r="BT307">
        <v>-17</v>
      </c>
      <c r="BU307">
        <v>8</v>
      </c>
      <c r="BV307">
        <f t="shared" si="202"/>
        <v>-14</v>
      </c>
      <c r="BW307">
        <f t="shared" si="203"/>
        <v>-2</v>
      </c>
      <c r="BX307">
        <f t="shared" si="204"/>
        <v>7</v>
      </c>
      <c r="BY307">
        <f t="shared" si="205"/>
        <v>-23</v>
      </c>
      <c r="BZ307">
        <f t="shared" si="206"/>
        <v>-8</v>
      </c>
      <c r="CA307">
        <f t="shared" si="207"/>
        <v>3</v>
      </c>
      <c r="CB307">
        <f t="shared" si="180"/>
        <v>-11.833333333333334</v>
      </c>
      <c r="CC307">
        <f t="shared" si="181"/>
        <v>-6.166666666666667</v>
      </c>
      <c r="CD307">
        <f t="shared" si="197"/>
        <v>2.9</v>
      </c>
      <c r="CE307" t="s">
        <v>122</v>
      </c>
      <c r="CF307" t="str">
        <f t="shared" si="198"/>
        <v>秋</v>
      </c>
      <c r="CG307" s="2">
        <v>13916888</v>
      </c>
      <c r="CH307" s="2">
        <v>31704</v>
      </c>
      <c r="CI307" s="2">
        <v>35794235936</v>
      </c>
      <c r="CJ307">
        <f t="shared" si="199"/>
        <v>27406562194</v>
      </c>
      <c r="CK307">
        <f t="shared" si="200"/>
        <v>27406562194</v>
      </c>
      <c r="CL307" s="2">
        <v>0</v>
      </c>
      <c r="CM307" s="2">
        <v>0</v>
      </c>
      <c r="CN307">
        <f t="shared" si="182"/>
        <v>0</v>
      </c>
      <c r="CO307">
        <f t="shared" si="186"/>
        <v>0</v>
      </c>
      <c r="CP307">
        <f t="shared" si="187"/>
        <v>0</v>
      </c>
      <c r="CQ307">
        <f t="shared" si="188"/>
        <v>0</v>
      </c>
      <c r="CR307">
        <f t="shared" si="183"/>
        <v>255</v>
      </c>
      <c r="CS307">
        <v>197</v>
      </c>
      <c r="CT307">
        <v>543811.1</v>
      </c>
      <c r="CU307">
        <f t="shared" si="201"/>
        <v>543811.1</v>
      </c>
    </row>
    <row r="308" spans="1:99" x14ac:dyDescent="0.55000000000000004">
      <c r="A308" s="1">
        <v>44152</v>
      </c>
      <c r="B308">
        <v>298</v>
      </c>
      <c r="C308">
        <v>35226</v>
      </c>
      <c r="D308">
        <v>4</v>
      </c>
      <c r="E308">
        <v>476</v>
      </c>
      <c r="F308">
        <v>15.2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 t="str">
        <f t="shared" si="167"/>
        <v>_平日(金曜除く)</v>
      </c>
      <c r="O308" t="s">
        <v>17</v>
      </c>
      <c r="P308" t="str">
        <f t="shared" si="168"/>
        <v>_平日</v>
      </c>
      <c r="Q308" t="str">
        <f t="shared" si="169"/>
        <v>_祝日でない</v>
      </c>
      <c r="R308" t="str">
        <f t="shared" si="170"/>
        <v>_平日</v>
      </c>
      <c r="S308" t="str">
        <f t="shared" si="171"/>
        <v>_平日</v>
      </c>
      <c r="T308">
        <f t="shared" si="184"/>
        <v>180</v>
      </c>
      <c r="U308" t="str">
        <f t="shared" si="172"/>
        <v>火</v>
      </c>
      <c r="V308" t="str">
        <f t="shared" si="173"/>
        <v>_週の前半</v>
      </c>
      <c r="W308" t="s">
        <v>43</v>
      </c>
      <c r="X308" t="str">
        <f t="shared" si="174"/>
        <v>_週の前半</v>
      </c>
      <c r="Y308" s="3">
        <v>0</v>
      </c>
      <c r="Z308" s="3">
        <v>62</v>
      </c>
      <c r="AA308" s="2" t="s">
        <v>79</v>
      </c>
      <c r="AB308" s="3">
        <v>0</v>
      </c>
      <c r="AC308" s="3">
        <v>32002</v>
      </c>
      <c r="AD308">
        <f t="shared" si="185"/>
        <v>298</v>
      </c>
      <c r="AE308" s="3">
        <v>1281</v>
      </c>
      <c r="AF308" s="3">
        <v>1239</v>
      </c>
      <c r="AG308" s="3">
        <v>42</v>
      </c>
      <c r="AH308" s="3">
        <v>592</v>
      </c>
      <c r="AI308" s="3">
        <v>471</v>
      </c>
      <c r="AJ308" s="3">
        <v>407</v>
      </c>
      <c r="AK308" s="3">
        <v>413</v>
      </c>
      <c r="AL308" s="3">
        <v>56</v>
      </c>
      <c r="AM308" s="3">
        <v>5908</v>
      </c>
      <c r="AN308" s="3">
        <v>941</v>
      </c>
      <c r="AO308" s="3">
        <v>5794.4</v>
      </c>
      <c r="AP308" s="3">
        <v>5.7000000000000002E-2</v>
      </c>
      <c r="AQ308" s="3">
        <v>54</v>
      </c>
      <c r="AR308" s="3">
        <v>47.3</v>
      </c>
      <c r="AS308" s="3">
        <v>8.5</v>
      </c>
      <c r="AT308" s="3">
        <v>2.2999999999999998</v>
      </c>
      <c r="AU308" s="2">
        <v>1024.8</v>
      </c>
      <c r="AV308" s="2">
        <v>0.5</v>
      </c>
      <c r="AW308" s="2">
        <v>-0.44166666666666649</v>
      </c>
      <c r="AX308">
        <f t="shared" si="175"/>
        <v>118</v>
      </c>
      <c r="AY308" t="s">
        <v>82</v>
      </c>
      <c r="AZ308" s="3">
        <v>13916708</v>
      </c>
      <c r="BA308" s="3">
        <v>2450</v>
      </c>
      <c r="BB308">
        <v>34095934600</v>
      </c>
      <c r="BC308" t="s">
        <v>79</v>
      </c>
      <c r="BD308">
        <f t="shared" si="189"/>
        <v>11.9</v>
      </c>
      <c r="BE308">
        <f t="shared" si="190"/>
        <v>50</v>
      </c>
      <c r="BF308" t="str">
        <f t="shared" si="191"/>
        <v>_なし</v>
      </c>
      <c r="BG308" t="str">
        <f t="shared" si="192"/>
        <v>_冬でない</v>
      </c>
      <c r="BH308">
        <f t="shared" si="193"/>
        <v>0</v>
      </c>
      <c r="BI308" t="str">
        <f t="shared" si="194"/>
        <v>_なし</v>
      </c>
      <c r="BJ308" t="str">
        <f t="shared" si="176"/>
        <v>_なし</v>
      </c>
      <c r="BK308" t="str">
        <f t="shared" si="195"/>
        <v>_なし</v>
      </c>
      <c r="BL308">
        <f t="shared" si="196"/>
        <v>-0.35833333333333339</v>
      </c>
      <c r="BM308">
        <f t="shared" si="177"/>
        <v>6321</v>
      </c>
      <c r="BN308">
        <f t="shared" si="178"/>
        <v>997</v>
      </c>
      <c r="BO308">
        <f t="shared" si="179"/>
        <v>7318</v>
      </c>
      <c r="BP308">
        <v>-18</v>
      </c>
      <c r="BQ308">
        <v>-4</v>
      </c>
      <c r="BR308">
        <v>-6</v>
      </c>
      <c r="BS308">
        <v>-27</v>
      </c>
      <c r="BT308">
        <v>-18</v>
      </c>
      <c r="BU308">
        <v>8</v>
      </c>
      <c r="BV308">
        <f t="shared" si="202"/>
        <v>-20</v>
      </c>
      <c r="BW308">
        <f t="shared" si="203"/>
        <v>-6</v>
      </c>
      <c r="BX308">
        <f t="shared" si="204"/>
        <v>-16</v>
      </c>
      <c r="BY308">
        <f t="shared" si="205"/>
        <v>-26</v>
      </c>
      <c r="BZ308">
        <f t="shared" si="206"/>
        <v>-16</v>
      </c>
      <c r="CA308">
        <f t="shared" si="207"/>
        <v>8</v>
      </c>
      <c r="CB308">
        <f t="shared" si="180"/>
        <v>-10.833333333333334</v>
      </c>
      <c r="CC308">
        <f t="shared" si="181"/>
        <v>-12.666666666666666</v>
      </c>
      <c r="CD308">
        <f t="shared" si="197"/>
        <v>8.6999999999999993</v>
      </c>
      <c r="CE308" t="s">
        <v>122</v>
      </c>
      <c r="CF308" t="str">
        <f t="shared" si="198"/>
        <v>秋</v>
      </c>
      <c r="CG308" s="2">
        <v>13916708</v>
      </c>
      <c r="CH308" s="2">
        <v>32002</v>
      </c>
      <c r="CI308" s="2">
        <v>34095934600</v>
      </c>
      <c r="CJ308">
        <f t="shared" si="199"/>
        <v>25624639670</v>
      </c>
      <c r="CK308">
        <f t="shared" si="200"/>
        <v>25624639670</v>
      </c>
      <c r="CL308" s="2">
        <v>0</v>
      </c>
      <c r="CM308" s="2">
        <v>0</v>
      </c>
      <c r="CN308">
        <f t="shared" si="182"/>
        <v>0</v>
      </c>
      <c r="CO308">
        <f t="shared" si="186"/>
        <v>0</v>
      </c>
      <c r="CP308">
        <f t="shared" si="187"/>
        <v>0</v>
      </c>
      <c r="CQ308">
        <f t="shared" si="188"/>
        <v>0</v>
      </c>
      <c r="CR308">
        <f t="shared" si="183"/>
        <v>180</v>
      </c>
      <c r="CS308">
        <v>197</v>
      </c>
      <c r="CT308">
        <v>543811.1</v>
      </c>
      <c r="CU308">
        <f t="shared" si="201"/>
        <v>543811.1</v>
      </c>
    </row>
    <row r="309" spans="1:99" x14ac:dyDescent="0.55000000000000004">
      <c r="A309" s="1">
        <v>44153</v>
      </c>
      <c r="B309">
        <v>486</v>
      </c>
      <c r="C309">
        <v>35712</v>
      </c>
      <c r="D309">
        <v>0</v>
      </c>
      <c r="E309">
        <v>476</v>
      </c>
      <c r="F309">
        <v>15.8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 t="str">
        <f t="shared" si="167"/>
        <v>_平日(金曜除く)</v>
      </c>
      <c r="O309" t="s">
        <v>17</v>
      </c>
      <c r="P309" t="str">
        <f t="shared" si="168"/>
        <v>_平日</v>
      </c>
      <c r="Q309" t="str">
        <f t="shared" si="169"/>
        <v>_祝日でない</v>
      </c>
      <c r="R309" t="str">
        <f t="shared" si="170"/>
        <v>_平日</v>
      </c>
      <c r="S309" t="str">
        <f t="shared" si="171"/>
        <v>_平日</v>
      </c>
      <c r="T309">
        <f t="shared" si="184"/>
        <v>298</v>
      </c>
      <c r="U309" t="str">
        <f t="shared" si="172"/>
        <v>水</v>
      </c>
      <c r="V309" t="str">
        <f t="shared" si="173"/>
        <v>_週の前半</v>
      </c>
      <c r="W309" t="s">
        <v>43</v>
      </c>
      <c r="X309" t="str">
        <f t="shared" si="174"/>
        <v>_週の前半</v>
      </c>
      <c r="Y309" s="3">
        <v>0</v>
      </c>
      <c r="Z309" s="3">
        <v>77</v>
      </c>
      <c r="AA309" s="2" t="s">
        <v>79</v>
      </c>
      <c r="AB309" s="3">
        <v>0</v>
      </c>
      <c r="AC309" s="3">
        <v>32222</v>
      </c>
      <c r="AD309">
        <f t="shared" si="185"/>
        <v>220</v>
      </c>
      <c r="AE309" s="3">
        <v>1354</v>
      </c>
      <c r="AF309" s="3">
        <v>1315</v>
      </c>
      <c r="AG309" s="3">
        <v>39</v>
      </c>
      <c r="AH309" s="3">
        <v>607</v>
      </c>
      <c r="AI309" s="3">
        <v>481</v>
      </c>
      <c r="AJ309" s="3">
        <v>582</v>
      </c>
      <c r="AK309" s="3">
        <v>419</v>
      </c>
      <c r="AL309" s="3">
        <v>51</v>
      </c>
      <c r="AM309" s="3">
        <v>5813</v>
      </c>
      <c r="AN309" s="3">
        <v>995</v>
      </c>
      <c r="AO309" s="3">
        <v>5922.6</v>
      </c>
      <c r="AP309" s="3">
        <v>5.7000000000000002E-2</v>
      </c>
      <c r="AQ309" s="3">
        <v>25</v>
      </c>
      <c r="AR309" s="3">
        <v>43.9</v>
      </c>
      <c r="AS309" s="3">
        <v>8.3000000000000007</v>
      </c>
      <c r="AT309" s="3">
        <v>2</v>
      </c>
      <c r="AU309" s="2">
        <v>1022.3</v>
      </c>
      <c r="AV309" s="2">
        <v>5.3</v>
      </c>
      <c r="AW309" s="2">
        <v>-7.4999999999999956E-2</v>
      </c>
      <c r="AX309">
        <f t="shared" si="175"/>
        <v>188</v>
      </c>
      <c r="AY309" t="s">
        <v>82</v>
      </c>
      <c r="AZ309" s="3">
        <v>13916410</v>
      </c>
      <c r="BA309" s="3">
        <v>2528</v>
      </c>
      <c r="BB309">
        <v>35180684480</v>
      </c>
      <c r="BC309" t="s">
        <v>79</v>
      </c>
      <c r="BD309">
        <f t="shared" si="189"/>
        <v>11.9</v>
      </c>
      <c r="BE309">
        <f t="shared" si="190"/>
        <v>48</v>
      </c>
      <c r="BF309" t="str">
        <f t="shared" si="191"/>
        <v>_なし</v>
      </c>
      <c r="BG309" t="str">
        <f t="shared" si="192"/>
        <v>_冬でない</v>
      </c>
      <c r="BH309">
        <f t="shared" si="193"/>
        <v>0</v>
      </c>
      <c r="BI309" t="str">
        <f t="shared" si="194"/>
        <v>_なし</v>
      </c>
      <c r="BJ309" t="str">
        <f t="shared" si="176"/>
        <v>_なし</v>
      </c>
      <c r="BK309" t="str">
        <f t="shared" si="195"/>
        <v>_なし</v>
      </c>
      <c r="BL309">
        <f t="shared" si="196"/>
        <v>2.4999999999999996</v>
      </c>
      <c r="BM309">
        <f t="shared" si="177"/>
        <v>6232</v>
      </c>
      <c r="BN309">
        <f t="shared" si="178"/>
        <v>1046</v>
      </c>
      <c r="BO309">
        <f t="shared" si="179"/>
        <v>7278</v>
      </c>
      <c r="BP309">
        <v>-20</v>
      </c>
      <c r="BQ309">
        <v>-4</v>
      </c>
      <c r="BR309">
        <v>-3</v>
      </c>
      <c r="BS309">
        <v>-27</v>
      </c>
      <c r="BT309">
        <v>-18</v>
      </c>
      <c r="BU309">
        <v>8</v>
      </c>
      <c r="BV309">
        <f t="shared" si="202"/>
        <v>-16</v>
      </c>
      <c r="BW309">
        <f t="shared" si="203"/>
        <v>-2</v>
      </c>
      <c r="BX309">
        <f t="shared" si="204"/>
        <v>-8</v>
      </c>
      <c r="BY309">
        <f t="shared" si="205"/>
        <v>-26</v>
      </c>
      <c r="BZ309">
        <f t="shared" si="206"/>
        <v>-17</v>
      </c>
      <c r="CA309">
        <f t="shared" si="207"/>
        <v>9</v>
      </c>
      <c r="CB309">
        <f t="shared" si="180"/>
        <v>-10.666666666666666</v>
      </c>
      <c r="CC309">
        <f t="shared" si="181"/>
        <v>-10</v>
      </c>
      <c r="CD309">
        <f t="shared" si="197"/>
        <v>9.1</v>
      </c>
      <c r="CE309" t="s">
        <v>122</v>
      </c>
      <c r="CF309" t="str">
        <f t="shared" si="198"/>
        <v>秋</v>
      </c>
      <c r="CG309" s="2">
        <v>13916410</v>
      </c>
      <c r="CH309" s="2">
        <v>32222</v>
      </c>
      <c r="CI309" s="2">
        <v>35180684480</v>
      </c>
      <c r="CJ309">
        <f t="shared" si="199"/>
        <v>26556644916</v>
      </c>
      <c r="CK309">
        <f t="shared" si="200"/>
        <v>26556644916</v>
      </c>
      <c r="CL309" s="2">
        <v>0</v>
      </c>
      <c r="CM309" s="2">
        <v>0</v>
      </c>
      <c r="CN309">
        <f t="shared" si="182"/>
        <v>0</v>
      </c>
      <c r="CO309">
        <f t="shared" si="186"/>
        <v>0</v>
      </c>
      <c r="CP309">
        <f t="shared" si="187"/>
        <v>0</v>
      </c>
      <c r="CQ309">
        <f t="shared" si="188"/>
        <v>0</v>
      </c>
      <c r="CR309">
        <f t="shared" si="183"/>
        <v>298</v>
      </c>
      <c r="CS309">
        <v>197</v>
      </c>
      <c r="CT309">
        <v>543811.1</v>
      </c>
      <c r="CU309">
        <f t="shared" si="201"/>
        <v>543811.1</v>
      </c>
    </row>
    <row r="310" spans="1:99" x14ac:dyDescent="0.55000000000000004">
      <c r="A310" s="1">
        <v>44154</v>
      </c>
      <c r="B310">
        <v>531</v>
      </c>
      <c r="C310">
        <v>36243</v>
      </c>
      <c r="D310">
        <v>0</v>
      </c>
      <c r="E310">
        <v>476</v>
      </c>
      <c r="F310">
        <v>19.100000000000001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 t="str">
        <f t="shared" si="167"/>
        <v>_平日(金曜除く)</v>
      </c>
      <c r="O310" t="s">
        <v>17</v>
      </c>
      <c r="P310" t="str">
        <f t="shared" si="168"/>
        <v>_平日</v>
      </c>
      <c r="Q310" t="str">
        <f t="shared" si="169"/>
        <v>_祝日でない</v>
      </c>
      <c r="R310" t="str">
        <f t="shared" si="170"/>
        <v>_平日</v>
      </c>
      <c r="S310" t="str">
        <f t="shared" si="171"/>
        <v>_平日</v>
      </c>
      <c r="T310">
        <f t="shared" si="184"/>
        <v>486</v>
      </c>
      <c r="U310" t="str">
        <f t="shared" si="172"/>
        <v>木</v>
      </c>
      <c r="V310" t="str">
        <f t="shared" si="173"/>
        <v>週の後半</v>
      </c>
      <c r="W310" t="s">
        <v>43</v>
      </c>
      <c r="X310" t="str">
        <f t="shared" si="174"/>
        <v>週の後半</v>
      </c>
      <c r="Y310" s="3">
        <v>0</v>
      </c>
      <c r="Z310" s="3">
        <v>74</v>
      </c>
      <c r="AA310" s="2" t="s">
        <v>79</v>
      </c>
      <c r="AB310" s="3">
        <v>0</v>
      </c>
      <c r="AC310" s="3">
        <v>32546</v>
      </c>
      <c r="AD310">
        <f t="shared" si="185"/>
        <v>324</v>
      </c>
      <c r="AE310" s="3">
        <v>1347</v>
      </c>
      <c r="AF310" s="3">
        <v>1309</v>
      </c>
      <c r="AG310" s="3">
        <v>38</v>
      </c>
      <c r="AH310" s="3">
        <v>686</v>
      </c>
      <c r="AI310" s="3">
        <v>533</v>
      </c>
      <c r="AJ310" s="3">
        <v>668</v>
      </c>
      <c r="AK310" s="3">
        <v>404</v>
      </c>
      <c r="AL310" s="3">
        <v>51</v>
      </c>
      <c r="AM310" s="3">
        <v>5680</v>
      </c>
      <c r="AN310" s="3">
        <v>1027</v>
      </c>
      <c r="AO310" s="3">
        <v>5984.4</v>
      </c>
      <c r="AP310" s="3">
        <v>5.8000000000000003E-2</v>
      </c>
      <c r="AQ310" s="3">
        <v>54</v>
      </c>
      <c r="AR310" s="3">
        <v>47.3</v>
      </c>
      <c r="AS310" s="3">
        <v>7</v>
      </c>
      <c r="AT310" s="3">
        <v>3.6</v>
      </c>
      <c r="AU310" s="2">
        <v>1015.6</v>
      </c>
      <c r="AV310" s="2">
        <v>8.5</v>
      </c>
      <c r="AW310" s="2">
        <v>1.1500000000000001</v>
      </c>
      <c r="AX310">
        <f t="shared" si="175"/>
        <v>45</v>
      </c>
      <c r="AY310" t="s">
        <v>82</v>
      </c>
      <c r="AZ310" s="3">
        <v>13915924</v>
      </c>
      <c r="BA310" s="3">
        <v>2690</v>
      </c>
      <c r="BB310">
        <v>37433835560</v>
      </c>
      <c r="BC310" t="s">
        <v>79</v>
      </c>
      <c r="BD310">
        <f t="shared" si="189"/>
        <v>10.199999999999999</v>
      </c>
      <c r="BE310">
        <f t="shared" si="190"/>
        <v>63</v>
      </c>
      <c r="BF310" t="str">
        <f t="shared" si="191"/>
        <v>_なし</v>
      </c>
      <c r="BG310" t="str">
        <f t="shared" si="192"/>
        <v>_冬でない</v>
      </c>
      <c r="BH310">
        <f t="shared" si="193"/>
        <v>0</v>
      </c>
      <c r="BI310" t="str">
        <f t="shared" si="194"/>
        <v>_なし</v>
      </c>
      <c r="BJ310" t="str">
        <f t="shared" si="176"/>
        <v>_なし</v>
      </c>
      <c r="BK310" t="str">
        <f t="shared" si="195"/>
        <v>_なし</v>
      </c>
      <c r="BL310">
        <f t="shared" si="196"/>
        <v>-0.9</v>
      </c>
      <c r="BM310">
        <f t="shared" si="177"/>
        <v>6084</v>
      </c>
      <c r="BN310">
        <f t="shared" si="178"/>
        <v>1078</v>
      </c>
      <c r="BO310">
        <f t="shared" si="179"/>
        <v>7162</v>
      </c>
      <c r="BP310">
        <v>-20</v>
      </c>
      <c r="BQ310">
        <v>-5</v>
      </c>
      <c r="BR310">
        <v>-9</v>
      </c>
      <c r="BS310">
        <v>-27</v>
      </c>
      <c r="BT310">
        <v>-18</v>
      </c>
      <c r="BU310">
        <v>9</v>
      </c>
      <c r="BV310">
        <f t="shared" si="202"/>
        <v>-18</v>
      </c>
      <c r="BW310">
        <f t="shared" si="203"/>
        <v>-4</v>
      </c>
      <c r="BX310">
        <f t="shared" si="204"/>
        <v>-10</v>
      </c>
      <c r="BY310">
        <f t="shared" si="205"/>
        <v>-27</v>
      </c>
      <c r="BZ310">
        <f t="shared" si="206"/>
        <v>-17</v>
      </c>
      <c r="CA310">
        <f t="shared" si="207"/>
        <v>8</v>
      </c>
      <c r="CB310">
        <f t="shared" si="180"/>
        <v>-11.666666666666666</v>
      </c>
      <c r="CC310">
        <f t="shared" si="181"/>
        <v>-11.333333333333334</v>
      </c>
      <c r="CD310">
        <f t="shared" si="197"/>
        <v>0.5</v>
      </c>
      <c r="CE310" t="s">
        <v>122</v>
      </c>
      <c r="CF310" t="str">
        <f t="shared" si="198"/>
        <v>秋</v>
      </c>
      <c r="CG310" s="2">
        <v>13915924</v>
      </c>
      <c r="CH310" s="2">
        <v>32546</v>
      </c>
      <c r="CI310" s="2">
        <v>37433835560</v>
      </c>
      <c r="CJ310">
        <f t="shared" si="199"/>
        <v>27154527211</v>
      </c>
      <c r="CK310">
        <f t="shared" si="200"/>
        <v>27154527211</v>
      </c>
      <c r="CL310" s="2">
        <v>0</v>
      </c>
      <c r="CM310" s="2">
        <v>0</v>
      </c>
      <c r="CN310">
        <f t="shared" si="182"/>
        <v>0</v>
      </c>
      <c r="CO310">
        <f t="shared" si="186"/>
        <v>0</v>
      </c>
      <c r="CP310">
        <f t="shared" si="187"/>
        <v>0</v>
      </c>
      <c r="CQ310">
        <f t="shared" si="188"/>
        <v>0</v>
      </c>
      <c r="CR310">
        <f t="shared" si="183"/>
        <v>486</v>
      </c>
      <c r="CS310">
        <v>197</v>
      </c>
      <c r="CT310">
        <v>543811.1</v>
      </c>
      <c r="CU310">
        <f t="shared" si="201"/>
        <v>543811.1</v>
      </c>
    </row>
    <row r="311" spans="1:99" x14ac:dyDescent="0.55000000000000004">
      <c r="A311" s="1">
        <v>44155</v>
      </c>
      <c r="B311">
        <v>522</v>
      </c>
      <c r="C311">
        <v>36765</v>
      </c>
      <c r="D311">
        <v>1</v>
      </c>
      <c r="E311">
        <v>477</v>
      </c>
      <c r="F311">
        <v>21.9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 t="str">
        <f t="shared" si="167"/>
        <v>金曜</v>
      </c>
      <c r="O311" t="s">
        <v>17</v>
      </c>
      <c r="P311" t="str">
        <f t="shared" si="168"/>
        <v>_平日</v>
      </c>
      <c r="Q311" t="str">
        <f t="shared" si="169"/>
        <v>_祝日でない</v>
      </c>
      <c r="R311" t="str">
        <f t="shared" si="170"/>
        <v>_平日</v>
      </c>
      <c r="S311" t="str">
        <f t="shared" si="171"/>
        <v>休日前日</v>
      </c>
      <c r="T311">
        <f t="shared" si="184"/>
        <v>531</v>
      </c>
      <c r="U311" t="str">
        <f t="shared" si="172"/>
        <v>金</v>
      </c>
      <c r="V311" t="str">
        <f t="shared" si="173"/>
        <v>週の後半</v>
      </c>
      <c r="W311" t="s">
        <v>43</v>
      </c>
      <c r="X311" t="str">
        <f t="shared" si="174"/>
        <v>週の後半</v>
      </c>
      <c r="Y311" s="3">
        <v>0</v>
      </c>
      <c r="Z311" s="3">
        <v>73</v>
      </c>
      <c r="AA311" s="2" t="s">
        <v>79</v>
      </c>
      <c r="AB311" s="3">
        <v>0</v>
      </c>
      <c r="AC311" s="3">
        <v>32954</v>
      </c>
      <c r="AD311">
        <f t="shared" si="185"/>
        <v>408</v>
      </c>
      <c r="AE311" s="3">
        <v>1350</v>
      </c>
      <c r="AF311" s="3">
        <v>1313</v>
      </c>
      <c r="AG311" s="3">
        <v>37</v>
      </c>
      <c r="AH311" s="3">
        <v>747</v>
      </c>
      <c r="AI311" s="3">
        <v>578</v>
      </c>
      <c r="AJ311" s="3">
        <v>672</v>
      </c>
      <c r="AK311" s="3">
        <v>486</v>
      </c>
      <c r="AL311" s="3">
        <v>79</v>
      </c>
      <c r="AM311" s="3">
        <v>6418</v>
      </c>
      <c r="AN311" s="3">
        <v>1080</v>
      </c>
      <c r="AO311" s="3">
        <v>6136.1</v>
      </c>
      <c r="AP311" s="3">
        <v>6.2E-2</v>
      </c>
      <c r="AQ311" s="3">
        <v>49</v>
      </c>
      <c r="AR311" s="3">
        <v>48.1</v>
      </c>
      <c r="AS311" s="3">
        <v>0.4</v>
      </c>
      <c r="AT311" s="3">
        <v>5.5</v>
      </c>
      <c r="AU311" s="2">
        <v>1004.9</v>
      </c>
      <c r="AV311" s="2">
        <v>10</v>
      </c>
      <c r="AW311" s="2">
        <v>2.6916666666666664</v>
      </c>
      <c r="AX311">
        <f t="shared" si="175"/>
        <v>-9</v>
      </c>
      <c r="AY311" t="s">
        <v>82</v>
      </c>
      <c r="AZ311" s="3">
        <v>13915393</v>
      </c>
      <c r="BA311" s="3">
        <v>2812</v>
      </c>
      <c r="BB311">
        <v>39130085116</v>
      </c>
      <c r="BC311" t="s">
        <v>79</v>
      </c>
      <c r="BD311">
        <f t="shared" si="189"/>
        <v>13.7</v>
      </c>
      <c r="BE311">
        <f t="shared" si="190"/>
        <v>67</v>
      </c>
      <c r="BF311" t="str">
        <f t="shared" si="191"/>
        <v>_なし</v>
      </c>
      <c r="BG311" t="str">
        <f t="shared" si="192"/>
        <v>_冬でない</v>
      </c>
      <c r="BH311">
        <f t="shared" si="193"/>
        <v>0</v>
      </c>
      <c r="BI311" t="str">
        <f t="shared" si="194"/>
        <v>_なし</v>
      </c>
      <c r="BJ311" t="str">
        <f t="shared" si="176"/>
        <v>_なし</v>
      </c>
      <c r="BK311" t="str">
        <f t="shared" si="195"/>
        <v>_なし</v>
      </c>
      <c r="BL311">
        <f t="shared" si="196"/>
        <v>3.8166666666666664</v>
      </c>
      <c r="BM311">
        <f t="shared" si="177"/>
        <v>6904</v>
      </c>
      <c r="BN311">
        <f t="shared" si="178"/>
        <v>1159</v>
      </c>
      <c r="BO311">
        <f t="shared" si="179"/>
        <v>8063</v>
      </c>
      <c r="BP311">
        <v>-23</v>
      </c>
      <c r="BQ311">
        <v>-4</v>
      </c>
      <c r="BR311">
        <v>-18</v>
      </c>
      <c r="BS311">
        <v>-28</v>
      </c>
      <c r="BT311">
        <v>-19</v>
      </c>
      <c r="BU311">
        <v>10</v>
      </c>
      <c r="BV311">
        <f t="shared" si="202"/>
        <v>-19</v>
      </c>
      <c r="BW311">
        <f t="shared" si="203"/>
        <v>-5</v>
      </c>
      <c r="BX311">
        <f t="shared" si="204"/>
        <v>-18</v>
      </c>
      <c r="BY311">
        <f t="shared" si="205"/>
        <v>-27</v>
      </c>
      <c r="BZ311">
        <f t="shared" si="206"/>
        <v>-18</v>
      </c>
      <c r="CA311">
        <f t="shared" si="207"/>
        <v>9</v>
      </c>
      <c r="CB311">
        <f t="shared" si="180"/>
        <v>-13.666666666666666</v>
      </c>
      <c r="CC311">
        <f t="shared" si="181"/>
        <v>-13</v>
      </c>
      <c r="CD311">
        <f t="shared" si="197"/>
        <v>8.6999999999999993</v>
      </c>
      <c r="CE311" t="s">
        <v>122</v>
      </c>
      <c r="CF311" t="str">
        <f t="shared" si="198"/>
        <v>秋</v>
      </c>
      <c r="CG311" s="2">
        <v>13915393</v>
      </c>
      <c r="CH311" s="2">
        <v>32954</v>
      </c>
      <c r="CI311" s="2">
        <v>39130085116</v>
      </c>
      <c r="CJ311">
        <f t="shared" si="199"/>
        <v>29394539328</v>
      </c>
      <c r="CK311">
        <f t="shared" si="200"/>
        <v>29394539328</v>
      </c>
      <c r="CL311" s="2">
        <v>0</v>
      </c>
      <c r="CM311" s="2">
        <v>0</v>
      </c>
      <c r="CN311">
        <f t="shared" si="182"/>
        <v>0</v>
      </c>
      <c r="CO311">
        <f t="shared" si="186"/>
        <v>0</v>
      </c>
      <c r="CP311">
        <f t="shared" si="187"/>
        <v>0</v>
      </c>
      <c r="CQ311">
        <f t="shared" si="188"/>
        <v>0</v>
      </c>
      <c r="CR311">
        <f t="shared" si="183"/>
        <v>531</v>
      </c>
      <c r="CS311">
        <v>197</v>
      </c>
      <c r="CT311">
        <v>543811.1</v>
      </c>
      <c r="CU311">
        <f t="shared" si="201"/>
        <v>543811.1</v>
      </c>
    </row>
    <row r="312" spans="1:99" x14ac:dyDescent="0.55000000000000004">
      <c r="A312" s="1">
        <v>44156</v>
      </c>
      <c r="B312">
        <v>539</v>
      </c>
      <c r="C312">
        <v>37304</v>
      </c>
      <c r="D312">
        <v>1</v>
      </c>
      <c r="E312">
        <v>478</v>
      </c>
      <c r="F312">
        <v>16.600000000000001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 t="str">
        <f t="shared" si="167"/>
        <v>休日</v>
      </c>
      <c r="O312" t="s">
        <v>17</v>
      </c>
      <c r="P312" t="str">
        <f t="shared" si="168"/>
        <v>休日</v>
      </c>
      <c r="Q312" t="str">
        <f t="shared" si="169"/>
        <v>_祝日でない</v>
      </c>
      <c r="R312" t="str">
        <f t="shared" si="170"/>
        <v>休日</v>
      </c>
      <c r="S312" t="str">
        <f t="shared" si="171"/>
        <v>休日</v>
      </c>
      <c r="T312">
        <f t="shared" si="184"/>
        <v>522</v>
      </c>
      <c r="U312" t="str">
        <f t="shared" si="172"/>
        <v>土</v>
      </c>
      <c r="V312" t="str">
        <f t="shared" si="173"/>
        <v>週の後半</v>
      </c>
      <c r="W312" t="s">
        <v>43</v>
      </c>
      <c r="X312" t="str">
        <f t="shared" si="174"/>
        <v>週の後半</v>
      </c>
      <c r="Y312" s="3">
        <v>0</v>
      </c>
      <c r="Z312" s="3">
        <v>46</v>
      </c>
      <c r="AA312" s="2" t="s">
        <v>79</v>
      </c>
      <c r="AB312" s="3">
        <v>0</v>
      </c>
      <c r="AC312" s="3">
        <v>33224</v>
      </c>
      <c r="AD312">
        <f t="shared" si="185"/>
        <v>270</v>
      </c>
      <c r="AE312" s="3">
        <v>1375</v>
      </c>
      <c r="AF312" s="3">
        <v>1335</v>
      </c>
      <c r="AG312" s="3">
        <v>40</v>
      </c>
      <c r="AH312" s="3">
        <v>782</v>
      </c>
      <c r="AI312" s="3">
        <v>646</v>
      </c>
      <c r="AJ312" s="3">
        <v>812</v>
      </c>
      <c r="AK312" s="3">
        <v>357</v>
      </c>
      <c r="AL312" s="3">
        <v>38</v>
      </c>
      <c r="AM312" s="3">
        <v>4312</v>
      </c>
      <c r="AN312" s="3">
        <v>803</v>
      </c>
      <c r="AO312" s="3">
        <v>6276.4</v>
      </c>
      <c r="AP312" s="3">
        <v>6.4000000000000001E-2</v>
      </c>
      <c r="AQ312" s="3">
        <v>47</v>
      </c>
      <c r="AR312" s="3">
        <v>47.3</v>
      </c>
      <c r="AS312" s="3">
        <v>9.1</v>
      </c>
      <c r="AT312" s="3">
        <v>3.6</v>
      </c>
      <c r="AU312" s="2">
        <v>1012.3</v>
      </c>
      <c r="AV312" s="2">
        <v>2.5</v>
      </c>
      <c r="AW312" s="2">
        <v>-26.933333333333337</v>
      </c>
      <c r="AX312">
        <f t="shared" si="175"/>
        <v>17</v>
      </c>
      <c r="AY312" t="s">
        <v>82</v>
      </c>
      <c r="AZ312" s="3">
        <v>13914871</v>
      </c>
      <c r="BA312" s="3">
        <v>3063</v>
      </c>
      <c r="BB312">
        <v>42621249873</v>
      </c>
      <c r="BC312" t="s">
        <v>79</v>
      </c>
      <c r="BD312">
        <f t="shared" si="189"/>
        <v>14.7</v>
      </c>
      <c r="BE312">
        <f t="shared" si="190"/>
        <v>56</v>
      </c>
      <c r="BF312" t="str">
        <f t="shared" si="191"/>
        <v>_なし</v>
      </c>
      <c r="BG312" t="str">
        <f t="shared" si="192"/>
        <v>_冬でない</v>
      </c>
      <c r="BH312">
        <f t="shared" si="193"/>
        <v>0</v>
      </c>
      <c r="BI312" t="str">
        <f t="shared" si="194"/>
        <v>_なし</v>
      </c>
      <c r="BJ312" t="str">
        <f t="shared" si="176"/>
        <v>_なし</v>
      </c>
      <c r="BK312" t="str">
        <f t="shared" si="195"/>
        <v>_なし</v>
      </c>
      <c r="BL312">
        <f t="shared" si="196"/>
        <v>-28.041666666666668</v>
      </c>
      <c r="BM312">
        <f t="shared" si="177"/>
        <v>4669</v>
      </c>
      <c r="BN312">
        <f t="shared" si="178"/>
        <v>841</v>
      </c>
      <c r="BO312">
        <f t="shared" si="179"/>
        <v>5510</v>
      </c>
      <c r="BP312">
        <v>-19</v>
      </c>
      <c r="BQ312">
        <v>-3</v>
      </c>
      <c r="BR312">
        <v>-9</v>
      </c>
      <c r="BS312">
        <v>-23</v>
      </c>
      <c r="BT312">
        <v>-10</v>
      </c>
      <c r="BU312">
        <v>4</v>
      </c>
      <c r="BV312">
        <f t="shared" si="202"/>
        <v>-19</v>
      </c>
      <c r="BW312">
        <f t="shared" si="203"/>
        <v>-3</v>
      </c>
      <c r="BX312">
        <f t="shared" si="204"/>
        <v>-12</v>
      </c>
      <c r="BY312">
        <f t="shared" si="205"/>
        <v>-27</v>
      </c>
      <c r="BZ312">
        <f t="shared" si="206"/>
        <v>-18</v>
      </c>
      <c r="CA312">
        <f t="shared" si="207"/>
        <v>10</v>
      </c>
      <c r="CB312">
        <f t="shared" si="180"/>
        <v>-10</v>
      </c>
      <c r="CC312">
        <f t="shared" si="181"/>
        <v>-11.5</v>
      </c>
      <c r="CD312">
        <f t="shared" si="197"/>
        <v>9.3000000000000007</v>
      </c>
      <c r="CE312" t="s">
        <v>122</v>
      </c>
      <c r="CF312" t="str">
        <f t="shared" si="198"/>
        <v>秋</v>
      </c>
      <c r="CG312" s="2">
        <v>13914871</v>
      </c>
      <c r="CH312" s="2">
        <v>33224</v>
      </c>
      <c r="CI312" s="2">
        <v>42621249873</v>
      </c>
      <c r="CJ312">
        <f t="shared" si="199"/>
        <v>32051990985</v>
      </c>
      <c r="CK312">
        <f t="shared" si="200"/>
        <v>32051990985</v>
      </c>
      <c r="CL312" s="2">
        <v>0</v>
      </c>
      <c r="CM312" s="2">
        <v>0</v>
      </c>
      <c r="CN312">
        <f t="shared" si="182"/>
        <v>0</v>
      </c>
      <c r="CO312">
        <f t="shared" si="186"/>
        <v>0</v>
      </c>
      <c r="CP312">
        <f t="shared" si="187"/>
        <v>0</v>
      </c>
      <c r="CQ312">
        <f t="shared" si="188"/>
        <v>0</v>
      </c>
      <c r="CR312">
        <f t="shared" si="183"/>
        <v>522</v>
      </c>
      <c r="CS312">
        <v>197</v>
      </c>
      <c r="CT312">
        <v>543811.1</v>
      </c>
      <c r="CU312">
        <f t="shared" si="201"/>
        <v>543811.1</v>
      </c>
    </row>
    <row r="313" spans="1:99" x14ac:dyDescent="0.55000000000000004">
      <c r="A313" s="1">
        <v>44157</v>
      </c>
      <c r="B313">
        <v>390</v>
      </c>
      <c r="C313">
        <v>37694</v>
      </c>
      <c r="D313">
        <v>1</v>
      </c>
      <c r="E313">
        <v>479</v>
      </c>
      <c r="F313">
        <v>15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 t="str">
        <f t="shared" si="167"/>
        <v>休日</v>
      </c>
      <c r="O313" t="s">
        <v>17</v>
      </c>
      <c r="P313" t="str">
        <f t="shared" si="168"/>
        <v>休日</v>
      </c>
      <c r="Q313" t="str">
        <f t="shared" si="169"/>
        <v>祝日前日</v>
      </c>
      <c r="R313" t="str">
        <f t="shared" si="170"/>
        <v>休日</v>
      </c>
      <c r="S313" t="str">
        <f t="shared" si="171"/>
        <v>休日</v>
      </c>
      <c r="T313">
        <f t="shared" si="184"/>
        <v>539</v>
      </c>
      <c r="U313" t="str">
        <f t="shared" si="172"/>
        <v>日</v>
      </c>
      <c r="V313" t="str">
        <f t="shared" si="173"/>
        <v>_週の前半</v>
      </c>
      <c r="W313" t="s">
        <v>43</v>
      </c>
      <c r="X313" t="str">
        <f t="shared" si="174"/>
        <v>週の後半</v>
      </c>
      <c r="Y313" s="3">
        <v>0</v>
      </c>
      <c r="Z313" s="3">
        <v>66</v>
      </c>
      <c r="AA313" s="2" t="s">
        <v>79</v>
      </c>
      <c r="AB313" s="3">
        <v>0</v>
      </c>
      <c r="AC313" s="3">
        <v>33383</v>
      </c>
      <c r="AD313">
        <f t="shared" si="185"/>
        <v>159</v>
      </c>
      <c r="AE313" s="3">
        <v>1462</v>
      </c>
      <c r="AF313" s="3">
        <v>1422</v>
      </c>
      <c r="AG313" s="3">
        <v>40</v>
      </c>
      <c r="AH313" s="3">
        <v>832</v>
      </c>
      <c r="AI313" s="3">
        <v>720</v>
      </c>
      <c r="AJ313" s="3">
        <v>832</v>
      </c>
      <c r="AK313" s="3">
        <v>168</v>
      </c>
      <c r="AL313" s="3">
        <v>24</v>
      </c>
      <c r="AM313" s="3">
        <v>2152</v>
      </c>
      <c r="AN313" s="3">
        <v>442</v>
      </c>
      <c r="AO313" s="3">
        <v>6348.9</v>
      </c>
      <c r="AP313" s="3">
        <v>6.5000000000000002E-2</v>
      </c>
      <c r="AQ313" s="3">
        <v>74</v>
      </c>
      <c r="AR313" s="3">
        <v>49.9</v>
      </c>
      <c r="AS313" s="3">
        <v>8</v>
      </c>
      <c r="AT313" s="3">
        <v>2.8</v>
      </c>
      <c r="AU313" s="2">
        <v>1015.7</v>
      </c>
      <c r="AV313" s="2">
        <v>1.3</v>
      </c>
      <c r="AW313" s="2">
        <v>-9.15</v>
      </c>
      <c r="AX313">
        <f t="shared" si="175"/>
        <v>-149</v>
      </c>
      <c r="AY313" t="s">
        <v>82</v>
      </c>
      <c r="AZ313" s="3">
        <v>13914332</v>
      </c>
      <c r="BA313" s="3">
        <v>3442</v>
      </c>
      <c r="BB313">
        <v>47893130744</v>
      </c>
      <c r="BC313" t="s">
        <v>79</v>
      </c>
      <c r="BD313">
        <f t="shared" si="189"/>
        <v>13.4</v>
      </c>
      <c r="BE313">
        <f t="shared" si="190"/>
        <v>65</v>
      </c>
      <c r="BF313" t="str">
        <f t="shared" si="191"/>
        <v>_なし</v>
      </c>
      <c r="BG313" t="str">
        <f t="shared" si="192"/>
        <v>_冬でない</v>
      </c>
      <c r="BH313">
        <f t="shared" si="193"/>
        <v>0</v>
      </c>
      <c r="BI313" t="str">
        <f t="shared" si="194"/>
        <v>_なし</v>
      </c>
      <c r="BJ313" t="str">
        <f t="shared" si="176"/>
        <v>_なし</v>
      </c>
      <c r="BK313" t="str">
        <f t="shared" si="195"/>
        <v>_なし</v>
      </c>
      <c r="BL313">
        <f t="shared" si="196"/>
        <v>-4.5749999999999993</v>
      </c>
      <c r="BM313">
        <f t="shared" si="177"/>
        <v>2320</v>
      </c>
      <c r="BN313">
        <f t="shared" si="178"/>
        <v>466</v>
      </c>
      <c r="BO313">
        <f t="shared" si="179"/>
        <v>2786</v>
      </c>
      <c r="BP313">
        <v>-14</v>
      </c>
      <c r="BQ313">
        <v>-4</v>
      </c>
      <c r="BR313">
        <v>9</v>
      </c>
      <c r="BS313">
        <v>-23</v>
      </c>
      <c r="BT313">
        <v>-9</v>
      </c>
      <c r="BU313">
        <v>2</v>
      </c>
      <c r="BV313">
        <f t="shared" si="202"/>
        <v>-14</v>
      </c>
      <c r="BW313">
        <f t="shared" si="203"/>
        <v>-1</v>
      </c>
      <c r="BX313">
        <f t="shared" si="204"/>
        <v>-3</v>
      </c>
      <c r="BY313">
        <f t="shared" si="205"/>
        <v>-21</v>
      </c>
      <c r="BZ313">
        <f t="shared" si="206"/>
        <v>-10</v>
      </c>
      <c r="CA313">
        <f t="shared" si="207"/>
        <v>4</v>
      </c>
      <c r="CB313">
        <f t="shared" si="180"/>
        <v>-6.5</v>
      </c>
      <c r="CC313">
        <f t="shared" si="181"/>
        <v>-7.5</v>
      </c>
      <c r="CD313">
        <f t="shared" si="197"/>
        <v>9.1999999999999993</v>
      </c>
      <c r="CE313" t="s">
        <v>122</v>
      </c>
      <c r="CF313" t="str">
        <f t="shared" si="198"/>
        <v>秋</v>
      </c>
      <c r="CG313" s="2">
        <v>13914332</v>
      </c>
      <c r="CH313" s="2">
        <v>33383</v>
      </c>
      <c r="CI313" s="2">
        <v>47893130744</v>
      </c>
      <c r="CJ313">
        <f t="shared" si="199"/>
        <v>35433046078</v>
      </c>
      <c r="CK313">
        <f t="shared" si="200"/>
        <v>35433046078</v>
      </c>
      <c r="CL313" s="2">
        <v>0</v>
      </c>
      <c r="CM313" s="2">
        <v>0</v>
      </c>
      <c r="CN313">
        <f t="shared" si="182"/>
        <v>0</v>
      </c>
      <c r="CO313">
        <f t="shared" si="186"/>
        <v>0</v>
      </c>
      <c r="CP313">
        <f t="shared" si="187"/>
        <v>0</v>
      </c>
      <c r="CQ313">
        <f t="shared" si="188"/>
        <v>0</v>
      </c>
      <c r="CR313">
        <f t="shared" si="183"/>
        <v>539</v>
      </c>
      <c r="CS313">
        <v>197</v>
      </c>
      <c r="CT313">
        <v>543811.1</v>
      </c>
      <c r="CU313">
        <f t="shared" si="201"/>
        <v>543811.1</v>
      </c>
    </row>
    <row r="314" spans="1:99" x14ac:dyDescent="0.55000000000000004">
      <c r="A314" s="1">
        <v>44158</v>
      </c>
      <c r="B314">
        <v>315</v>
      </c>
      <c r="C314">
        <v>38009</v>
      </c>
      <c r="D314">
        <v>0</v>
      </c>
      <c r="E314">
        <v>479</v>
      </c>
      <c r="F314">
        <v>15.5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t="str">
        <f t="shared" si="167"/>
        <v>_平日(金曜除く)</v>
      </c>
      <c r="O314" t="s">
        <v>12</v>
      </c>
      <c r="P314" t="str">
        <f t="shared" si="168"/>
        <v>_平日</v>
      </c>
      <c r="Q314" t="str">
        <f t="shared" si="169"/>
        <v>祝日である</v>
      </c>
      <c r="R314" t="str">
        <f t="shared" si="170"/>
        <v>休日</v>
      </c>
      <c r="S314" t="str">
        <f t="shared" si="171"/>
        <v>休日</v>
      </c>
      <c r="T314">
        <f t="shared" si="184"/>
        <v>390</v>
      </c>
      <c r="U314" t="str">
        <f t="shared" si="172"/>
        <v>月</v>
      </c>
      <c r="V314" t="str">
        <f t="shared" si="173"/>
        <v>_週の前半</v>
      </c>
      <c r="W314" t="s">
        <v>43</v>
      </c>
      <c r="X314" t="str">
        <f t="shared" si="174"/>
        <v>_週の前半</v>
      </c>
      <c r="Y314" s="3">
        <v>0</v>
      </c>
      <c r="Z314" s="3">
        <v>54</v>
      </c>
      <c r="AA314" s="2" t="s">
        <v>79</v>
      </c>
      <c r="AB314" s="3">
        <v>0</v>
      </c>
      <c r="AC314" s="3">
        <v>33595</v>
      </c>
      <c r="AD314">
        <f t="shared" si="185"/>
        <v>212</v>
      </c>
      <c r="AE314" s="3">
        <v>1483</v>
      </c>
      <c r="AF314" s="3">
        <v>1442</v>
      </c>
      <c r="AG314" s="3">
        <v>41</v>
      </c>
      <c r="AH314" s="3">
        <v>886</v>
      </c>
      <c r="AI314" s="3">
        <v>750</v>
      </c>
      <c r="AJ314" s="3">
        <v>829</v>
      </c>
      <c r="AK314" s="3">
        <v>104</v>
      </c>
      <c r="AL314" s="3">
        <v>24</v>
      </c>
      <c r="AM314" s="3">
        <v>1842</v>
      </c>
      <c r="AN314" s="3">
        <v>529</v>
      </c>
      <c r="AO314" s="3">
        <v>5802.3</v>
      </c>
      <c r="AP314" s="3">
        <v>6.6000000000000003E-2</v>
      </c>
      <c r="AQ314" s="3">
        <v>52</v>
      </c>
      <c r="AR314" s="3">
        <v>50.7</v>
      </c>
      <c r="AS314" s="3">
        <v>5.6</v>
      </c>
      <c r="AT314" s="3">
        <v>2.6</v>
      </c>
      <c r="AU314" s="2">
        <v>1011.2</v>
      </c>
      <c r="AV314" s="2">
        <v>7.5</v>
      </c>
      <c r="AW314" s="2">
        <v>13.075000000000001</v>
      </c>
      <c r="AX314">
        <f t="shared" si="175"/>
        <v>-75</v>
      </c>
      <c r="AY314" t="s">
        <v>82</v>
      </c>
      <c r="AZ314" s="3">
        <v>13913942</v>
      </c>
      <c r="BA314" s="3">
        <v>3620</v>
      </c>
      <c r="BB314">
        <v>50368470040</v>
      </c>
      <c r="BC314" t="s">
        <v>79</v>
      </c>
      <c r="BD314">
        <f t="shared" si="189"/>
        <v>14.7</v>
      </c>
      <c r="BE314">
        <f t="shared" si="190"/>
        <v>66</v>
      </c>
      <c r="BF314" t="str">
        <f t="shared" si="191"/>
        <v>_なし</v>
      </c>
      <c r="BG314" t="str">
        <f t="shared" si="192"/>
        <v>_冬でない</v>
      </c>
      <c r="BH314">
        <f t="shared" si="193"/>
        <v>0</v>
      </c>
      <c r="BI314" t="str">
        <f t="shared" si="194"/>
        <v>_なし</v>
      </c>
      <c r="BJ314" t="str">
        <f t="shared" si="176"/>
        <v>_なし</v>
      </c>
      <c r="BK314" t="str">
        <f t="shared" si="195"/>
        <v>_なし</v>
      </c>
      <c r="BL314">
        <f t="shared" si="196"/>
        <v>94.2</v>
      </c>
      <c r="BM314">
        <f t="shared" si="177"/>
        <v>1946</v>
      </c>
      <c r="BN314">
        <f t="shared" si="178"/>
        <v>553</v>
      </c>
      <c r="BO314">
        <f t="shared" si="179"/>
        <v>2499</v>
      </c>
      <c r="BP314">
        <v>-18</v>
      </c>
      <c r="BQ314">
        <v>-8</v>
      </c>
      <c r="BR314">
        <v>15</v>
      </c>
      <c r="BS314">
        <v>-52</v>
      </c>
      <c r="BT314">
        <v>-70</v>
      </c>
      <c r="BU314">
        <v>22</v>
      </c>
      <c r="BV314">
        <f t="shared" si="202"/>
        <v>-13</v>
      </c>
      <c r="BW314">
        <f t="shared" si="203"/>
        <v>0</v>
      </c>
      <c r="BX314">
        <f t="shared" si="204"/>
        <v>9</v>
      </c>
      <c r="BY314">
        <f t="shared" si="205"/>
        <v>-23</v>
      </c>
      <c r="BZ314">
        <f t="shared" si="206"/>
        <v>-8</v>
      </c>
      <c r="CA314">
        <f t="shared" si="207"/>
        <v>3</v>
      </c>
      <c r="CB314">
        <f t="shared" si="180"/>
        <v>-18.5</v>
      </c>
      <c r="CC314">
        <f t="shared" si="181"/>
        <v>-5.333333333333333</v>
      </c>
      <c r="CD314">
        <f t="shared" si="197"/>
        <v>9.1999999999999993</v>
      </c>
      <c r="CE314" t="s">
        <v>122</v>
      </c>
      <c r="CF314" t="str">
        <f t="shared" si="198"/>
        <v>秋</v>
      </c>
      <c r="CG314" s="2">
        <v>13913942</v>
      </c>
      <c r="CH314" s="2">
        <v>33595</v>
      </c>
      <c r="CI314" s="2">
        <v>50368470040</v>
      </c>
      <c r="CJ314">
        <f t="shared" si="199"/>
        <v>35794235936</v>
      </c>
      <c r="CK314">
        <f t="shared" si="200"/>
        <v>35794235936</v>
      </c>
      <c r="CL314" s="2">
        <v>0</v>
      </c>
      <c r="CM314" s="2">
        <v>0</v>
      </c>
      <c r="CN314">
        <f t="shared" si="182"/>
        <v>0</v>
      </c>
      <c r="CO314">
        <f t="shared" si="186"/>
        <v>0</v>
      </c>
      <c r="CP314">
        <f t="shared" si="187"/>
        <v>0</v>
      </c>
      <c r="CQ314">
        <f t="shared" si="188"/>
        <v>0</v>
      </c>
      <c r="CR314">
        <f t="shared" si="183"/>
        <v>390</v>
      </c>
      <c r="CS314">
        <v>197</v>
      </c>
      <c r="CT314">
        <v>543811.1</v>
      </c>
      <c r="CU314">
        <f t="shared" si="201"/>
        <v>543811.1</v>
      </c>
    </row>
    <row r="315" spans="1:99" x14ac:dyDescent="0.55000000000000004">
      <c r="A315" s="1">
        <v>44159</v>
      </c>
      <c r="B315">
        <v>188</v>
      </c>
      <c r="C315">
        <v>38197</v>
      </c>
      <c r="D315">
        <v>0</v>
      </c>
      <c r="E315">
        <v>479</v>
      </c>
      <c r="F315">
        <v>11.8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 t="str">
        <f t="shared" si="167"/>
        <v>_平日(金曜除く)</v>
      </c>
      <c r="O315" t="s">
        <v>17</v>
      </c>
      <c r="P315" t="str">
        <f t="shared" si="168"/>
        <v>_平日</v>
      </c>
      <c r="Q315" t="str">
        <f t="shared" si="169"/>
        <v>_祝日でない</v>
      </c>
      <c r="R315" t="str">
        <f t="shared" si="170"/>
        <v>_平日</v>
      </c>
      <c r="S315" t="str">
        <f t="shared" si="171"/>
        <v>_平日</v>
      </c>
      <c r="T315">
        <f t="shared" si="184"/>
        <v>315</v>
      </c>
      <c r="U315" t="str">
        <f t="shared" si="172"/>
        <v>火</v>
      </c>
      <c r="V315" t="str">
        <f t="shared" si="173"/>
        <v>_週の前半</v>
      </c>
      <c r="W315" t="s">
        <v>43</v>
      </c>
      <c r="X315" t="str">
        <f t="shared" si="174"/>
        <v>_週の前半</v>
      </c>
      <c r="Y315" s="3">
        <v>0</v>
      </c>
      <c r="Z315" s="3">
        <v>56</v>
      </c>
      <c r="AA315" s="2" t="s">
        <v>79</v>
      </c>
      <c r="AB315" s="3">
        <v>0</v>
      </c>
      <c r="AC315" s="3">
        <v>33964</v>
      </c>
      <c r="AD315">
        <f t="shared" si="185"/>
        <v>369</v>
      </c>
      <c r="AE315" s="3">
        <v>1583</v>
      </c>
      <c r="AF315" s="3">
        <v>1532</v>
      </c>
      <c r="AG315" s="3">
        <v>51</v>
      </c>
      <c r="AH315" s="3">
        <v>895</v>
      </c>
      <c r="AI315" s="3">
        <v>810</v>
      </c>
      <c r="AJ315" s="3">
        <v>466</v>
      </c>
      <c r="AK315" s="3">
        <v>329</v>
      </c>
      <c r="AL315" s="3">
        <v>88</v>
      </c>
      <c r="AM315" s="3">
        <v>6194</v>
      </c>
      <c r="AN315" s="3">
        <v>1299</v>
      </c>
      <c r="AO315" s="3">
        <v>5886.9</v>
      </c>
      <c r="AP315" s="3">
        <v>6.4000000000000001E-2</v>
      </c>
      <c r="AQ315" s="3">
        <v>47</v>
      </c>
      <c r="AR315" s="3">
        <v>49.7</v>
      </c>
      <c r="AS315" s="3">
        <v>0</v>
      </c>
      <c r="AT315" s="3">
        <v>2.7</v>
      </c>
      <c r="AU315" s="2">
        <v>1021.4</v>
      </c>
      <c r="AV315" s="2">
        <v>10</v>
      </c>
      <c r="AW315" s="2">
        <v>75.391666666666666</v>
      </c>
      <c r="AX315">
        <f t="shared" si="175"/>
        <v>-127</v>
      </c>
      <c r="AY315" t="s">
        <v>82</v>
      </c>
      <c r="AZ315" s="3">
        <v>13913627</v>
      </c>
      <c r="BA315" s="3">
        <v>3566</v>
      </c>
      <c r="BB315">
        <v>49615993882</v>
      </c>
      <c r="BC315" t="s">
        <v>79</v>
      </c>
      <c r="BD315">
        <f t="shared" si="189"/>
        <v>15.2</v>
      </c>
      <c r="BE315">
        <f t="shared" si="190"/>
        <v>62</v>
      </c>
      <c r="BF315" t="str">
        <f t="shared" si="191"/>
        <v>_なし</v>
      </c>
      <c r="BG315" t="str">
        <f t="shared" si="192"/>
        <v>_冬でない</v>
      </c>
      <c r="BH315">
        <f t="shared" si="193"/>
        <v>0</v>
      </c>
      <c r="BI315" t="str">
        <f t="shared" si="194"/>
        <v>_なし</v>
      </c>
      <c r="BJ315" t="str">
        <f t="shared" si="176"/>
        <v>_なし</v>
      </c>
      <c r="BK315" t="str">
        <f t="shared" si="195"/>
        <v>_なし</v>
      </c>
      <c r="BL315">
        <f t="shared" si="196"/>
        <v>-0.44166666666666649</v>
      </c>
      <c r="BM315">
        <f t="shared" si="177"/>
        <v>6523</v>
      </c>
      <c r="BN315">
        <f t="shared" si="178"/>
        <v>1387</v>
      </c>
      <c r="BO315">
        <f t="shared" si="179"/>
        <v>7910</v>
      </c>
      <c r="BP315">
        <v>-23</v>
      </c>
      <c r="BQ315">
        <v>-5</v>
      </c>
      <c r="BR315">
        <v>-22</v>
      </c>
      <c r="BS315">
        <v>-28</v>
      </c>
      <c r="BT315">
        <v>-17</v>
      </c>
      <c r="BU315">
        <v>9</v>
      </c>
      <c r="BV315">
        <f t="shared" si="202"/>
        <v>-20</v>
      </c>
      <c r="BW315">
        <f t="shared" si="203"/>
        <v>-5</v>
      </c>
      <c r="BX315">
        <f t="shared" si="204"/>
        <v>-11</v>
      </c>
      <c r="BY315">
        <f t="shared" si="205"/>
        <v>-26</v>
      </c>
      <c r="BZ315">
        <f t="shared" si="206"/>
        <v>-17</v>
      </c>
      <c r="CA315">
        <f t="shared" si="207"/>
        <v>8</v>
      </c>
      <c r="CB315">
        <f t="shared" si="180"/>
        <v>-14.333333333333334</v>
      </c>
      <c r="CC315">
        <f t="shared" si="181"/>
        <v>-11.833333333333334</v>
      </c>
      <c r="CD315">
        <f t="shared" si="197"/>
        <v>8.5</v>
      </c>
      <c r="CE315" t="s">
        <v>122</v>
      </c>
      <c r="CF315" t="str">
        <f t="shared" si="198"/>
        <v>秋</v>
      </c>
      <c r="CG315" s="2">
        <v>13913627</v>
      </c>
      <c r="CH315" s="2">
        <v>33964</v>
      </c>
      <c r="CI315" s="2">
        <v>49615993882</v>
      </c>
      <c r="CJ315">
        <f t="shared" si="199"/>
        <v>34095934600</v>
      </c>
      <c r="CK315">
        <f t="shared" si="200"/>
        <v>34095934600</v>
      </c>
      <c r="CL315" s="2">
        <v>0</v>
      </c>
      <c r="CM315" s="2">
        <v>0</v>
      </c>
      <c r="CN315">
        <f t="shared" si="182"/>
        <v>0</v>
      </c>
      <c r="CO315">
        <f t="shared" si="186"/>
        <v>0</v>
      </c>
      <c r="CP315">
        <f t="shared" si="187"/>
        <v>0</v>
      </c>
      <c r="CQ315">
        <f t="shared" si="188"/>
        <v>0</v>
      </c>
      <c r="CR315">
        <f t="shared" si="183"/>
        <v>315</v>
      </c>
      <c r="CS315">
        <v>197</v>
      </c>
      <c r="CT315">
        <v>543811.1</v>
      </c>
      <c r="CU315">
        <f t="shared" si="201"/>
        <v>543811.1</v>
      </c>
    </row>
    <row r="316" spans="1:99" x14ac:dyDescent="0.55000000000000004">
      <c r="A316" s="1">
        <v>44160</v>
      </c>
      <c r="B316">
        <v>402</v>
      </c>
      <c r="C316">
        <v>38599</v>
      </c>
      <c r="D316">
        <v>3</v>
      </c>
      <c r="E316">
        <v>482</v>
      </c>
      <c r="F316">
        <v>10.5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 t="str">
        <f t="shared" si="167"/>
        <v>_平日(金曜除く)</v>
      </c>
      <c r="O316" t="s">
        <v>17</v>
      </c>
      <c r="P316" t="str">
        <f t="shared" si="168"/>
        <v>_平日</v>
      </c>
      <c r="Q316" t="str">
        <f t="shared" si="169"/>
        <v>_祝日でない</v>
      </c>
      <c r="R316" t="str">
        <f t="shared" si="170"/>
        <v>_平日</v>
      </c>
      <c r="S316" t="str">
        <f t="shared" si="171"/>
        <v>_平日</v>
      </c>
      <c r="T316">
        <f t="shared" si="184"/>
        <v>188</v>
      </c>
      <c r="U316" t="str">
        <f t="shared" si="172"/>
        <v>水</v>
      </c>
      <c r="V316" t="str">
        <f t="shared" si="173"/>
        <v>_週の前半</v>
      </c>
      <c r="W316" t="s">
        <v>43</v>
      </c>
      <c r="X316" t="str">
        <f t="shared" si="174"/>
        <v>_週の前半</v>
      </c>
      <c r="Y316" s="3">
        <v>5</v>
      </c>
      <c r="Z316" s="3">
        <v>94</v>
      </c>
      <c r="AA316" s="2" t="s">
        <v>79</v>
      </c>
      <c r="AB316" s="3">
        <v>0</v>
      </c>
      <c r="AC316" s="3">
        <v>34405</v>
      </c>
      <c r="AD316">
        <f t="shared" si="185"/>
        <v>441</v>
      </c>
      <c r="AE316" s="3">
        <v>1561</v>
      </c>
      <c r="AF316" s="3">
        <v>1507</v>
      </c>
      <c r="AG316" s="3">
        <v>54</v>
      </c>
      <c r="AH316" s="3">
        <v>816</v>
      </c>
      <c r="AI316" s="3">
        <v>758</v>
      </c>
      <c r="AJ316" s="3">
        <v>576</v>
      </c>
      <c r="AK316" s="3">
        <v>463</v>
      </c>
      <c r="AL316" s="3">
        <v>62</v>
      </c>
      <c r="AM316" s="3">
        <v>6703</v>
      </c>
      <c r="AN316" s="3">
        <v>1006</v>
      </c>
      <c r="AO316" s="3">
        <v>6023.4</v>
      </c>
      <c r="AP316" s="3">
        <v>6.3E-2</v>
      </c>
      <c r="AQ316" s="3">
        <v>48</v>
      </c>
      <c r="AR316" s="3">
        <v>53</v>
      </c>
      <c r="AS316" s="3">
        <v>0</v>
      </c>
      <c r="AT316" s="3">
        <v>2.2999999999999998</v>
      </c>
      <c r="AU316" s="2">
        <v>1019.6</v>
      </c>
      <c r="AV316" s="2">
        <v>10</v>
      </c>
      <c r="AW316" s="2">
        <v>-2.4499999999999997</v>
      </c>
      <c r="AX316">
        <f t="shared" si="175"/>
        <v>214</v>
      </c>
      <c r="AY316" t="s">
        <v>82</v>
      </c>
      <c r="AZ316" s="3">
        <v>13913439</v>
      </c>
      <c r="BA316" s="3">
        <v>3310</v>
      </c>
      <c r="BB316">
        <v>46053483090</v>
      </c>
      <c r="BC316" t="s">
        <v>79</v>
      </c>
      <c r="BD316">
        <f t="shared" si="189"/>
        <v>15.8</v>
      </c>
      <c r="BE316">
        <f t="shared" si="190"/>
        <v>77</v>
      </c>
      <c r="BF316" t="str">
        <f t="shared" si="191"/>
        <v>_なし</v>
      </c>
      <c r="BG316" t="str">
        <f t="shared" si="192"/>
        <v>_冬でない</v>
      </c>
      <c r="BH316">
        <f t="shared" si="193"/>
        <v>0</v>
      </c>
      <c r="BI316" t="str">
        <f t="shared" si="194"/>
        <v>_なし</v>
      </c>
      <c r="BJ316" t="str">
        <f t="shared" si="176"/>
        <v>_なし</v>
      </c>
      <c r="BK316" t="str">
        <f t="shared" si="195"/>
        <v>_なし</v>
      </c>
      <c r="BL316">
        <f t="shared" si="196"/>
        <v>-7.4999999999999956E-2</v>
      </c>
      <c r="BM316">
        <f t="shared" si="177"/>
        <v>7166</v>
      </c>
      <c r="BN316">
        <f t="shared" si="178"/>
        <v>1068</v>
      </c>
      <c r="BO316">
        <f t="shared" si="179"/>
        <v>8234</v>
      </c>
      <c r="BP316">
        <v>-24</v>
      </c>
      <c r="BQ316">
        <v>-6</v>
      </c>
      <c r="BR316">
        <v>-33</v>
      </c>
      <c r="BS316">
        <v>-27</v>
      </c>
      <c r="BT316">
        <v>-17</v>
      </c>
      <c r="BU316">
        <v>9</v>
      </c>
      <c r="BV316">
        <f t="shared" si="202"/>
        <v>-18</v>
      </c>
      <c r="BW316">
        <f t="shared" si="203"/>
        <v>-4</v>
      </c>
      <c r="BX316">
        <f t="shared" si="204"/>
        <v>-6</v>
      </c>
      <c r="BY316">
        <f t="shared" si="205"/>
        <v>-27</v>
      </c>
      <c r="BZ316">
        <f t="shared" si="206"/>
        <v>-18</v>
      </c>
      <c r="CA316">
        <f t="shared" si="207"/>
        <v>8</v>
      </c>
      <c r="CB316">
        <f t="shared" si="180"/>
        <v>-16.333333333333332</v>
      </c>
      <c r="CC316">
        <f t="shared" si="181"/>
        <v>-10.833333333333334</v>
      </c>
      <c r="CD316">
        <f t="shared" si="197"/>
        <v>8.3000000000000007</v>
      </c>
      <c r="CE316" t="s">
        <v>122</v>
      </c>
      <c r="CF316" t="str">
        <f t="shared" si="198"/>
        <v>秋</v>
      </c>
      <c r="CG316" s="2">
        <v>13913439</v>
      </c>
      <c r="CH316" s="2">
        <v>34405</v>
      </c>
      <c r="CI316" s="2">
        <v>46053483090</v>
      </c>
      <c r="CJ316">
        <f t="shared" si="199"/>
        <v>35180684480</v>
      </c>
      <c r="CK316">
        <f t="shared" si="200"/>
        <v>35180684480</v>
      </c>
      <c r="CL316" s="2">
        <v>0</v>
      </c>
      <c r="CM316" s="2">
        <v>0</v>
      </c>
      <c r="CN316">
        <f t="shared" si="182"/>
        <v>0</v>
      </c>
      <c r="CO316">
        <f t="shared" si="186"/>
        <v>0</v>
      </c>
      <c r="CP316">
        <f t="shared" si="187"/>
        <v>0</v>
      </c>
      <c r="CQ316">
        <f t="shared" si="188"/>
        <v>0</v>
      </c>
      <c r="CR316">
        <f t="shared" si="183"/>
        <v>188</v>
      </c>
      <c r="CS316">
        <v>197</v>
      </c>
      <c r="CT316">
        <v>543811.1</v>
      </c>
      <c r="CU316">
        <f t="shared" si="201"/>
        <v>543811.1</v>
      </c>
    </row>
    <row r="317" spans="1:99" x14ac:dyDescent="0.55000000000000004">
      <c r="A317" s="1">
        <v>44161</v>
      </c>
      <c r="B317">
        <v>482</v>
      </c>
      <c r="C317">
        <v>39081</v>
      </c>
      <c r="D317">
        <v>3</v>
      </c>
      <c r="E317">
        <v>485</v>
      </c>
      <c r="F317">
        <v>12.8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 t="str">
        <f t="shared" si="167"/>
        <v>_平日(金曜除く)</v>
      </c>
      <c r="O317" t="s">
        <v>17</v>
      </c>
      <c r="P317" t="str">
        <f t="shared" si="168"/>
        <v>_平日</v>
      </c>
      <c r="Q317" t="str">
        <f t="shared" si="169"/>
        <v>_祝日でない</v>
      </c>
      <c r="R317" t="str">
        <f t="shared" si="170"/>
        <v>_平日</v>
      </c>
      <c r="S317" t="str">
        <f t="shared" si="171"/>
        <v>_平日</v>
      </c>
      <c r="T317">
        <f t="shared" si="184"/>
        <v>402</v>
      </c>
      <c r="U317" t="str">
        <f t="shared" si="172"/>
        <v>木</v>
      </c>
      <c r="V317" t="str">
        <f t="shared" si="173"/>
        <v>週の後半</v>
      </c>
      <c r="W317" t="s">
        <v>43</v>
      </c>
      <c r="X317" t="str">
        <f t="shared" si="174"/>
        <v>週の後半</v>
      </c>
      <c r="Y317" s="3">
        <v>0</v>
      </c>
      <c r="Z317" s="3">
        <v>81</v>
      </c>
      <c r="AA317" s="2" t="s">
        <v>79</v>
      </c>
      <c r="AB317" s="3">
        <v>0</v>
      </c>
      <c r="AC317" s="3">
        <v>34813</v>
      </c>
      <c r="AD317">
        <f t="shared" si="185"/>
        <v>408</v>
      </c>
      <c r="AE317" s="3">
        <v>1626</v>
      </c>
      <c r="AF317" s="3">
        <v>1566</v>
      </c>
      <c r="AG317" s="3">
        <v>60</v>
      </c>
      <c r="AH317" s="3">
        <v>740</v>
      </c>
      <c r="AI317" s="3">
        <v>738</v>
      </c>
      <c r="AJ317" s="3">
        <v>677</v>
      </c>
      <c r="AK317" s="3">
        <v>452</v>
      </c>
      <c r="AL317" s="3">
        <v>48</v>
      </c>
      <c r="AM317" s="3">
        <v>6189</v>
      </c>
      <c r="AN317" s="3">
        <v>1068</v>
      </c>
      <c r="AO317" s="3">
        <v>6108.4</v>
      </c>
      <c r="AP317" s="3">
        <v>6.4000000000000001E-2</v>
      </c>
      <c r="AQ317" s="3">
        <v>45</v>
      </c>
      <c r="AR317" s="3">
        <v>51.7</v>
      </c>
      <c r="AS317" s="3">
        <v>8</v>
      </c>
      <c r="AT317" s="3">
        <v>1.5</v>
      </c>
      <c r="AU317" s="2">
        <v>1017.9</v>
      </c>
      <c r="AV317" s="2">
        <v>4.8</v>
      </c>
      <c r="AW317" s="2">
        <v>0.50833333333333364</v>
      </c>
      <c r="AX317">
        <f t="shared" si="175"/>
        <v>80</v>
      </c>
      <c r="AY317" t="s">
        <v>82</v>
      </c>
      <c r="AZ317" s="3">
        <v>13913037</v>
      </c>
      <c r="BA317" s="3">
        <v>3301</v>
      </c>
      <c r="BB317">
        <v>45926935137</v>
      </c>
      <c r="BC317" t="s">
        <v>79</v>
      </c>
      <c r="BD317">
        <f t="shared" si="189"/>
        <v>19.100000000000001</v>
      </c>
      <c r="BE317">
        <f t="shared" si="190"/>
        <v>74</v>
      </c>
      <c r="BF317" t="str">
        <f t="shared" si="191"/>
        <v>_なし</v>
      </c>
      <c r="BG317" t="str">
        <f t="shared" si="192"/>
        <v>_冬でない</v>
      </c>
      <c r="BH317">
        <f t="shared" si="193"/>
        <v>0</v>
      </c>
      <c r="BI317" t="str">
        <f t="shared" si="194"/>
        <v>_なし</v>
      </c>
      <c r="BJ317" t="str">
        <f t="shared" si="176"/>
        <v>_なし</v>
      </c>
      <c r="BK317" t="str">
        <f t="shared" si="195"/>
        <v>_なし</v>
      </c>
      <c r="BL317">
        <f t="shared" si="196"/>
        <v>1.1500000000000001</v>
      </c>
      <c r="BM317">
        <f t="shared" si="177"/>
        <v>6641</v>
      </c>
      <c r="BN317">
        <f t="shared" si="178"/>
        <v>1116</v>
      </c>
      <c r="BO317">
        <f t="shared" si="179"/>
        <v>7757</v>
      </c>
      <c r="BP317">
        <v>-19</v>
      </c>
      <c r="BQ317">
        <v>-2</v>
      </c>
      <c r="BR317">
        <v>-11</v>
      </c>
      <c r="BS317">
        <v>-27</v>
      </c>
      <c r="BT317">
        <v>-18</v>
      </c>
      <c r="BU317">
        <v>9</v>
      </c>
      <c r="BV317">
        <f t="shared" si="202"/>
        <v>-20</v>
      </c>
      <c r="BW317">
        <f t="shared" si="203"/>
        <v>-4</v>
      </c>
      <c r="BX317">
        <f t="shared" si="204"/>
        <v>-3</v>
      </c>
      <c r="BY317">
        <f t="shared" si="205"/>
        <v>-27</v>
      </c>
      <c r="BZ317">
        <f t="shared" si="206"/>
        <v>-18</v>
      </c>
      <c r="CA317">
        <f t="shared" si="207"/>
        <v>8</v>
      </c>
      <c r="CB317">
        <f t="shared" si="180"/>
        <v>-11.333333333333334</v>
      </c>
      <c r="CC317">
        <f t="shared" si="181"/>
        <v>-10.666666666666666</v>
      </c>
      <c r="CD317">
        <f t="shared" si="197"/>
        <v>7</v>
      </c>
      <c r="CE317" t="s">
        <v>122</v>
      </c>
      <c r="CF317" t="str">
        <f t="shared" si="198"/>
        <v>秋</v>
      </c>
      <c r="CG317" s="2">
        <v>13913037</v>
      </c>
      <c r="CH317" s="2">
        <v>34813</v>
      </c>
      <c r="CI317" s="2">
        <v>45926935137</v>
      </c>
      <c r="CJ317">
        <f t="shared" si="199"/>
        <v>37433835560</v>
      </c>
      <c r="CK317">
        <f t="shared" si="200"/>
        <v>37433835560</v>
      </c>
      <c r="CL317" s="2">
        <v>0</v>
      </c>
      <c r="CM317" s="2">
        <v>0</v>
      </c>
      <c r="CN317">
        <f t="shared" si="182"/>
        <v>0</v>
      </c>
      <c r="CO317">
        <f t="shared" si="186"/>
        <v>0</v>
      </c>
      <c r="CP317">
        <f t="shared" si="187"/>
        <v>0</v>
      </c>
      <c r="CQ317">
        <f t="shared" si="188"/>
        <v>0</v>
      </c>
      <c r="CR317">
        <f t="shared" si="183"/>
        <v>402</v>
      </c>
      <c r="CS317">
        <v>197</v>
      </c>
      <c r="CT317">
        <v>543811.1</v>
      </c>
      <c r="CU317">
        <f t="shared" si="201"/>
        <v>543811.1</v>
      </c>
    </row>
    <row r="318" spans="1:99" x14ac:dyDescent="0.55000000000000004">
      <c r="A318" s="1">
        <v>44162</v>
      </c>
      <c r="B318">
        <v>570</v>
      </c>
      <c r="C318">
        <v>39651</v>
      </c>
      <c r="D318">
        <v>3</v>
      </c>
      <c r="E318">
        <v>488</v>
      </c>
      <c r="F318">
        <v>11.6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 t="str">
        <f t="shared" si="167"/>
        <v>金曜</v>
      </c>
      <c r="O318" t="s">
        <v>17</v>
      </c>
      <c r="P318" t="str">
        <f t="shared" si="168"/>
        <v>_平日</v>
      </c>
      <c r="Q318" t="str">
        <f t="shared" si="169"/>
        <v>_祝日でない</v>
      </c>
      <c r="R318" t="str">
        <f t="shared" si="170"/>
        <v>_平日</v>
      </c>
      <c r="S318" t="str">
        <f t="shared" si="171"/>
        <v>休日前日</v>
      </c>
      <c r="T318">
        <f t="shared" si="184"/>
        <v>482</v>
      </c>
      <c r="U318" t="str">
        <f t="shared" si="172"/>
        <v>金</v>
      </c>
      <c r="V318" t="str">
        <f t="shared" si="173"/>
        <v>週の後半</v>
      </c>
      <c r="W318" t="s">
        <v>43</v>
      </c>
      <c r="X318" t="str">
        <f t="shared" si="174"/>
        <v>週の後半</v>
      </c>
      <c r="Y318" s="3">
        <v>0</v>
      </c>
      <c r="Z318" s="3">
        <v>78</v>
      </c>
      <c r="AA318" s="2" t="s">
        <v>79</v>
      </c>
      <c r="AB318" s="3">
        <v>0</v>
      </c>
      <c r="AC318" s="3">
        <v>35418</v>
      </c>
      <c r="AD318">
        <f t="shared" si="185"/>
        <v>605</v>
      </c>
      <c r="AE318" s="3">
        <v>1504</v>
      </c>
      <c r="AF318" s="3">
        <v>1443</v>
      </c>
      <c r="AG318" s="3">
        <v>61</v>
      </c>
      <c r="AH318" s="3">
        <v>719</v>
      </c>
      <c r="AI318" s="3">
        <v>768</v>
      </c>
      <c r="AJ318" s="3">
        <v>752</v>
      </c>
      <c r="AK318" s="3">
        <v>459</v>
      </c>
      <c r="AL318" s="3">
        <v>55</v>
      </c>
      <c r="AM318" s="3">
        <v>6678</v>
      </c>
      <c r="AN318" s="3">
        <v>1131</v>
      </c>
      <c r="AO318" s="3">
        <v>6145.6</v>
      </c>
      <c r="AP318" s="3">
        <v>6.2E-2</v>
      </c>
      <c r="AQ318" s="3">
        <v>30</v>
      </c>
      <c r="AR318" s="3">
        <v>49</v>
      </c>
      <c r="AS318" s="3">
        <v>1.2</v>
      </c>
      <c r="AT318" s="3">
        <v>2.5</v>
      </c>
      <c r="AU318" s="2">
        <v>1016.5</v>
      </c>
      <c r="AV318" s="2">
        <v>9.5</v>
      </c>
      <c r="AW318" s="2">
        <v>1.7916666666666663</v>
      </c>
      <c r="AX318">
        <f t="shared" si="175"/>
        <v>88</v>
      </c>
      <c r="AY318" t="s">
        <v>82</v>
      </c>
      <c r="AZ318" s="3">
        <v>13912555</v>
      </c>
      <c r="BA318" s="3">
        <v>3175</v>
      </c>
      <c r="BB318">
        <v>44172362125</v>
      </c>
      <c r="BC318" t="s">
        <v>79</v>
      </c>
      <c r="BD318">
        <f t="shared" si="189"/>
        <v>21.9</v>
      </c>
      <c r="BE318">
        <f t="shared" si="190"/>
        <v>73</v>
      </c>
      <c r="BF318" t="str">
        <f t="shared" si="191"/>
        <v>_なし</v>
      </c>
      <c r="BG318" t="str">
        <f t="shared" si="192"/>
        <v>_冬でない</v>
      </c>
      <c r="BH318">
        <f t="shared" si="193"/>
        <v>0</v>
      </c>
      <c r="BI318" t="str">
        <f t="shared" si="194"/>
        <v>_なし</v>
      </c>
      <c r="BJ318" t="str">
        <f t="shared" si="176"/>
        <v>_なし</v>
      </c>
      <c r="BK318" t="str">
        <f t="shared" si="195"/>
        <v>_なし</v>
      </c>
      <c r="BL318">
        <f t="shared" si="196"/>
        <v>2.6916666666666664</v>
      </c>
      <c r="BM318">
        <f t="shared" si="177"/>
        <v>7137</v>
      </c>
      <c r="BN318">
        <f t="shared" si="178"/>
        <v>1186</v>
      </c>
      <c r="BO318">
        <f t="shared" si="179"/>
        <v>8323</v>
      </c>
      <c r="BP318">
        <v>-23</v>
      </c>
      <c r="BQ318">
        <v>-5</v>
      </c>
      <c r="BR318">
        <v>-23</v>
      </c>
      <c r="BS318">
        <v>-29</v>
      </c>
      <c r="BT318">
        <v>-18</v>
      </c>
      <c r="BU318">
        <v>10</v>
      </c>
      <c r="BV318">
        <f t="shared" si="202"/>
        <v>-20</v>
      </c>
      <c r="BW318">
        <f t="shared" si="203"/>
        <v>-5</v>
      </c>
      <c r="BX318">
        <f t="shared" si="204"/>
        <v>-9</v>
      </c>
      <c r="BY318">
        <f t="shared" si="205"/>
        <v>-27</v>
      </c>
      <c r="BZ318">
        <f t="shared" si="206"/>
        <v>-18</v>
      </c>
      <c r="CA318">
        <f t="shared" si="207"/>
        <v>9</v>
      </c>
      <c r="CB318">
        <f t="shared" si="180"/>
        <v>-14.666666666666666</v>
      </c>
      <c r="CC318">
        <f t="shared" si="181"/>
        <v>-11.666666666666666</v>
      </c>
      <c r="CD318">
        <f t="shared" si="197"/>
        <v>0.4</v>
      </c>
      <c r="CE318" t="s">
        <v>122</v>
      </c>
      <c r="CF318" t="str">
        <f t="shared" si="198"/>
        <v>秋</v>
      </c>
      <c r="CG318" s="2">
        <v>13912555</v>
      </c>
      <c r="CH318" s="2">
        <v>35418</v>
      </c>
      <c r="CI318" s="2">
        <v>44172362125</v>
      </c>
      <c r="CJ318">
        <f t="shared" si="199"/>
        <v>39130085116</v>
      </c>
      <c r="CK318">
        <f t="shared" si="200"/>
        <v>39130085116</v>
      </c>
      <c r="CL318" s="2">
        <v>0</v>
      </c>
      <c r="CM318" s="2">
        <v>0</v>
      </c>
      <c r="CN318">
        <f t="shared" si="182"/>
        <v>0</v>
      </c>
      <c r="CO318">
        <f t="shared" si="186"/>
        <v>0</v>
      </c>
      <c r="CP318">
        <f t="shared" si="187"/>
        <v>0</v>
      </c>
      <c r="CQ318">
        <f t="shared" si="188"/>
        <v>0</v>
      </c>
      <c r="CR318">
        <f t="shared" si="183"/>
        <v>482</v>
      </c>
      <c r="CS318">
        <v>197</v>
      </c>
      <c r="CT318">
        <v>543811.1</v>
      </c>
      <c r="CU318">
        <f t="shared" si="201"/>
        <v>543811.1</v>
      </c>
    </row>
    <row r="319" spans="1:99" x14ac:dyDescent="0.55000000000000004">
      <c r="A319" s="1">
        <v>44163</v>
      </c>
      <c r="B319">
        <v>561</v>
      </c>
      <c r="C319">
        <v>40212</v>
      </c>
      <c r="D319">
        <v>0</v>
      </c>
      <c r="E319">
        <v>488</v>
      </c>
      <c r="F319">
        <v>11.8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 t="str">
        <f t="shared" si="167"/>
        <v>休日</v>
      </c>
      <c r="O319" t="s">
        <v>17</v>
      </c>
      <c r="P319" t="str">
        <f t="shared" si="168"/>
        <v>休日</v>
      </c>
      <c r="Q319" t="str">
        <f t="shared" si="169"/>
        <v>_祝日でない</v>
      </c>
      <c r="R319" t="str">
        <f t="shared" si="170"/>
        <v>休日</v>
      </c>
      <c r="S319" t="str">
        <f t="shared" si="171"/>
        <v>休日</v>
      </c>
      <c r="T319">
        <f t="shared" si="184"/>
        <v>570</v>
      </c>
      <c r="U319" t="str">
        <f t="shared" si="172"/>
        <v>土</v>
      </c>
      <c r="V319" t="str">
        <f t="shared" si="173"/>
        <v>週の後半</v>
      </c>
      <c r="W319" t="s">
        <v>43</v>
      </c>
      <c r="X319" t="str">
        <f t="shared" si="174"/>
        <v>週の後半</v>
      </c>
      <c r="Y319" s="3">
        <v>0</v>
      </c>
      <c r="Z319" s="3">
        <v>56</v>
      </c>
      <c r="AA319" s="2" t="s">
        <v>79</v>
      </c>
      <c r="AB319" s="3">
        <v>0</v>
      </c>
      <c r="AC319" s="3">
        <v>35733</v>
      </c>
      <c r="AD319">
        <f t="shared" si="185"/>
        <v>315</v>
      </c>
      <c r="AE319" s="3">
        <v>1510</v>
      </c>
      <c r="AF319" s="3">
        <v>1443</v>
      </c>
      <c r="AG319" s="3">
        <v>67</v>
      </c>
      <c r="AH319" s="3">
        <v>729</v>
      </c>
      <c r="AI319" s="3">
        <v>826</v>
      </c>
      <c r="AJ319" s="3">
        <v>924</v>
      </c>
      <c r="AK319" s="3">
        <v>317</v>
      </c>
      <c r="AL319" s="3">
        <v>45</v>
      </c>
      <c r="AM319" s="3">
        <v>4239</v>
      </c>
      <c r="AN319" s="3">
        <v>648</v>
      </c>
      <c r="AO319" s="3">
        <v>6108.3</v>
      </c>
      <c r="AP319" s="3">
        <v>6.2E-2</v>
      </c>
      <c r="AQ319" s="3">
        <v>36</v>
      </c>
      <c r="AR319" s="3">
        <v>47.4</v>
      </c>
      <c r="AS319" s="3">
        <v>8.8000000000000007</v>
      </c>
      <c r="AT319" s="3">
        <v>3.5</v>
      </c>
      <c r="AU319" s="2">
        <v>1010.5</v>
      </c>
      <c r="AV319" s="2">
        <v>5</v>
      </c>
      <c r="AW319" s="2">
        <v>-29.625</v>
      </c>
      <c r="AX319">
        <f t="shared" si="175"/>
        <v>-9</v>
      </c>
      <c r="AY319" t="s">
        <v>82</v>
      </c>
      <c r="AZ319" s="3">
        <v>13911985</v>
      </c>
      <c r="BA319" s="3">
        <v>3430</v>
      </c>
      <c r="BB319">
        <v>47718108550</v>
      </c>
      <c r="BC319" t="s">
        <v>79</v>
      </c>
      <c r="BD319">
        <f t="shared" si="189"/>
        <v>16.600000000000001</v>
      </c>
      <c r="BE319">
        <f t="shared" si="190"/>
        <v>46</v>
      </c>
      <c r="BF319" t="str">
        <f t="shared" si="191"/>
        <v>_なし</v>
      </c>
      <c r="BG319" t="str">
        <f t="shared" si="192"/>
        <v>_冬でない</v>
      </c>
      <c r="BH319">
        <f t="shared" si="193"/>
        <v>0</v>
      </c>
      <c r="BI319" t="str">
        <f t="shared" si="194"/>
        <v>_なし</v>
      </c>
      <c r="BJ319" t="str">
        <f t="shared" si="176"/>
        <v>_なし</v>
      </c>
      <c r="BK319" t="str">
        <f t="shared" si="195"/>
        <v>_なし</v>
      </c>
      <c r="BL319">
        <f t="shared" si="196"/>
        <v>-26.933333333333337</v>
      </c>
      <c r="BM319">
        <f t="shared" si="177"/>
        <v>4556</v>
      </c>
      <c r="BN319">
        <f t="shared" si="178"/>
        <v>693</v>
      </c>
      <c r="BO319">
        <f t="shared" si="179"/>
        <v>5249</v>
      </c>
      <c r="BP319">
        <v>-18</v>
      </c>
      <c r="BQ319">
        <v>-2</v>
      </c>
      <c r="BR319">
        <v>-15</v>
      </c>
      <c r="BS319">
        <v>-25</v>
      </c>
      <c r="BT319">
        <v>-8</v>
      </c>
      <c r="BU319">
        <v>5</v>
      </c>
      <c r="BV319">
        <f t="shared" si="202"/>
        <v>-23</v>
      </c>
      <c r="BW319">
        <f t="shared" si="203"/>
        <v>-4</v>
      </c>
      <c r="BX319">
        <f t="shared" si="204"/>
        <v>-18</v>
      </c>
      <c r="BY319">
        <f t="shared" si="205"/>
        <v>-28</v>
      </c>
      <c r="BZ319">
        <f t="shared" si="206"/>
        <v>-19</v>
      </c>
      <c r="CA319">
        <f t="shared" si="207"/>
        <v>10</v>
      </c>
      <c r="CB319">
        <f t="shared" si="180"/>
        <v>-10.5</v>
      </c>
      <c r="CC319">
        <f t="shared" si="181"/>
        <v>-13.666666666666666</v>
      </c>
      <c r="CD319">
        <f t="shared" si="197"/>
        <v>9.1</v>
      </c>
      <c r="CE319" t="s">
        <v>122</v>
      </c>
      <c r="CF319" t="str">
        <f t="shared" si="198"/>
        <v>秋</v>
      </c>
      <c r="CG319" s="2">
        <v>13911985</v>
      </c>
      <c r="CH319" s="2">
        <v>35733</v>
      </c>
      <c r="CI319" s="2">
        <v>47718108550</v>
      </c>
      <c r="CJ319">
        <f t="shared" si="199"/>
        <v>42621249873</v>
      </c>
      <c r="CK319">
        <f t="shared" si="200"/>
        <v>42621249873</v>
      </c>
      <c r="CL319" s="2">
        <v>0</v>
      </c>
      <c r="CM319" s="2">
        <v>0</v>
      </c>
      <c r="CN319">
        <f t="shared" si="182"/>
        <v>0</v>
      </c>
      <c r="CO319">
        <f t="shared" si="186"/>
        <v>0</v>
      </c>
      <c r="CP319">
        <f t="shared" si="187"/>
        <v>0</v>
      </c>
      <c r="CQ319">
        <f t="shared" si="188"/>
        <v>0</v>
      </c>
      <c r="CR319">
        <f t="shared" si="183"/>
        <v>570</v>
      </c>
      <c r="CS319">
        <v>197</v>
      </c>
      <c r="CT319">
        <v>543811.1</v>
      </c>
      <c r="CU319">
        <f t="shared" si="201"/>
        <v>543811.1</v>
      </c>
    </row>
    <row r="320" spans="1:99" x14ac:dyDescent="0.55000000000000004">
      <c r="A320" s="1">
        <v>44164</v>
      </c>
      <c r="B320">
        <v>419</v>
      </c>
      <c r="C320">
        <v>40631</v>
      </c>
      <c r="D320">
        <v>0</v>
      </c>
      <c r="E320">
        <v>488</v>
      </c>
      <c r="F320">
        <v>10.1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 t="str">
        <f t="shared" si="167"/>
        <v>休日</v>
      </c>
      <c r="O320" t="s">
        <v>17</v>
      </c>
      <c r="P320" t="str">
        <f t="shared" si="168"/>
        <v>休日</v>
      </c>
      <c r="Q320" t="str">
        <f t="shared" si="169"/>
        <v>_祝日でない</v>
      </c>
      <c r="R320" t="str">
        <f t="shared" si="170"/>
        <v>休日</v>
      </c>
      <c r="S320" t="str">
        <f t="shared" si="171"/>
        <v>休日</v>
      </c>
      <c r="T320">
        <f t="shared" si="184"/>
        <v>561</v>
      </c>
      <c r="U320" t="str">
        <f t="shared" si="172"/>
        <v>日</v>
      </c>
      <c r="V320" t="str">
        <f t="shared" si="173"/>
        <v>_週の前半</v>
      </c>
      <c r="W320" t="s">
        <v>43</v>
      </c>
      <c r="X320" t="str">
        <f t="shared" si="174"/>
        <v>週の後半</v>
      </c>
      <c r="Y320" s="3">
        <v>0</v>
      </c>
      <c r="Z320" s="3">
        <v>56</v>
      </c>
      <c r="AA320" s="2" t="s">
        <v>79</v>
      </c>
      <c r="AB320" s="3">
        <v>0</v>
      </c>
      <c r="AC320" s="3">
        <v>36041</v>
      </c>
      <c r="AD320">
        <f t="shared" si="185"/>
        <v>308</v>
      </c>
      <c r="AE320" s="3">
        <v>1580</v>
      </c>
      <c r="AF320" s="3">
        <v>1513</v>
      </c>
      <c r="AG320" s="3">
        <v>67</v>
      </c>
      <c r="AH320" s="3">
        <v>734</v>
      </c>
      <c r="AI320" s="3">
        <v>834</v>
      </c>
      <c r="AJ320" s="3">
        <v>951</v>
      </c>
      <c r="AK320" s="3">
        <v>172</v>
      </c>
      <c r="AL320" s="3">
        <v>24</v>
      </c>
      <c r="AM320" s="3">
        <v>1793</v>
      </c>
      <c r="AN320" s="3">
        <v>394</v>
      </c>
      <c r="AO320" s="3">
        <v>6050.7</v>
      </c>
      <c r="AP320" s="3">
        <v>6.2E-2</v>
      </c>
      <c r="AQ320" s="3">
        <v>38</v>
      </c>
      <c r="AR320" s="3">
        <v>42.3</v>
      </c>
      <c r="AS320" s="3">
        <v>1.2</v>
      </c>
      <c r="AT320" s="3">
        <v>2</v>
      </c>
      <c r="AU320" s="2">
        <v>1018.9</v>
      </c>
      <c r="AV320" s="2">
        <v>8</v>
      </c>
      <c r="AW320" s="2">
        <v>-6.458333333333333</v>
      </c>
      <c r="AX320">
        <f t="shared" si="175"/>
        <v>-142</v>
      </c>
      <c r="AY320" t="s">
        <v>82</v>
      </c>
      <c r="AZ320" s="3">
        <v>13911424</v>
      </c>
      <c r="BA320" s="3">
        <v>3683</v>
      </c>
      <c r="BB320">
        <v>51235774592</v>
      </c>
      <c r="BC320" t="s">
        <v>79</v>
      </c>
      <c r="BD320">
        <f t="shared" si="189"/>
        <v>15</v>
      </c>
      <c r="BE320">
        <f t="shared" si="190"/>
        <v>66</v>
      </c>
      <c r="BF320" t="str">
        <f t="shared" si="191"/>
        <v>_なし</v>
      </c>
      <c r="BG320" t="str">
        <f t="shared" si="192"/>
        <v>_冬でない</v>
      </c>
      <c r="BH320">
        <f t="shared" si="193"/>
        <v>0</v>
      </c>
      <c r="BI320" t="str">
        <f t="shared" si="194"/>
        <v>_なし</v>
      </c>
      <c r="BJ320" t="str">
        <f t="shared" si="176"/>
        <v>_なし</v>
      </c>
      <c r="BK320" t="str">
        <f t="shared" si="195"/>
        <v>_なし</v>
      </c>
      <c r="BL320">
        <f t="shared" si="196"/>
        <v>-9.15</v>
      </c>
      <c r="BM320">
        <f t="shared" si="177"/>
        <v>1965</v>
      </c>
      <c r="BN320">
        <f t="shared" si="178"/>
        <v>418</v>
      </c>
      <c r="BO320">
        <f t="shared" si="179"/>
        <v>2383</v>
      </c>
      <c r="BP320">
        <v>-18</v>
      </c>
      <c r="BQ320">
        <v>-3</v>
      </c>
      <c r="BR320">
        <v>-11</v>
      </c>
      <c r="BS320">
        <v>-29</v>
      </c>
      <c r="BT320">
        <v>-9</v>
      </c>
      <c r="BU320">
        <v>5</v>
      </c>
      <c r="BV320">
        <f t="shared" si="202"/>
        <v>-19</v>
      </c>
      <c r="BW320">
        <f t="shared" si="203"/>
        <v>-3</v>
      </c>
      <c r="BX320">
        <f t="shared" si="204"/>
        <v>-9</v>
      </c>
      <c r="BY320">
        <f t="shared" si="205"/>
        <v>-23</v>
      </c>
      <c r="BZ320">
        <f t="shared" si="206"/>
        <v>-10</v>
      </c>
      <c r="CA320">
        <f t="shared" si="207"/>
        <v>4</v>
      </c>
      <c r="CB320">
        <f t="shared" si="180"/>
        <v>-10.833333333333334</v>
      </c>
      <c r="CC320">
        <f t="shared" si="181"/>
        <v>-10</v>
      </c>
      <c r="CD320">
        <f t="shared" si="197"/>
        <v>8</v>
      </c>
      <c r="CE320" t="s">
        <v>122</v>
      </c>
      <c r="CF320" t="str">
        <f t="shared" si="198"/>
        <v>秋</v>
      </c>
      <c r="CG320" s="2">
        <v>13911424</v>
      </c>
      <c r="CH320" s="2">
        <v>36041</v>
      </c>
      <c r="CI320" s="2">
        <v>51235774592</v>
      </c>
      <c r="CJ320">
        <f t="shared" si="199"/>
        <v>47893130744</v>
      </c>
      <c r="CK320">
        <f t="shared" si="200"/>
        <v>47893130744</v>
      </c>
      <c r="CL320" s="2">
        <v>0</v>
      </c>
      <c r="CM320" s="2">
        <v>0</v>
      </c>
      <c r="CN320">
        <f t="shared" si="182"/>
        <v>0</v>
      </c>
      <c r="CO320">
        <f t="shared" si="186"/>
        <v>0</v>
      </c>
      <c r="CP320">
        <f t="shared" si="187"/>
        <v>0</v>
      </c>
      <c r="CQ320">
        <f t="shared" si="188"/>
        <v>0</v>
      </c>
      <c r="CR320">
        <f t="shared" si="183"/>
        <v>561</v>
      </c>
      <c r="CS320">
        <v>197</v>
      </c>
      <c r="CT320">
        <v>543811.1</v>
      </c>
      <c r="CU320">
        <f t="shared" si="201"/>
        <v>543811.1</v>
      </c>
    </row>
    <row r="321" spans="1:99" x14ac:dyDescent="0.55000000000000004">
      <c r="A321" s="1">
        <v>44165</v>
      </c>
      <c r="B321">
        <v>312</v>
      </c>
      <c r="C321">
        <v>40943</v>
      </c>
      <c r="D321">
        <v>1</v>
      </c>
      <c r="E321">
        <v>489</v>
      </c>
      <c r="F321">
        <v>9.9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t="str">
        <f t="shared" si="167"/>
        <v>_平日(金曜除く)</v>
      </c>
      <c r="O321" t="s">
        <v>17</v>
      </c>
      <c r="P321" t="str">
        <f t="shared" si="168"/>
        <v>_平日</v>
      </c>
      <c r="Q321" t="str">
        <f t="shared" si="169"/>
        <v>_祝日でない</v>
      </c>
      <c r="R321" t="str">
        <f t="shared" si="170"/>
        <v>_平日</v>
      </c>
      <c r="S321" t="str">
        <f t="shared" si="171"/>
        <v>_平日</v>
      </c>
      <c r="T321">
        <f t="shared" si="184"/>
        <v>419</v>
      </c>
      <c r="U321" t="str">
        <f t="shared" si="172"/>
        <v>月</v>
      </c>
      <c r="V321" t="str">
        <f t="shared" si="173"/>
        <v>_週の前半</v>
      </c>
      <c r="W321" t="s">
        <v>43</v>
      </c>
      <c r="X321" t="str">
        <f t="shared" si="174"/>
        <v>_週の前半</v>
      </c>
      <c r="Y321" s="3">
        <v>0</v>
      </c>
      <c r="Z321" s="3">
        <v>69</v>
      </c>
      <c r="AA321" s="2" t="s">
        <v>79</v>
      </c>
      <c r="AB321" s="3">
        <v>0</v>
      </c>
      <c r="AC321" s="3">
        <v>36413</v>
      </c>
      <c r="AD321">
        <f t="shared" si="185"/>
        <v>372</v>
      </c>
      <c r="AE321" s="3">
        <v>1661</v>
      </c>
      <c r="AF321" s="3">
        <v>1591</v>
      </c>
      <c r="AG321" s="3">
        <v>70</v>
      </c>
      <c r="AH321" s="3">
        <v>738</v>
      </c>
      <c r="AI321" s="3">
        <v>1015</v>
      </c>
      <c r="AJ321" s="3">
        <v>623</v>
      </c>
      <c r="AK321" s="3">
        <v>312</v>
      </c>
      <c r="AL321" s="3">
        <v>74</v>
      </c>
      <c r="AM321" s="3">
        <v>5248</v>
      </c>
      <c r="AN321" s="3">
        <v>1078</v>
      </c>
      <c r="AO321" s="3">
        <v>6652.6</v>
      </c>
      <c r="AP321" s="3">
        <v>6.2E-2</v>
      </c>
      <c r="AQ321" s="3">
        <v>48</v>
      </c>
      <c r="AR321" s="3">
        <v>41.7</v>
      </c>
      <c r="AS321" s="3">
        <v>6.8</v>
      </c>
      <c r="AT321" s="3">
        <v>1.8</v>
      </c>
      <c r="AU321" s="2">
        <v>1020.6</v>
      </c>
      <c r="AV321" s="2">
        <v>6.3</v>
      </c>
      <c r="AW321" s="2">
        <v>97.75833333333334</v>
      </c>
      <c r="AX321">
        <f t="shared" si="175"/>
        <v>-107</v>
      </c>
      <c r="AY321" t="s">
        <v>82</v>
      </c>
      <c r="AZ321" s="3">
        <v>13911005</v>
      </c>
      <c r="BA321" s="3">
        <v>3729</v>
      </c>
      <c r="BB321">
        <v>51874137645</v>
      </c>
      <c r="BC321" t="s">
        <v>79</v>
      </c>
      <c r="BD321">
        <f t="shared" si="189"/>
        <v>15.5</v>
      </c>
      <c r="BE321">
        <f t="shared" si="190"/>
        <v>54</v>
      </c>
      <c r="BF321" t="str">
        <f t="shared" si="191"/>
        <v>_なし</v>
      </c>
      <c r="BG321" t="str">
        <f t="shared" si="192"/>
        <v>_冬でない</v>
      </c>
      <c r="BH321">
        <f t="shared" si="193"/>
        <v>0</v>
      </c>
      <c r="BI321" t="str">
        <f t="shared" si="194"/>
        <v>_なし</v>
      </c>
      <c r="BJ321" t="str">
        <f t="shared" si="176"/>
        <v>_なし</v>
      </c>
      <c r="BK321" t="str">
        <f t="shared" si="195"/>
        <v>_なし</v>
      </c>
      <c r="BL321">
        <f t="shared" si="196"/>
        <v>13.075000000000001</v>
      </c>
      <c r="BM321">
        <f t="shared" si="177"/>
        <v>5560</v>
      </c>
      <c r="BN321">
        <f t="shared" si="178"/>
        <v>1152</v>
      </c>
      <c r="BO321">
        <f t="shared" si="179"/>
        <v>6712</v>
      </c>
      <c r="BP321">
        <v>-21</v>
      </c>
      <c r="BQ321">
        <v>-3</v>
      </c>
      <c r="BR321">
        <v>-17</v>
      </c>
      <c r="BS321">
        <v>-27</v>
      </c>
      <c r="BT321">
        <v>-15</v>
      </c>
      <c r="BU321">
        <v>8</v>
      </c>
      <c r="BV321">
        <f t="shared" si="202"/>
        <v>-14</v>
      </c>
      <c r="BW321">
        <f t="shared" si="203"/>
        <v>-4</v>
      </c>
      <c r="BX321">
        <f t="shared" si="204"/>
        <v>9</v>
      </c>
      <c r="BY321">
        <f t="shared" si="205"/>
        <v>-23</v>
      </c>
      <c r="BZ321">
        <f t="shared" si="206"/>
        <v>-9</v>
      </c>
      <c r="CA321">
        <f t="shared" si="207"/>
        <v>2</v>
      </c>
      <c r="CB321">
        <f t="shared" si="180"/>
        <v>-12.5</v>
      </c>
      <c r="CC321">
        <f t="shared" si="181"/>
        <v>-6.5</v>
      </c>
      <c r="CD321">
        <f t="shared" si="197"/>
        <v>5.6</v>
      </c>
      <c r="CE321" t="s">
        <v>122</v>
      </c>
      <c r="CF321" t="str">
        <f t="shared" si="198"/>
        <v>秋</v>
      </c>
      <c r="CG321" s="2">
        <v>13911005</v>
      </c>
      <c r="CH321" s="2">
        <v>36413</v>
      </c>
      <c r="CI321" s="2">
        <v>51874137645</v>
      </c>
      <c r="CJ321">
        <f t="shared" si="199"/>
        <v>50368470040</v>
      </c>
      <c r="CK321">
        <f t="shared" si="200"/>
        <v>50368470040</v>
      </c>
      <c r="CL321" s="2">
        <v>0</v>
      </c>
      <c r="CM321" s="2">
        <v>0</v>
      </c>
      <c r="CN321">
        <f t="shared" si="182"/>
        <v>0</v>
      </c>
      <c r="CO321">
        <f t="shared" si="186"/>
        <v>0</v>
      </c>
      <c r="CP321">
        <f t="shared" si="187"/>
        <v>0</v>
      </c>
      <c r="CQ321">
        <f t="shared" si="188"/>
        <v>0</v>
      </c>
      <c r="CR321">
        <f t="shared" si="183"/>
        <v>419</v>
      </c>
      <c r="CS321">
        <v>197</v>
      </c>
      <c r="CT321">
        <v>543811.1</v>
      </c>
      <c r="CU321">
        <f t="shared" si="201"/>
        <v>543811.1</v>
      </c>
    </row>
    <row r="322" spans="1:99" x14ac:dyDescent="0.55000000000000004">
      <c r="A322" s="1">
        <v>44166</v>
      </c>
      <c r="B322">
        <v>370</v>
      </c>
      <c r="C322">
        <v>41313</v>
      </c>
      <c r="D322">
        <v>5</v>
      </c>
      <c r="E322">
        <v>494</v>
      </c>
      <c r="F322">
        <v>10.199999999999999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 t="str">
        <f t="shared" si="167"/>
        <v>_平日(金曜除く)</v>
      </c>
      <c r="O322" t="s">
        <v>17</v>
      </c>
      <c r="P322" t="str">
        <f t="shared" si="168"/>
        <v>_平日</v>
      </c>
      <c r="Q322" t="str">
        <f t="shared" si="169"/>
        <v>_祝日でない</v>
      </c>
      <c r="R322" t="str">
        <f t="shared" si="170"/>
        <v>_平日</v>
      </c>
      <c r="S322" t="str">
        <f t="shared" si="171"/>
        <v>_平日</v>
      </c>
      <c r="T322">
        <f t="shared" si="184"/>
        <v>312</v>
      </c>
      <c r="U322" t="str">
        <f t="shared" si="172"/>
        <v>火</v>
      </c>
      <c r="V322" t="str">
        <f t="shared" si="173"/>
        <v>_週の前半</v>
      </c>
      <c r="W322" t="s">
        <v>46</v>
      </c>
      <c r="X322" t="str">
        <f t="shared" si="174"/>
        <v>_週の前半</v>
      </c>
      <c r="Y322" s="3">
        <v>0</v>
      </c>
      <c r="Z322" s="3">
        <v>66</v>
      </c>
      <c r="AA322" s="2" t="s">
        <v>79</v>
      </c>
      <c r="AB322" s="3">
        <v>0</v>
      </c>
      <c r="AC322" s="3">
        <v>36880</v>
      </c>
      <c r="AD322">
        <f t="shared" si="185"/>
        <v>467</v>
      </c>
      <c r="AE322" s="3">
        <v>1650</v>
      </c>
      <c r="AF322" s="3">
        <v>1588</v>
      </c>
      <c r="AG322" s="3">
        <v>62</v>
      </c>
      <c r="AH322" s="3">
        <v>712</v>
      </c>
      <c r="AI322" s="3">
        <v>998</v>
      </c>
      <c r="AJ322" s="3">
        <v>577</v>
      </c>
      <c r="AK322" s="3">
        <v>459</v>
      </c>
      <c r="AL322" s="3">
        <v>64</v>
      </c>
      <c r="AM322" s="3">
        <v>6722</v>
      </c>
      <c r="AN322" s="3">
        <v>1097</v>
      </c>
      <c r="AO322" s="3">
        <v>6714.3</v>
      </c>
      <c r="AP322" s="3">
        <v>6.4000000000000001E-2</v>
      </c>
      <c r="AQ322" s="3">
        <v>34</v>
      </c>
      <c r="AR322" s="3">
        <v>39.9</v>
      </c>
      <c r="AS322" s="3">
        <v>8.8000000000000007</v>
      </c>
      <c r="AT322" s="3">
        <v>2</v>
      </c>
      <c r="AU322" s="2">
        <v>1024.4000000000001</v>
      </c>
      <c r="AV322" s="2">
        <v>0.8</v>
      </c>
      <c r="AW322" s="2">
        <v>-3.3333333333333388E-2</v>
      </c>
      <c r="AX322">
        <f t="shared" si="175"/>
        <v>58</v>
      </c>
      <c r="AY322" t="s">
        <v>81</v>
      </c>
      <c r="AZ322" s="3">
        <v>13910693</v>
      </c>
      <c r="BA322" s="3">
        <v>3569</v>
      </c>
      <c r="BB322">
        <v>49647263317</v>
      </c>
      <c r="BC322" t="s">
        <v>79</v>
      </c>
      <c r="BD322">
        <f t="shared" si="189"/>
        <v>11.8</v>
      </c>
      <c r="BE322">
        <f t="shared" si="190"/>
        <v>56</v>
      </c>
      <c r="BF322" t="str">
        <f t="shared" si="191"/>
        <v>_なし</v>
      </c>
      <c r="BG322" t="str">
        <f t="shared" si="192"/>
        <v>_冬でない</v>
      </c>
      <c r="BH322">
        <f t="shared" si="193"/>
        <v>0</v>
      </c>
      <c r="BI322" t="str">
        <f t="shared" si="194"/>
        <v>_なし</v>
      </c>
      <c r="BJ322" t="str">
        <f t="shared" si="176"/>
        <v>_なし</v>
      </c>
      <c r="BK322" t="str">
        <f t="shared" si="195"/>
        <v>_なし</v>
      </c>
      <c r="BL322">
        <f t="shared" si="196"/>
        <v>75.391666666666666</v>
      </c>
      <c r="BM322">
        <f t="shared" si="177"/>
        <v>7181</v>
      </c>
      <c r="BN322">
        <f t="shared" si="178"/>
        <v>1161</v>
      </c>
      <c r="BO322">
        <f t="shared" si="179"/>
        <v>8342</v>
      </c>
      <c r="BP322">
        <v>-19</v>
      </c>
      <c r="BQ322">
        <v>-2</v>
      </c>
      <c r="BR322">
        <v>-13</v>
      </c>
      <c r="BS322">
        <v>-28</v>
      </c>
      <c r="BT322">
        <v>-17</v>
      </c>
      <c r="BU322">
        <v>9</v>
      </c>
      <c r="BV322">
        <f t="shared" si="202"/>
        <v>-18</v>
      </c>
      <c r="BW322">
        <f t="shared" si="203"/>
        <v>-8</v>
      </c>
      <c r="BX322">
        <f t="shared" si="204"/>
        <v>15</v>
      </c>
      <c r="BY322">
        <f t="shared" si="205"/>
        <v>-52</v>
      </c>
      <c r="BZ322">
        <f t="shared" si="206"/>
        <v>-70</v>
      </c>
      <c r="CA322">
        <f t="shared" si="207"/>
        <v>22</v>
      </c>
      <c r="CB322">
        <f t="shared" si="180"/>
        <v>-11.666666666666666</v>
      </c>
      <c r="CC322">
        <f t="shared" si="181"/>
        <v>-18.5</v>
      </c>
      <c r="CD322">
        <f t="shared" si="197"/>
        <v>0</v>
      </c>
      <c r="CE322" t="s">
        <v>119</v>
      </c>
      <c r="CF322" t="str">
        <f t="shared" si="198"/>
        <v>秋</v>
      </c>
      <c r="CG322" s="2">
        <v>13910693</v>
      </c>
      <c r="CH322" s="2">
        <v>36880</v>
      </c>
      <c r="CI322" s="2">
        <v>49647263317</v>
      </c>
      <c r="CJ322">
        <f t="shared" si="199"/>
        <v>49615993882</v>
      </c>
      <c r="CK322">
        <f t="shared" si="200"/>
        <v>49615993882</v>
      </c>
      <c r="CL322" s="2">
        <v>0</v>
      </c>
      <c r="CM322" s="2">
        <v>0</v>
      </c>
      <c r="CN322">
        <f t="shared" si="182"/>
        <v>0</v>
      </c>
      <c r="CO322">
        <f t="shared" si="186"/>
        <v>0</v>
      </c>
      <c r="CP322">
        <f t="shared" si="187"/>
        <v>0</v>
      </c>
      <c r="CQ322">
        <f t="shared" si="188"/>
        <v>0</v>
      </c>
      <c r="CR322">
        <f t="shared" si="183"/>
        <v>312</v>
      </c>
      <c r="CS322">
        <v>193</v>
      </c>
      <c r="CT322">
        <v>535321.9</v>
      </c>
      <c r="CU322">
        <f t="shared" si="201"/>
        <v>543811.1</v>
      </c>
    </row>
    <row r="323" spans="1:99" x14ac:dyDescent="0.55000000000000004">
      <c r="A323" s="1">
        <v>44167</v>
      </c>
      <c r="B323">
        <v>501</v>
      </c>
      <c r="C323">
        <v>41814</v>
      </c>
      <c r="D323">
        <v>5</v>
      </c>
      <c r="E323">
        <v>499</v>
      </c>
      <c r="F323">
        <v>8.1999999999999993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 t="str">
        <f t="shared" ref="N323:N386" si="208">IF(OR(L323=1, M323=1), "休日", IF(K323=1, "金曜", "_平日(金曜除く)"))</f>
        <v>_平日(金曜除く)</v>
      </c>
      <c r="O323" t="s">
        <v>17</v>
      </c>
      <c r="P323" t="str">
        <f t="shared" ref="P323:P386" si="209">IF(OR(L323=1,M323=1),"休日","_平日")</f>
        <v>_平日</v>
      </c>
      <c r="Q323" t="str">
        <f t="shared" ref="Q323:Q386" si="210">IF(O323="祝日である","祝日である",IF(O324="祝日である","祝日前日","_祝日でない"))</f>
        <v>_祝日でない</v>
      </c>
      <c r="R323" t="str">
        <f t="shared" ref="R323:R386" si="211">IF(OR(O323="祝日である", P323="休日"), "休日", "_平日")</f>
        <v>_平日</v>
      </c>
      <c r="S323" t="str">
        <f t="shared" ref="S323:S386" si="212">IF(OR(N323="休日",Q323="祝日である"),"休日",IF(OR(N323="金曜",Q323="祝日前日"),"休日前日","_平日"))</f>
        <v>_平日</v>
      </c>
      <c r="T323">
        <f t="shared" si="184"/>
        <v>370</v>
      </c>
      <c r="U323" t="str">
        <f t="shared" ref="U323:U386" si="213">IF(G323=1, "月", IF(H323=1, "火", IF(I323=1, "水", IF(J323=1, "木", IF(K323=1, "金", IF(L323=1, "土", "日"))))))</f>
        <v>水</v>
      </c>
      <c r="V323" t="str">
        <f t="shared" ref="V323:V386" si="214">IF(OR(U323="日", U323="月", U323="火", U323="水"), "_週の前半", "週の後半")</f>
        <v>_週の前半</v>
      </c>
      <c r="W323" t="s">
        <v>46</v>
      </c>
      <c r="X323" t="str">
        <f t="shared" ref="X323:X386" si="215">IF(OR(U323="月", U323="火", U323="水"), "_週の前半", "週の後半")</f>
        <v>_週の前半</v>
      </c>
      <c r="Y323" s="3">
        <v>8</v>
      </c>
      <c r="Z323" s="3">
        <v>81</v>
      </c>
      <c r="AA323" s="2" t="s">
        <v>79</v>
      </c>
      <c r="AB323" s="3">
        <v>0</v>
      </c>
      <c r="AC323" s="3">
        <v>37348</v>
      </c>
      <c r="AD323">
        <f t="shared" si="185"/>
        <v>468</v>
      </c>
      <c r="AE323" s="3">
        <v>1629</v>
      </c>
      <c r="AF323" s="3">
        <v>1570</v>
      </c>
      <c r="AG323" s="3">
        <v>59</v>
      </c>
      <c r="AH323" s="3">
        <v>716</v>
      </c>
      <c r="AI323" s="3">
        <v>966</v>
      </c>
      <c r="AJ323" s="3">
        <v>653</v>
      </c>
      <c r="AK323" s="3">
        <v>445</v>
      </c>
      <c r="AL323" s="3">
        <v>58</v>
      </c>
      <c r="AM323" s="3">
        <v>6646</v>
      </c>
      <c r="AN323" s="3">
        <v>968</v>
      </c>
      <c r="AO323" s="3">
        <v>6697.6</v>
      </c>
      <c r="AP323" s="3">
        <v>6.4000000000000001E-2</v>
      </c>
      <c r="AQ323" s="3">
        <v>43</v>
      </c>
      <c r="AR323" s="3">
        <v>39.1</v>
      </c>
      <c r="AS323" s="3">
        <v>0</v>
      </c>
      <c r="AT323" s="3">
        <v>2.2999999999999998</v>
      </c>
      <c r="AU323" s="2">
        <v>1022.8</v>
      </c>
      <c r="AV323" s="2">
        <v>9.8000000000000007</v>
      </c>
      <c r="AW323" s="2">
        <v>-0.97499999999999998</v>
      </c>
      <c r="AX323">
        <f t="shared" ref="AX323:AX386" si="216">B323-T323</f>
        <v>131</v>
      </c>
      <c r="AY323" t="s">
        <v>81</v>
      </c>
      <c r="AZ323" s="3">
        <v>13910323</v>
      </c>
      <c r="BA323" s="3">
        <v>3466</v>
      </c>
      <c r="BB323">
        <v>48213179518</v>
      </c>
      <c r="BC323" t="s">
        <v>79</v>
      </c>
      <c r="BD323">
        <f t="shared" si="189"/>
        <v>10.5</v>
      </c>
      <c r="BE323">
        <f t="shared" si="190"/>
        <v>94</v>
      </c>
      <c r="BF323" t="str">
        <f t="shared" si="191"/>
        <v>_なし</v>
      </c>
      <c r="BG323" t="str">
        <f t="shared" si="192"/>
        <v>_冬でない</v>
      </c>
      <c r="BH323">
        <f t="shared" si="193"/>
        <v>0</v>
      </c>
      <c r="BI323" t="str">
        <f t="shared" si="194"/>
        <v>_なし</v>
      </c>
      <c r="BJ323" t="str">
        <f t="shared" ref="BJ323:BJ386" si="217">IF(BC323="正月", "正月", "_なし")</f>
        <v>_なし</v>
      </c>
      <c r="BK323" t="str">
        <f t="shared" si="195"/>
        <v>_なし</v>
      </c>
      <c r="BL323">
        <f t="shared" si="196"/>
        <v>-2.4499999999999997</v>
      </c>
      <c r="BM323">
        <f t="shared" ref="BM323:BM386" si="218">AK323+AM323</f>
        <v>7091</v>
      </c>
      <c r="BN323">
        <f t="shared" ref="BN323:BN386" si="219">AL323+AN323</f>
        <v>1026</v>
      </c>
      <c r="BO323">
        <f t="shared" ref="BO323:BO386" si="220">BM323+BN323</f>
        <v>8117</v>
      </c>
      <c r="BP323">
        <v>-26</v>
      </c>
      <c r="BQ323">
        <v>-11</v>
      </c>
      <c r="BR323">
        <v>-32</v>
      </c>
      <c r="BS323">
        <v>-31</v>
      </c>
      <c r="BT323">
        <v>-18</v>
      </c>
      <c r="BU323">
        <v>10</v>
      </c>
      <c r="BV323">
        <f t="shared" si="202"/>
        <v>-23</v>
      </c>
      <c r="BW323">
        <f t="shared" si="203"/>
        <v>-5</v>
      </c>
      <c r="BX323">
        <f t="shared" si="204"/>
        <v>-22</v>
      </c>
      <c r="BY323">
        <f t="shared" si="205"/>
        <v>-28</v>
      </c>
      <c r="BZ323">
        <f t="shared" si="206"/>
        <v>-17</v>
      </c>
      <c r="CA323">
        <f t="shared" si="207"/>
        <v>9</v>
      </c>
      <c r="CB323">
        <f t="shared" ref="CB323:CB386" si="221">AVERAGE(BP323:BU323)</f>
        <v>-18</v>
      </c>
      <c r="CC323">
        <f t="shared" ref="CC323:CC386" si="222">AVERAGE(BV323:CA323)</f>
        <v>-14.333333333333334</v>
      </c>
      <c r="CD323">
        <f t="shared" si="197"/>
        <v>0</v>
      </c>
      <c r="CE323" t="s">
        <v>119</v>
      </c>
      <c r="CF323" t="str">
        <f t="shared" si="198"/>
        <v>秋</v>
      </c>
      <c r="CG323" s="2">
        <v>13910323</v>
      </c>
      <c r="CH323" s="2">
        <v>37348</v>
      </c>
      <c r="CI323" s="2">
        <v>48213179518</v>
      </c>
      <c r="CJ323">
        <f t="shared" si="199"/>
        <v>46053483090</v>
      </c>
      <c r="CK323">
        <f t="shared" si="200"/>
        <v>46053483090</v>
      </c>
      <c r="CL323" s="2">
        <v>0</v>
      </c>
      <c r="CM323" s="2">
        <v>0</v>
      </c>
      <c r="CN323">
        <f t="shared" ref="CN323:CN386" si="223">CL323+CM323</f>
        <v>0</v>
      </c>
      <c r="CO323">
        <f t="shared" si="186"/>
        <v>0</v>
      </c>
      <c r="CP323">
        <f t="shared" si="187"/>
        <v>0</v>
      </c>
      <c r="CQ323">
        <f t="shared" si="188"/>
        <v>0</v>
      </c>
      <c r="CR323">
        <f t="shared" ref="CR323:CR386" si="224">T323-CQ323</f>
        <v>370</v>
      </c>
      <c r="CS323">
        <v>193</v>
      </c>
      <c r="CT323">
        <v>535321.9</v>
      </c>
      <c r="CU323">
        <f t="shared" si="201"/>
        <v>543811.1</v>
      </c>
    </row>
    <row r="324" spans="1:99" x14ac:dyDescent="0.55000000000000004">
      <c r="A324" s="1">
        <v>44168</v>
      </c>
      <c r="B324">
        <v>532</v>
      </c>
      <c r="C324">
        <v>42346</v>
      </c>
      <c r="D324">
        <v>2</v>
      </c>
      <c r="E324">
        <v>501</v>
      </c>
      <c r="F324">
        <v>8.1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 t="str">
        <f t="shared" si="208"/>
        <v>_平日(金曜除く)</v>
      </c>
      <c r="O324" t="s">
        <v>17</v>
      </c>
      <c r="P324" t="str">
        <f t="shared" si="209"/>
        <v>_平日</v>
      </c>
      <c r="Q324" t="str">
        <f t="shared" si="210"/>
        <v>_祝日でない</v>
      </c>
      <c r="R324" t="str">
        <f t="shared" si="211"/>
        <v>_平日</v>
      </c>
      <c r="S324" t="str">
        <f t="shared" si="212"/>
        <v>_平日</v>
      </c>
      <c r="T324">
        <f t="shared" ref="T324:T387" si="225">B323</f>
        <v>501</v>
      </c>
      <c r="U324" t="str">
        <f t="shared" si="213"/>
        <v>木</v>
      </c>
      <c r="V324" t="str">
        <f t="shared" si="214"/>
        <v>週の後半</v>
      </c>
      <c r="W324" t="s">
        <v>45</v>
      </c>
      <c r="X324" t="str">
        <f t="shared" si="215"/>
        <v>週の後半</v>
      </c>
      <c r="Y324" s="3">
        <v>0</v>
      </c>
      <c r="Z324" s="3">
        <v>91</v>
      </c>
      <c r="AA324" s="2" t="s">
        <v>79</v>
      </c>
      <c r="AB324" s="3">
        <v>0</v>
      </c>
      <c r="AC324" s="3">
        <v>37669</v>
      </c>
      <c r="AD324">
        <f t="shared" ref="AD324:AD387" si="226">AC324-AC323</f>
        <v>321</v>
      </c>
      <c r="AE324" s="3">
        <v>1685</v>
      </c>
      <c r="AF324" s="3">
        <v>1631</v>
      </c>
      <c r="AG324" s="3">
        <v>54</v>
      </c>
      <c r="AH324" s="3">
        <v>725</v>
      </c>
      <c r="AI324" s="3">
        <v>1050</v>
      </c>
      <c r="AJ324" s="3">
        <v>714</v>
      </c>
      <c r="AK324" s="3">
        <v>409</v>
      </c>
      <c r="AL324" s="3">
        <v>64</v>
      </c>
      <c r="AM324" s="3">
        <v>6428</v>
      </c>
      <c r="AN324" s="3">
        <v>1068</v>
      </c>
      <c r="AO324" s="3">
        <v>6727.9</v>
      </c>
      <c r="AP324" s="3">
        <v>6.3E-2</v>
      </c>
      <c r="AQ324" s="3">
        <v>47</v>
      </c>
      <c r="AR324" s="3">
        <v>39.4</v>
      </c>
      <c r="AS324" s="3">
        <v>0</v>
      </c>
      <c r="AT324" s="3">
        <v>2.1</v>
      </c>
      <c r="AU324" s="2">
        <v>1014.5</v>
      </c>
      <c r="AV324" s="2">
        <v>8</v>
      </c>
      <c r="AW324" s="2">
        <v>0.51666666666666672</v>
      </c>
      <c r="AX324">
        <f t="shared" si="216"/>
        <v>31</v>
      </c>
      <c r="AY324" t="s">
        <v>81</v>
      </c>
      <c r="AZ324" s="3">
        <v>13909822</v>
      </c>
      <c r="BA324" s="3">
        <v>3644</v>
      </c>
      <c r="BB324">
        <v>50687391368</v>
      </c>
      <c r="BC324" t="s">
        <v>79</v>
      </c>
      <c r="BD324">
        <f t="shared" si="189"/>
        <v>12.8</v>
      </c>
      <c r="BE324">
        <f t="shared" si="190"/>
        <v>81</v>
      </c>
      <c r="BF324" t="str">
        <f t="shared" si="191"/>
        <v>_なし</v>
      </c>
      <c r="BG324" t="str">
        <f t="shared" si="192"/>
        <v>_冬でない</v>
      </c>
      <c r="BH324">
        <f t="shared" si="193"/>
        <v>0</v>
      </c>
      <c r="BI324" t="str">
        <f t="shared" si="194"/>
        <v>_なし</v>
      </c>
      <c r="BJ324" t="str">
        <f t="shared" si="217"/>
        <v>_なし</v>
      </c>
      <c r="BK324" t="str">
        <f t="shared" si="195"/>
        <v>_なし</v>
      </c>
      <c r="BL324">
        <f t="shared" si="196"/>
        <v>0.50833333333333364</v>
      </c>
      <c r="BM324">
        <f t="shared" si="218"/>
        <v>6837</v>
      </c>
      <c r="BN324">
        <f t="shared" si="219"/>
        <v>1132</v>
      </c>
      <c r="BO324">
        <f t="shared" si="220"/>
        <v>7969</v>
      </c>
      <c r="BP324">
        <v>-22</v>
      </c>
      <c r="BQ324">
        <v>-3</v>
      </c>
      <c r="BR324">
        <v>-24</v>
      </c>
      <c r="BS324">
        <v>-30</v>
      </c>
      <c r="BT324">
        <v>-18</v>
      </c>
      <c r="BU324">
        <v>10</v>
      </c>
      <c r="BV324">
        <f t="shared" si="202"/>
        <v>-24</v>
      </c>
      <c r="BW324">
        <f t="shared" si="203"/>
        <v>-6</v>
      </c>
      <c r="BX324">
        <f t="shared" si="204"/>
        <v>-33</v>
      </c>
      <c r="BY324">
        <f t="shared" si="205"/>
        <v>-27</v>
      </c>
      <c r="BZ324">
        <f t="shared" si="206"/>
        <v>-17</v>
      </c>
      <c r="CA324">
        <f t="shared" si="207"/>
        <v>9</v>
      </c>
      <c r="CB324">
        <f t="shared" si="221"/>
        <v>-14.5</v>
      </c>
      <c r="CC324">
        <f t="shared" si="222"/>
        <v>-16.333333333333332</v>
      </c>
      <c r="CD324">
        <f t="shared" si="197"/>
        <v>8</v>
      </c>
      <c r="CE324" t="s">
        <v>119</v>
      </c>
      <c r="CF324" t="str">
        <f t="shared" si="198"/>
        <v>秋</v>
      </c>
      <c r="CG324" s="2">
        <v>13909822</v>
      </c>
      <c r="CH324" s="2">
        <v>37669</v>
      </c>
      <c r="CI324" s="2">
        <v>50687391368</v>
      </c>
      <c r="CJ324">
        <f t="shared" si="199"/>
        <v>45926935137</v>
      </c>
      <c r="CK324">
        <f t="shared" si="200"/>
        <v>45926935137</v>
      </c>
      <c r="CL324" s="2">
        <v>0</v>
      </c>
      <c r="CM324" s="2">
        <v>0</v>
      </c>
      <c r="CN324">
        <f t="shared" si="223"/>
        <v>0</v>
      </c>
      <c r="CO324">
        <f t="shared" ref="CO324:CO387" si="227">CL323</f>
        <v>0</v>
      </c>
      <c r="CP324">
        <f t="shared" ref="CP324:CP387" si="228">CM323</f>
        <v>0</v>
      </c>
      <c r="CQ324">
        <f t="shared" ref="CQ324:CQ387" si="229">CN323</f>
        <v>0</v>
      </c>
      <c r="CR324">
        <f t="shared" si="224"/>
        <v>501</v>
      </c>
      <c r="CS324">
        <v>193</v>
      </c>
      <c r="CT324">
        <v>535321.9</v>
      </c>
      <c r="CU324">
        <f t="shared" si="201"/>
        <v>543811.1</v>
      </c>
    </row>
    <row r="325" spans="1:99" x14ac:dyDescent="0.55000000000000004">
      <c r="A325" s="1">
        <v>44169</v>
      </c>
      <c r="B325">
        <v>459</v>
      </c>
      <c r="C325">
        <v>42805</v>
      </c>
      <c r="D325">
        <v>8</v>
      </c>
      <c r="E325">
        <v>509</v>
      </c>
      <c r="F325">
        <v>9.1999999999999993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 t="str">
        <f t="shared" si="208"/>
        <v>金曜</v>
      </c>
      <c r="O325" t="s">
        <v>17</v>
      </c>
      <c r="P325" t="str">
        <f t="shared" si="209"/>
        <v>_平日</v>
      </c>
      <c r="Q325" t="str">
        <f t="shared" si="210"/>
        <v>_祝日でない</v>
      </c>
      <c r="R325" t="str">
        <f t="shared" si="211"/>
        <v>_平日</v>
      </c>
      <c r="S325" t="str">
        <f t="shared" si="212"/>
        <v>休日前日</v>
      </c>
      <c r="T325">
        <f t="shared" si="225"/>
        <v>532</v>
      </c>
      <c r="U325" t="str">
        <f t="shared" si="213"/>
        <v>金</v>
      </c>
      <c r="V325" t="str">
        <f t="shared" si="214"/>
        <v>週の後半</v>
      </c>
      <c r="W325" t="s">
        <v>45</v>
      </c>
      <c r="X325" t="str">
        <f t="shared" si="215"/>
        <v>週の後半</v>
      </c>
      <c r="Y325" s="3">
        <v>0</v>
      </c>
      <c r="Z325" s="3">
        <v>61</v>
      </c>
      <c r="AA325" s="2" t="s">
        <v>79</v>
      </c>
      <c r="AB325" s="3">
        <v>0</v>
      </c>
      <c r="AC325" s="3">
        <v>38044</v>
      </c>
      <c r="AD325">
        <f t="shared" si="226"/>
        <v>375</v>
      </c>
      <c r="AE325" s="3">
        <v>1721</v>
      </c>
      <c r="AF325" s="3">
        <v>1668</v>
      </c>
      <c r="AG325" s="3">
        <v>53</v>
      </c>
      <c r="AH325" s="3">
        <v>727</v>
      </c>
      <c r="AI325" s="3">
        <v>1159</v>
      </c>
      <c r="AJ325" s="3">
        <v>633</v>
      </c>
      <c r="AK325" s="3">
        <v>462</v>
      </c>
      <c r="AL325" s="3">
        <v>60</v>
      </c>
      <c r="AM325" s="3">
        <v>7365</v>
      </c>
      <c r="AN325" s="3">
        <v>1056</v>
      </c>
      <c r="AO325" s="3">
        <v>6816.4</v>
      </c>
      <c r="AP325" s="3">
        <v>6.2E-2</v>
      </c>
      <c r="AQ325" s="3">
        <v>42</v>
      </c>
      <c r="AR325" s="3">
        <v>41.1</v>
      </c>
      <c r="AS325" s="3">
        <v>7.1</v>
      </c>
      <c r="AT325" s="3">
        <v>2.1</v>
      </c>
      <c r="AU325" s="2">
        <v>1019.4</v>
      </c>
      <c r="AV325" s="2">
        <v>5.3</v>
      </c>
      <c r="AW325" s="2">
        <v>4.2333333333333334</v>
      </c>
      <c r="AX325">
        <f t="shared" si="216"/>
        <v>-73</v>
      </c>
      <c r="AY325" t="s">
        <v>81</v>
      </c>
      <c r="AZ325" s="3">
        <v>13909290</v>
      </c>
      <c r="BA325" s="3">
        <v>3793</v>
      </c>
      <c r="BB325">
        <v>52757936970</v>
      </c>
      <c r="BC325" t="s">
        <v>79</v>
      </c>
      <c r="BD325">
        <f t="shared" si="189"/>
        <v>11.6</v>
      </c>
      <c r="BE325">
        <f t="shared" si="190"/>
        <v>78</v>
      </c>
      <c r="BF325" t="str">
        <f t="shared" si="191"/>
        <v>_なし</v>
      </c>
      <c r="BG325" t="str">
        <f t="shared" si="192"/>
        <v>_冬でない</v>
      </c>
      <c r="BH325">
        <f t="shared" si="193"/>
        <v>0</v>
      </c>
      <c r="BI325" t="str">
        <f t="shared" si="194"/>
        <v>_なし</v>
      </c>
      <c r="BJ325" t="str">
        <f t="shared" si="217"/>
        <v>_なし</v>
      </c>
      <c r="BK325" t="str">
        <f t="shared" si="195"/>
        <v>_なし</v>
      </c>
      <c r="BL325">
        <f t="shared" si="196"/>
        <v>1.7916666666666663</v>
      </c>
      <c r="BM325">
        <f t="shared" si="218"/>
        <v>7827</v>
      </c>
      <c r="BN325">
        <f t="shared" si="219"/>
        <v>1116</v>
      </c>
      <c r="BO325">
        <f t="shared" si="220"/>
        <v>8943</v>
      </c>
      <c r="BP325">
        <v>-21</v>
      </c>
      <c r="BQ325">
        <v>-2</v>
      </c>
      <c r="BR325">
        <v>-19</v>
      </c>
      <c r="BS325">
        <v>-30</v>
      </c>
      <c r="BT325">
        <v>-18</v>
      </c>
      <c r="BU325">
        <v>11</v>
      </c>
      <c r="BV325">
        <f t="shared" si="202"/>
        <v>-19</v>
      </c>
      <c r="BW325">
        <f t="shared" si="203"/>
        <v>-2</v>
      </c>
      <c r="BX325">
        <f t="shared" si="204"/>
        <v>-11</v>
      </c>
      <c r="BY325">
        <f t="shared" si="205"/>
        <v>-27</v>
      </c>
      <c r="BZ325">
        <f t="shared" si="206"/>
        <v>-18</v>
      </c>
      <c r="CA325">
        <f t="shared" si="207"/>
        <v>9</v>
      </c>
      <c r="CB325">
        <f t="shared" si="221"/>
        <v>-13.166666666666666</v>
      </c>
      <c r="CC325">
        <f t="shared" si="222"/>
        <v>-11.333333333333334</v>
      </c>
      <c r="CD325">
        <f t="shared" si="197"/>
        <v>1.2</v>
      </c>
      <c r="CE325" t="s">
        <v>119</v>
      </c>
      <c r="CF325" t="str">
        <f t="shared" si="198"/>
        <v>秋</v>
      </c>
      <c r="CG325" s="2">
        <v>13909290</v>
      </c>
      <c r="CH325" s="2">
        <v>38044</v>
      </c>
      <c r="CI325" s="2">
        <v>52757936970</v>
      </c>
      <c r="CJ325">
        <f t="shared" si="199"/>
        <v>44172362125</v>
      </c>
      <c r="CK325">
        <f t="shared" si="200"/>
        <v>44172362125</v>
      </c>
      <c r="CL325" s="2">
        <v>0</v>
      </c>
      <c r="CM325" s="2">
        <v>0</v>
      </c>
      <c r="CN325">
        <f t="shared" si="223"/>
        <v>0</v>
      </c>
      <c r="CO325">
        <f t="shared" si="227"/>
        <v>0</v>
      </c>
      <c r="CP325">
        <f t="shared" si="228"/>
        <v>0</v>
      </c>
      <c r="CQ325">
        <f t="shared" si="229"/>
        <v>0</v>
      </c>
      <c r="CR325">
        <f t="shared" si="224"/>
        <v>532</v>
      </c>
      <c r="CS325">
        <v>193</v>
      </c>
      <c r="CT325">
        <v>535321.9</v>
      </c>
      <c r="CU325">
        <f t="shared" si="201"/>
        <v>543811.1</v>
      </c>
    </row>
    <row r="326" spans="1:99" x14ac:dyDescent="0.55000000000000004">
      <c r="A326" s="1">
        <v>44170</v>
      </c>
      <c r="B326">
        <v>584</v>
      </c>
      <c r="C326">
        <v>43389</v>
      </c>
      <c r="D326">
        <v>2</v>
      </c>
      <c r="E326">
        <v>511</v>
      </c>
      <c r="F326">
        <v>6.6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 t="str">
        <f t="shared" si="208"/>
        <v>休日</v>
      </c>
      <c r="O326" t="s">
        <v>17</v>
      </c>
      <c r="P326" t="str">
        <f t="shared" si="209"/>
        <v>休日</v>
      </c>
      <c r="Q326" t="str">
        <f t="shared" si="210"/>
        <v>_祝日でない</v>
      </c>
      <c r="R326" t="str">
        <f t="shared" si="211"/>
        <v>休日</v>
      </c>
      <c r="S326" t="str">
        <f t="shared" si="212"/>
        <v>休日</v>
      </c>
      <c r="T326">
        <f t="shared" si="225"/>
        <v>459</v>
      </c>
      <c r="U326" t="str">
        <f t="shared" si="213"/>
        <v>土</v>
      </c>
      <c r="V326" t="str">
        <f t="shared" si="214"/>
        <v>週の後半</v>
      </c>
      <c r="W326" t="s">
        <v>45</v>
      </c>
      <c r="X326" t="str">
        <f t="shared" si="215"/>
        <v>週の後半</v>
      </c>
      <c r="Y326" s="3">
        <v>3.5</v>
      </c>
      <c r="Z326" s="3">
        <v>86</v>
      </c>
      <c r="AA326" s="2" t="s">
        <v>79</v>
      </c>
      <c r="AB326" s="3">
        <v>0</v>
      </c>
      <c r="AC326" s="3">
        <v>38383</v>
      </c>
      <c r="AD326">
        <f t="shared" si="226"/>
        <v>339</v>
      </c>
      <c r="AE326" s="3">
        <v>1744</v>
      </c>
      <c r="AF326" s="3">
        <v>1689</v>
      </c>
      <c r="AG326" s="3">
        <v>55</v>
      </c>
      <c r="AH326" s="3">
        <v>746</v>
      </c>
      <c r="AI326" s="3">
        <v>1107</v>
      </c>
      <c r="AJ326" s="3">
        <v>886</v>
      </c>
      <c r="AK326" s="3">
        <v>293</v>
      </c>
      <c r="AL326" s="3">
        <v>39</v>
      </c>
      <c r="AM326" s="3">
        <v>4480</v>
      </c>
      <c r="AN326" s="3">
        <v>752</v>
      </c>
      <c r="AO326" s="3">
        <v>6861.4</v>
      </c>
      <c r="AP326" s="3">
        <v>6.0999999999999999E-2</v>
      </c>
      <c r="AQ326" s="3">
        <v>42</v>
      </c>
      <c r="AR326" s="3">
        <v>42</v>
      </c>
      <c r="AS326" s="3">
        <v>0</v>
      </c>
      <c r="AT326" s="3">
        <v>2.1</v>
      </c>
      <c r="AU326" s="2">
        <v>1021.7</v>
      </c>
      <c r="AV326" s="2">
        <v>10</v>
      </c>
      <c r="AW326" s="2">
        <v>-31.491666666666671</v>
      </c>
      <c r="AX326">
        <f t="shared" si="216"/>
        <v>125</v>
      </c>
      <c r="AY326" t="s">
        <v>81</v>
      </c>
      <c r="AZ326" s="3">
        <v>13908831</v>
      </c>
      <c r="BA326" s="3">
        <v>3911</v>
      </c>
      <c r="BB326">
        <v>54397438041</v>
      </c>
      <c r="BC326" t="s">
        <v>79</v>
      </c>
      <c r="BD326">
        <f t="shared" si="189"/>
        <v>11.8</v>
      </c>
      <c r="BE326">
        <f t="shared" si="190"/>
        <v>56</v>
      </c>
      <c r="BF326" t="str">
        <f t="shared" si="191"/>
        <v>_なし</v>
      </c>
      <c r="BG326" t="str">
        <f t="shared" si="192"/>
        <v>_冬でない</v>
      </c>
      <c r="BH326">
        <f t="shared" si="193"/>
        <v>0</v>
      </c>
      <c r="BI326" t="str">
        <f t="shared" si="194"/>
        <v>_なし</v>
      </c>
      <c r="BJ326" t="str">
        <f t="shared" si="217"/>
        <v>_なし</v>
      </c>
      <c r="BK326" t="str">
        <f t="shared" si="195"/>
        <v>_なし</v>
      </c>
      <c r="BL326">
        <f t="shared" si="196"/>
        <v>-29.625</v>
      </c>
      <c r="BM326">
        <f t="shared" si="218"/>
        <v>4773</v>
      </c>
      <c r="BN326">
        <f t="shared" si="219"/>
        <v>791</v>
      </c>
      <c r="BO326">
        <f t="shared" si="220"/>
        <v>5564</v>
      </c>
      <c r="BP326">
        <v>-23</v>
      </c>
      <c r="BQ326">
        <v>-8</v>
      </c>
      <c r="BR326">
        <v>-48</v>
      </c>
      <c r="BS326">
        <v>-29</v>
      </c>
      <c r="BT326">
        <v>-10</v>
      </c>
      <c r="BU326">
        <v>7</v>
      </c>
      <c r="BV326">
        <f t="shared" si="202"/>
        <v>-23</v>
      </c>
      <c r="BW326">
        <f t="shared" si="203"/>
        <v>-5</v>
      </c>
      <c r="BX326">
        <f t="shared" si="204"/>
        <v>-23</v>
      </c>
      <c r="BY326">
        <f t="shared" si="205"/>
        <v>-29</v>
      </c>
      <c r="BZ326">
        <f t="shared" si="206"/>
        <v>-18</v>
      </c>
      <c r="CA326">
        <f t="shared" si="207"/>
        <v>10</v>
      </c>
      <c r="CB326">
        <f t="shared" si="221"/>
        <v>-18.5</v>
      </c>
      <c r="CC326">
        <f t="shared" si="222"/>
        <v>-14.666666666666666</v>
      </c>
      <c r="CD326">
        <f t="shared" si="197"/>
        <v>8.8000000000000007</v>
      </c>
      <c r="CE326" t="s">
        <v>119</v>
      </c>
      <c r="CF326" t="str">
        <f t="shared" si="198"/>
        <v>秋</v>
      </c>
      <c r="CG326" s="2">
        <v>13908831</v>
      </c>
      <c r="CH326" s="2">
        <v>38383</v>
      </c>
      <c r="CI326" s="2">
        <v>54397438041</v>
      </c>
      <c r="CJ326">
        <f t="shared" si="199"/>
        <v>47718108550</v>
      </c>
      <c r="CK326">
        <f t="shared" si="200"/>
        <v>47718108550</v>
      </c>
      <c r="CL326" s="2">
        <v>0</v>
      </c>
      <c r="CM326" s="2">
        <v>0</v>
      </c>
      <c r="CN326">
        <f t="shared" si="223"/>
        <v>0</v>
      </c>
      <c r="CO326">
        <f t="shared" si="227"/>
        <v>0</v>
      </c>
      <c r="CP326">
        <f t="shared" si="228"/>
        <v>0</v>
      </c>
      <c r="CQ326">
        <f t="shared" si="229"/>
        <v>0</v>
      </c>
      <c r="CR326">
        <f t="shared" si="224"/>
        <v>459</v>
      </c>
      <c r="CS326">
        <v>193</v>
      </c>
      <c r="CT326">
        <v>535321.9</v>
      </c>
      <c r="CU326">
        <f t="shared" si="201"/>
        <v>543811.1</v>
      </c>
    </row>
    <row r="327" spans="1:99" x14ac:dyDescent="0.55000000000000004">
      <c r="A327" s="1">
        <v>44171</v>
      </c>
      <c r="B327">
        <v>328</v>
      </c>
      <c r="C327">
        <v>43717</v>
      </c>
      <c r="D327">
        <v>0</v>
      </c>
      <c r="E327">
        <v>511</v>
      </c>
      <c r="F327">
        <v>8.1999999999999993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 t="str">
        <f t="shared" si="208"/>
        <v>休日</v>
      </c>
      <c r="O327" t="s">
        <v>17</v>
      </c>
      <c r="P327" t="str">
        <f t="shared" si="209"/>
        <v>休日</v>
      </c>
      <c r="Q327" t="str">
        <f t="shared" si="210"/>
        <v>_祝日でない</v>
      </c>
      <c r="R327" t="str">
        <f t="shared" si="211"/>
        <v>休日</v>
      </c>
      <c r="S327" t="str">
        <f t="shared" si="212"/>
        <v>休日</v>
      </c>
      <c r="T327">
        <f t="shared" si="225"/>
        <v>584</v>
      </c>
      <c r="U327" t="str">
        <f t="shared" si="213"/>
        <v>日</v>
      </c>
      <c r="V327" t="str">
        <f t="shared" si="214"/>
        <v>_週の前半</v>
      </c>
      <c r="W327" t="s">
        <v>45</v>
      </c>
      <c r="X327" t="str">
        <f t="shared" si="215"/>
        <v>週の後半</v>
      </c>
      <c r="Y327" s="3">
        <v>0</v>
      </c>
      <c r="Z327" s="3">
        <v>80</v>
      </c>
      <c r="AA327" s="2" t="s">
        <v>79</v>
      </c>
      <c r="AB327" s="3">
        <v>0</v>
      </c>
      <c r="AC327" s="3">
        <v>38605</v>
      </c>
      <c r="AD327">
        <f t="shared" si="226"/>
        <v>222</v>
      </c>
      <c r="AE327" s="3">
        <v>1856</v>
      </c>
      <c r="AF327" s="3">
        <v>1802</v>
      </c>
      <c r="AG327" s="3">
        <v>54</v>
      </c>
      <c r="AH327" s="3">
        <v>782</v>
      </c>
      <c r="AI327" s="3">
        <v>1159</v>
      </c>
      <c r="AJ327" s="3">
        <v>791</v>
      </c>
      <c r="AK327" s="3">
        <v>141</v>
      </c>
      <c r="AL327" s="3">
        <v>22</v>
      </c>
      <c r="AM327" s="3">
        <v>1743</v>
      </c>
      <c r="AN327" s="3">
        <v>421</v>
      </c>
      <c r="AO327" s="3">
        <v>6853.4</v>
      </c>
      <c r="AP327" s="3">
        <v>0.06</v>
      </c>
      <c r="AQ327" s="3">
        <v>43</v>
      </c>
      <c r="AR327" s="3">
        <v>42.7</v>
      </c>
      <c r="AS327" s="3">
        <v>5.8</v>
      </c>
      <c r="AT327" s="3">
        <v>1.6</v>
      </c>
      <c r="AU327" s="2">
        <v>1021.1</v>
      </c>
      <c r="AV327" s="2">
        <v>4.8</v>
      </c>
      <c r="AW327" s="2">
        <v>-2.8333333333333339</v>
      </c>
      <c r="AX327">
        <f t="shared" si="216"/>
        <v>-256</v>
      </c>
      <c r="AY327" t="s">
        <v>81</v>
      </c>
      <c r="AZ327" s="3">
        <v>13908247</v>
      </c>
      <c r="BA327" s="3">
        <v>4273</v>
      </c>
      <c r="BB327">
        <v>59429939431</v>
      </c>
      <c r="BC327" t="s">
        <v>79</v>
      </c>
      <c r="BD327">
        <f t="shared" si="189"/>
        <v>10.1</v>
      </c>
      <c r="BE327">
        <f t="shared" si="190"/>
        <v>56</v>
      </c>
      <c r="BF327" t="str">
        <f t="shared" si="191"/>
        <v>_なし</v>
      </c>
      <c r="BG327" t="str">
        <f t="shared" si="192"/>
        <v>_冬でない</v>
      </c>
      <c r="BH327">
        <f t="shared" si="193"/>
        <v>0</v>
      </c>
      <c r="BI327" t="str">
        <f t="shared" si="194"/>
        <v>_なし</v>
      </c>
      <c r="BJ327" t="str">
        <f t="shared" si="217"/>
        <v>_なし</v>
      </c>
      <c r="BK327" t="str">
        <f t="shared" si="195"/>
        <v>_なし</v>
      </c>
      <c r="BL327">
        <f t="shared" si="196"/>
        <v>-6.458333333333333</v>
      </c>
      <c r="BM327">
        <f t="shared" si="218"/>
        <v>1884</v>
      </c>
      <c r="BN327">
        <f t="shared" si="219"/>
        <v>443</v>
      </c>
      <c r="BO327">
        <f t="shared" si="220"/>
        <v>2327</v>
      </c>
      <c r="BP327">
        <v>-14</v>
      </c>
      <c r="BQ327">
        <v>1</v>
      </c>
      <c r="BR327">
        <v>-4</v>
      </c>
      <c r="BS327">
        <v>-27</v>
      </c>
      <c r="BT327">
        <v>-8</v>
      </c>
      <c r="BU327">
        <v>4</v>
      </c>
      <c r="BV327">
        <f t="shared" si="202"/>
        <v>-18</v>
      </c>
      <c r="BW327">
        <f t="shared" si="203"/>
        <v>-2</v>
      </c>
      <c r="BX327">
        <f t="shared" si="204"/>
        <v>-15</v>
      </c>
      <c r="BY327">
        <f t="shared" si="205"/>
        <v>-25</v>
      </c>
      <c r="BZ327">
        <f t="shared" si="206"/>
        <v>-8</v>
      </c>
      <c r="CA327">
        <f t="shared" si="207"/>
        <v>5</v>
      </c>
      <c r="CB327">
        <f t="shared" si="221"/>
        <v>-8</v>
      </c>
      <c r="CC327">
        <f t="shared" si="222"/>
        <v>-10.5</v>
      </c>
      <c r="CD327">
        <f t="shared" si="197"/>
        <v>1.2</v>
      </c>
      <c r="CE327" t="s">
        <v>119</v>
      </c>
      <c r="CF327" t="str">
        <f t="shared" si="198"/>
        <v>秋</v>
      </c>
      <c r="CG327" s="2">
        <v>13908247</v>
      </c>
      <c r="CH327" s="2">
        <v>38605</v>
      </c>
      <c r="CI327" s="2">
        <v>59429939431</v>
      </c>
      <c r="CJ327">
        <f t="shared" si="199"/>
        <v>51235774592</v>
      </c>
      <c r="CK327">
        <f t="shared" si="200"/>
        <v>51235774592</v>
      </c>
      <c r="CL327" s="2">
        <v>0</v>
      </c>
      <c r="CM327" s="2">
        <v>0</v>
      </c>
      <c r="CN327">
        <f t="shared" si="223"/>
        <v>0</v>
      </c>
      <c r="CO327">
        <f t="shared" si="227"/>
        <v>0</v>
      </c>
      <c r="CP327">
        <f t="shared" si="228"/>
        <v>0</v>
      </c>
      <c r="CQ327">
        <f t="shared" si="229"/>
        <v>0</v>
      </c>
      <c r="CR327">
        <f t="shared" si="224"/>
        <v>584</v>
      </c>
      <c r="CS327">
        <v>193</v>
      </c>
      <c r="CT327">
        <v>535321.9</v>
      </c>
      <c r="CU327">
        <f t="shared" si="201"/>
        <v>543811.1</v>
      </c>
    </row>
    <row r="328" spans="1:99" x14ac:dyDescent="0.55000000000000004">
      <c r="A328" s="1">
        <v>44172</v>
      </c>
      <c r="B328">
        <v>301</v>
      </c>
      <c r="C328">
        <v>44018</v>
      </c>
      <c r="D328">
        <v>6</v>
      </c>
      <c r="E328">
        <v>517</v>
      </c>
      <c r="F328">
        <v>9.6999999999999993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t="str">
        <f t="shared" si="208"/>
        <v>_平日(金曜除く)</v>
      </c>
      <c r="O328" t="s">
        <v>17</v>
      </c>
      <c r="P328" t="str">
        <f t="shared" si="209"/>
        <v>_平日</v>
      </c>
      <c r="Q328" t="str">
        <f t="shared" si="210"/>
        <v>_祝日でない</v>
      </c>
      <c r="R328" t="str">
        <f t="shared" si="211"/>
        <v>_平日</v>
      </c>
      <c r="S328" t="str">
        <f t="shared" si="212"/>
        <v>_平日</v>
      </c>
      <c r="T328">
        <f t="shared" si="225"/>
        <v>328</v>
      </c>
      <c r="U328" t="str">
        <f t="shared" si="213"/>
        <v>月</v>
      </c>
      <c r="V328" t="str">
        <f t="shared" si="214"/>
        <v>_週の前半</v>
      </c>
      <c r="W328" t="s">
        <v>45</v>
      </c>
      <c r="X328" t="str">
        <f t="shared" si="215"/>
        <v>_週の前半</v>
      </c>
      <c r="Y328" s="3">
        <v>0</v>
      </c>
      <c r="Z328" s="3">
        <v>71</v>
      </c>
      <c r="AA328" s="2" t="s">
        <v>79</v>
      </c>
      <c r="AB328" s="3">
        <v>0</v>
      </c>
      <c r="AC328" s="3">
        <v>39124</v>
      </c>
      <c r="AD328">
        <f t="shared" si="226"/>
        <v>519</v>
      </c>
      <c r="AE328" s="3">
        <v>1847</v>
      </c>
      <c r="AF328" s="3">
        <v>1792</v>
      </c>
      <c r="AG328" s="3">
        <v>55</v>
      </c>
      <c r="AH328" s="3">
        <v>806</v>
      </c>
      <c r="AI328" s="3">
        <v>1141</v>
      </c>
      <c r="AJ328" s="3">
        <v>568</v>
      </c>
      <c r="AK328" s="3">
        <v>347</v>
      </c>
      <c r="AL328" s="3">
        <v>77</v>
      </c>
      <c r="AM328" s="3">
        <v>5541</v>
      </c>
      <c r="AN328" s="3">
        <v>1380</v>
      </c>
      <c r="AO328" s="3">
        <v>6943.9</v>
      </c>
      <c r="AP328" s="3">
        <v>0.06</v>
      </c>
      <c r="AQ328" s="3">
        <v>41</v>
      </c>
      <c r="AR328" s="3">
        <v>41.7</v>
      </c>
      <c r="AS328" s="3">
        <v>8.8000000000000007</v>
      </c>
      <c r="AT328" s="3">
        <v>1.5</v>
      </c>
      <c r="AU328" s="2">
        <v>1016.8</v>
      </c>
      <c r="AV328" s="2">
        <v>0.8</v>
      </c>
      <c r="AW328" s="2">
        <v>98.2</v>
      </c>
      <c r="AX328">
        <f t="shared" si="216"/>
        <v>-27</v>
      </c>
      <c r="AY328" t="s">
        <v>81</v>
      </c>
      <c r="AZ328" s="3">
        <v>13907919</v>
      </c>
      <c r="BA328" s="3">
        <v>4076</v>
      </c>
      <c r="BB328">
        <v>56688677844</v>
      </c>
      <c r="BC328" t="s">
        <v>79</v>
      </c>
      <c r="BD328">
        <f t="shared" si="189"/>
        <v>9.9</v>
      </c>
      <c r="BE328">
        <f t="shared" si="190"/>
        <v>69</v>
      </c>
      <c r="BF328" t="str">
        <f t="shared" si="191"/>
        <v>_なし</v>
      </c>
      <c r="BG328" t="str">
        <f t="shared" si="192"/>
        <v>_冬でない</v>
      </c>
      <c r="BH328">
        <f t="shared" si="193"/>
        <v>0</v>
      </c>
      <c r="BI328" t="str">
        <f t="shared" si="194"/>
        <v>_なし</v>
      </c>
      <c r="BJ328" t="str">
        <f t="shared" si="217"/>
        <v>_なし</v>
      </c>
      <c r="BK328" t="str">
        <f t="shared" si="195"/>
        <v>_なし</v>
      </c>
      <c r="BL328">
        <f t="shared" si="196"/>
        <v>97.75833333333334</v>
      </c>
      <c r="BM328">
        <f t="shared" si="218"/>
        <v>5888</v>
      </c>
      <c r="BN328">
        <f t="shared" si="219"/>
        <v>1457</v>
      </c>
      <c r="BO328">
        <f t="shared" si="220"/>
        <v>7345</v>
      </c>
      <c r="BP328">
        <v>-21</v>
      </c>
      <c r="BQ328">
        <v>-5</v>
      </c>
      <c r="BR328">
        <v>-16</v>
      </c>
      <c r="BS328">
        <v>-28</v>
      </c>
      <c r="BT328">
        <v>-17</v>
      </c>
      <c r="BU328">
        <v>9</v>
      </c>
      <c r="BV328">
        <f t="shared" si="202"/>
        <v>-18</v>
      </c>
      <c r="BW328">
        <f t="shared" si="203"/>
        <v>-3</v>
      </c>
      <c r="BX328">
        <f t="shared" si="204"/>
        <v>-11</v>
      </c>
      <c r="BY328">
        <f t="shared" si="205"/>
        <v>-29</v>
      </c>
      <c r="BZ328">
        <f t="shared" si="206"/>
        <v>-9</v>
      </c>
      <c r="CA328">
        <f t="shared" si="207"/>
        <v>5</v>
      </c>
      <c r="CB328">
        <f t="shared" si="221"/>
        <v>-13</v>
      </c>
      <c r="CC328">
        <f t="shared" si="222"/>
        <v>-10.833333333333334</v>
      </c>
      <c r="CD328">
        <f t="shared" si="197"/>
        <v>6.8</v>
      </c>
      <c r="CE328" t="s">
        <v>119</v>
      </c>
      <c r="CF328" t="str">
        <f t="shared" si="198"/>
        <v>秋</v>
      </c>
      <c r="CG328" s="2">
        <v>13907919</v>
      </c>
      <c r="CH328" s="2">
        <v>39124</v>
      </c>
      <c r="CI328" s="2">
        <v>56688677844</v>
      </c>
      <c r="CJ328">
        <f t="shared" si="199"/>
        <v>51874137645</v>
      </c>
      <c r="CK328">
        <f t="shared" si="200"/>
        <v>51874137645</v>
      </c>
      <c r="CL328" s="2">
        <v>0</v>
      </c>
      <c r="CM328" s="2">
        <v>0</v>
      </c>
      <c r="CN328">
        <f t="shared" si="223"/>
        <v>0</v>
      </c>
      <c r="CO328">
        <f t="shared" si="227"/>
        <v>0</v>
      </c>
      <c r="CP328">
        <f t="shared" si="228"/>
        <v>0</v>
      </c>
      <c r="CQ328">
        <f t="shared" si="229"/>
        <v>0</v>
      </c>
      <c r="CR328">
        <f t="shared" si="224"/>
        <v>328</v>
      </c>
      <c r="CS328">
        <v>193</v>
      </c>
      <c r="CT328">
        <v>535321.9</v>
      </c>
      <c r="CU328">
        <f t="shared" si="201"/>
        <v>543811.1</v>
      </c>
    </row>
    <row r="329" spans="1:99" x14ac:dyDescent="0.55000000000000004">
      <c r="A329" s="1">
        <v>44173</v>
      </c>
      <c r="B329">
        <v>354</v>
      </c>
      <c r="C329">
        <v>44372</v>
      </c>
      <c r="D329">
        <v>6</v>
      </c>
      <c r="E329">
        <v>523</v>
      </c>
      <c r="F329">
        <v>11.4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 t="str">
        <f t="shared" si="208"/>
        <v>_平日(金曜除く)</v>
      </c>
      <c r="O329" t="s">
        <v>17</v>
      </c>
      <c r="P329" t="str">
        <f t="shared" si="209"/>
        <v>_平日</v>
      </c>
      <c r="Q329" t="str">
        <f t="shared" si="210"/>
        <v>_祝日でない</v>
      </c>
      <c r="R329" t="str">
        <f t="shared" si="211"/>
        <v>_平日</v>
      </c>
      <c r="S329" t="str">
        <f t="shared" si="212"/>
        <v>_平日</v>
      </c>
      <c r="T329">
        <f t="shared" si="225"/>
        <v>301</v>
      </c>
      <c r="U329" t="str">
        <f t="shared" si="213"/>
        <v>火</v>
      </c>
      <c r="V329" t="str">
        <f t="shared" si="214"/>
        <v>_週の前半</v>
      </c>
      <c r="W329" t="s">
        <v>45</v>
      </c>
      <c r="X329" t="str">
        <f t="shared" si="215"/>
        <v>_週の前半</v>
      </c>
      <c r="Y329" s="3">
        <v>0</v>
      </c>
      <c r="Z329" s="3">
        <v>66</v>
      </c>
      <c r="AA329" s="2" t="s">
        <v>79</v>
      </c>
      <c r="AB329" s="3">
        <v>0</v>
      </c>
      <c r="AC329" s="3">
        <v>39558</v>
      </c>
      <c r="AD329">
        <f t="shared" si="226"/>
        <v>434</v>
      </c>
      <c r="AE329" s="3">
        <v>1850</v>
      </c>
      <c r="AF329" s="3">
        <v>1790</v>
      </c>
      <c r="AG329" s="3">
        <v>60</v>
      </c>
      <c r="AH329" s="3">
        <v>785</v>
      </c>
      <c r="AI329" s="3">
        <v>1078</v>
      </c>
      <c r="AJ329" s="3">
        <v>561</v>
      </c>
      <c r="AK329" s="3">
        <v>496</v>
      </c>
      <c r="AL329" s="3">
        <v>78</v>
      </c>
      <c r="AM329" s="3">
        <v>7048</v>
      </c>
      <c r="AN329" s="3">
        <v>1262</v>
      </c>
      <c r="AO329" s="3">
        <v>7021.3</v>
      </c>
      <c r="AP329" s="3">
        <v>6.0999999999999999E-2</v>
      </c>
      <c r="AQ329" s="3">
        <v>43</v>
      </c>
      <c r="AR329" s="3">
        <v>43</v>
      </c>
      <c r="AS329" s="3">
        <v>6.7</v>
      </c>
      <c r="AT329" s="3">
        <v>2</v>
      </c>
      <c r="AU329" s="2">
        <v>1014.4</v>
      </c>
      <c r="AV329" s="2">
        <v>5</v>
      </c>
      <c r="AW329" s="2">
        <v>-1.3416666666666668</v>
      </c>
      <c r="AX329">
        <f t="shared" si="216"/>
        <v>53</v>
      </c>
      <c r="AY329" t="s">
        <v>81</v>
      </c>
      <c r="AZ329" s="3">
        <v>13907618</v>
      </c>
      <c r="BA329" s="3">
        <v>3937</v>
      </c>
      <c r="BB329">
        <v>54754292066</v>
      </c>
      <c r="BC329" t="s">
        <v>79</v>
      </c>
      <c r="BD329">
        <f t="shared" si="189"/>
        <v>10.199999999999999</v>
      </c>
      <c r="BE329">
        <f t="shared" si="190"/>
        <v>66</v>
      </c>
      <c r="BF329" t="str">
        <f t="shared" si="191"/>
        <v>_なし</v>
      </c>
      <c r="BG329" t="str">
        <f t="shared" si="192"/>
        <v>冬である</v>
      </c>
      <c r="BH329">
        <f t="shared" si="193"/>
        <v>0</v>
      </c>
      <c r="BI329" t="str">
        <f t="shared" si="194"/>
        <v>_なし</v>
      </c>
      <c r="BJ329" t="str">
        <f t="shared" si="217"/>
        <v>_なし</v>
      </c>
      <c r="BK329" t="str">
        <f t="shared" si="195"/>
        <v>_なし</v>
      </c>
      <c r="BL329">
        <f t="shared" si="196"/>
        <v>-3.3333333333333388E-2</v>
      </c>
      <c r="BM329">
        <f t="shared" si="218"/>
        <v>7544</v>
      </c>
      <c r="BN329">
        <f t="shared" si="219"/>
        <v>1340</v>
      </c>
      <c r="BO329">
        <f t="shared" si="220"/>
        <v>8884</v>
      </c>
      <c r="BP329">
        <v>-19</v>
      </c>
      <c r="BQ329">
        <v>-3</v>
      </c>
      <c r="BR329">
        <v>-12</v>
      </c>
      <c r="BS329">
        <v>-30</v>
      </c>
      <c r="BT329">
        <v>-17</v>
      </c>
      <c r="BU329">
        <v>9</v>
      </c>
      <c r="BV329">
        <f t="shared" si="202"/>
        <v>-21</v>
      </c>
      <c r="BW329">
        <f t="shared" si="203"/>
        <v>-3</v>
      </c>
      <c r="BX329">
        <f t="shared" si="204"/>
        <v>-17</v>
      </c>
      <c r="BY329">
        <f t="shared" si="205"/>
        <v>-27</v>
      </c>
      <c r="BZ329">
        <f t="shared" si="206"/>
        <v>-15</v>
      </c>
      <c r="CA329">
        <f t="shared" si="207"/>
        <v>8</v>
      </c>
      <c r="CB329">
        <f t="shared" si="221"/>
        <v>-12</v>
      </c>
      <c r="CC329">
        <f t="shared" si="222"/>
        <v>-12.5</v>
      </c>
      <c r="CD329">
        <f t="shared" si="197"/>
        <v>8.8000000000000007</v>
      </c>
      <c r="CE329" t="s">
        <v>119</v>
      </c>
      <c r="CF329" t="str">
        <f t="shared" si="198"/>
        <v>冬</v>
      </c>
      <c r="CG329" s="2">
        <v>13907618</v>
      </c>
      <c r="CH329" s="2">
        <v>39558</v>
      </c>
      <c r="CI329" s="2">
        <v>54754292066</v>
      </c>
      <c r="CJ329">
        <f t="shared" si="199"/>
        <v>49647263317</v>
      </c>
      <c r="CK329">
        <f t="shared" si="200"/>
        <v>49647263317</v>
      </c>
      <c r="CL329" s="2">
        <v>0</v>
      </c>
      <c r="CM329" s="2">
        <v>0</v>
      </c>
      <c r="CN329">
        <f t="shared" si="223"/>
        <v>0</v>
      </c>
      <c r="CO329">
        <f t="shared" si="227"/>
        <v>0</v>
      </c>
      <c r="CP329">
        <f t="shared" si="228"/>
        <v>0</v>
      </c>
      <c r="CQ329">
        <f t="shared" si="229"/>
        <v>0</v>
      </c>
      <c r="CR329">
        <f t="shared" si="224"/>
        <v>301</v>
      </c>
      <c r="CS329">
        <v>193</v>
      </c>
      <c r="CT329">
        <v>535321.9</v>
      </c>
      <c r="CU329">
        <f t="shared" si="201"/>
        <v>535321.9</v>
      </c>
    </row>
    <row r="330" spans="1:99" x14ac:dyDescent="0.55000000000000004">
      <c r="A330" s="1">
        <v>44174</v>
      </c>
      <c r="B330">
        <v>574</v>
      </c>
      <c r="C330">
        <v>44946</v>
      </c>
      <c r="D330">
        <v>5</v>
      </c>
      <c r="E330">
        <v>528</v>
      </c>
      <c r="F330">
        <v>9.8000000000000007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 t="str">
        <f t="shared" si="208"/>
        <v>_平日(金曜除く)</v>
      </c>
      <c r="O330" t="s">
        <v>17</v>
      </c>
      <c r="P330" t="str">
        <f t="shared" si="209"/>
        <v>_平日</v>
      </c>
      <c r="Q330" t="str">
        <f t="shared" si="210"/>
        <v>_祝日でない</v>
      </c>
      <c r="R330" t="str">
        <f t="shared" si="211"/>
        <v>_平日</v>
      </c>
      <c r="S330" t="str">
        <f t="shared" si="212"/>
        <v>_平日</v>
      </c>
      <c r="T330">
        <f t="shared" si="225"/>
        <v>354</v>
      </c>
      <c r="U330" t="str">
        <f t="shared" si="213"/>
        <v>水</v>
      </c>
      <c r="V330" t="str">
        <f t="shared" si="214"/>
        <v>_週の前半</v>
      </c>
      <c r="W330" t="s">
        <v>45</v>
      </c>
      <c r="X330" t="str">
        <f t="shared" si="215"/>
        <v>_週の前半</v>
      </c>
      <c r="Y330" s="3">
        <v>0</v>
      </c>
      <c r="Z330" s="3">
        <v>61</v>
      </c>
      <c r="AA330" s="2" t="s">
        <v>79</v>
      </c>
      <c r="AB330" s="3">
        <v>0</v>
      </c>
      <c r="AC330" s="3">
        <v>39970</v>
      </c>
      <c r="AD330">
        <f t="shared" si="226"/>
        <v>412</v>
      </c>
      <c r="AE330" s="3">
        <v>1820</v>
      </c>
      <c r="AF330" s="3">
        <v>1761</v>
      </c>
      <c r="AG330" s="3">
        <v>59</v>
      </c>
      <c r="AH330" s="3">
        <v>804</v>
      </c>
      <c r="AI330" s="3">
        <v>1073</v>
      </c>
      <c r="AJ330" s="3">
        <v>732</v>
      </c>
      <c r="AK330" s="3">
        <v>463</v>
      </c>
      <c r="AL330" s="3">
        <v>75</v>
      </c>
      <c r="AM330" s="3">
        <v>6820</v>
      </c>
      <c r="AN330" s="3">
        <v>1142</v>
      </c>
      <c r="AO330" s="3">
        <v>7076</v>
      </c>
      <c r="AP330" s="3">
        <v>6.0999999999999999E-2</v>
      </c>
      <c r="AQ330" s="3">
        <v>47</v>
      </c>
      <c r="AR330" s="3">
        <v>43.6</v>
      </c>
      <c r="AS330" s="3">
        <v>0.7</v>
      </c>
      <c r="AT330" s="3">
        <v>2.1</v>
      </c>
      <c r="AU330" s="2">
        <v>1020.2</v>
      </c>
      <c r="AV330" s="2">
        <v>10</v>
      </c>
      <c r="AW330" s="2">
        <v>2.541666666666667</v>
      </c>
      <c r="AX330">
        <f t="shared" si="216"/>
        <v>220</v>
      </c>
      <c r="AY330" t="s">
        <v>81</v>
      </c>
      <c r="AZ330" s="3">
        <v>13907264</v>
      </c>
      <c r="BA330" s="3">
        <v>3874</v>
      </c>
      <c r="BB330">
        <v>53876740736</v>
      </c>
      <c r="BC330" t="s">
        <v>79</v>
      </c>
      <c r="BD330">
        <f t="shared" ref="BD330:BD393" si="230">F323</f>
        <v>8.1999999999999993</v>
      </c>
      <c r="BE330">
        <f t="shared" ref="BE330:BE393" si="231">Z323</f>
        <v>81</v>
      </c>
      <c r="BF330" t="str">
        <f t="shared" ref="BF330:BF393" si="232">AA323</f>
        <v>_なし</v>
      </c>
      <c r="BG330" t="str">
        <f t="shared" ref="BG330:BG393" si="233">AY323</f>
        <v>冬である</v>
      </c>
      <c r="BH330">
        <f t="shared" ref="BH330:BH393" si="234">AB323</f>
        <v>0</v>
      </c>
      <c r="BI330" t="str">
        <f t="shared" ref="BI330:BI393" si="235">BC323</f>
        <v>_なし</v>
      </c>
      <c r="BJ330" t="str">
        <f t="shared" si="217"/>
        <v>_なし</v>
      </c>
      <c r="BK330" t="str">
        <f t="shared" ref="BK330:BK393" si="236">BJ323</f>
        <v>_なし</v>
      </c>
      <c r="BL330">
        <f t="shared" ref="BL330:BL393" si="237">AW323</f>
        <v>-0.97499999999999998</v>
      </c>
      <c r="BM330">
        <f t="shared" si="218"/>
        <v>7283</v>
      </c>
      <c r="BN330">
        <f t="shared" si="219"/>
        <v>1217</v>
      </c>
      <c r="BO330">
        <f t="shared" si="220"/>
        <v>8500</v>
      </c>
      <c r="BP330">
        <v>-22</v>
      </c>
      <c r="BQ330">
        <v>-5</v>
      </c>
      <c r="BR330">
        <v>-17</v>
      </c>
      <c r="BS330">
        <v>-31</v>
      </c>
      <c r="BT330">
        <v>-17</v>
      </c>
      <c r="BU330">
        <v>10</v>
      </c>
      <c r="BV330">
        <f t="shared" si="202"/>
        <v>-19</v>
      </c>
      <c r="BW330">
        <f t="shared" si="203"/>
        <v>-2</v>
      </c>
      <c r="BX330">
        <f t="shared" si="204"/>
        <v>-13</v>
      </c>
      <c r="BY330">
        <f t="shared" si="205"/>
        <v>-28</v>
      </c>
      <c r="BZ330">
        <f t="shared" si="206"/>
        <v>-17</v>
      </c>
      <c r="CA330">
        <f t="shared" si="207"/>
        <v>9</v>
      </c>
      <c r="CB330">
        <f t="shared" si="221"/>
        <v>-13.666666666666666</v>
      </c>
      <c r="CC330">
        <f t="shared" si="222"/>
        <v>-11.666666666666666</v>
      </c>
      <c r="CD330">
        <f t="shared" ref="CD330:CD393" si="238">AS323</f>
        <v>0</v>
      </c>
      <c r="CE330" t="s">
        <v>119</v>
      </c>
      <c r="CF330" t="str">
        <f t="shared" ref="CF330:CF393" si="239">CE323</f>
        <v>冬</v>
      </c>
      <c r="CG330" s="2">
        <v>13907264</v>
      </c>
      <c r="CH330" s="2">
        <v>39970</v>
      </c>
      <c r="CI330" s="2">
        <v>53876740736</v>
      </c>
      <c r="CJ330">
        <f t="shared" ref="CJ330:CJ393" si="240">BB323</f>
        <v>48213179518</v>
      </c>
      <c r="CK330">
        <f t="shared" ref="CK330:CK393" si="241">CI323</f>
        <v>48213179518</v>
      </c>
      <c r="CL330" s="2">
        <v>0</v>
      </c>
      <c r="CM330" s="2">
        <v>0</v>
      </c>
      <c r="CN330">
        <f t="shared" si="223"/>
        <v>0</v>
      </c>
      <c r="CO330">
        <f t="shared" si="227"/>
        <v>0</v>
      </c>
      <c r="CP330">
        <f t="shared" si="228"/>
        <v>0</v>
      </c>
      <c r="CQ330">
        <f t="shared" si="229"/>
        <v>0</v>
      </c>
      <c r="CR330">
        <f t="shared" si="224"/>
        <v>354</v>
      </c>
      <c r="CS330">
        <v>193</v>
      </c>
      <c r="CT330">
        <v>535321.9</v>
      </c>
      <c r="CU330">
        <f t="shared" ref="CU330:CU393" si="242">CT323</f>
        <v>535321.9</v>
      </c>
    </row>
    <row r="331" spans="1:99" x14ac:dyDescent="0.55000000000000004">
      <c r="A331" s="1">
        <v>44175</v>
      </c>
      <c r="B331">
        <v>601</v>
      </c>
      <c r="C331">
        <v>45547</v>
      </c>
      <c r="D331">
        <v>2</v>
      </c>
      <c r="E331">
        <v>530</v>
      </c>
      <c r="F331">
        <v>9.3000000000000007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 t="str">
        <f t="shared" si="208"/>
        <v>_平日(金曜除く)</v>
      </c>
      <c r="O331" t="s">
        <v>17</v>
      </c>
      <c r="P331" t="str">
        <f t="shared" si="209"/>
        <v>_平日</v>
      </c>
      <c r="Q331" t="str">
        <f t="shared" si="210"/>
        <v>_祝日でない</v>
      </c>
      <c r="R331" t="str">
        <f t="shared" si="211"/>
        <v>_平日</v>
      </c>
      <c r="S331" t="str">
        <f t="shared" si="212"/>
        <v>_平日</v>
      </c>
      <c r="T331">
        <f t="shared" si="225"/>
        <v>574</v>
      </c>
      <c r="U331" t="str">
        <f t="shared" si="213"/>
        <v>木</v>
      </c>
      <c r="V331" t="str">
        <f t="shared" si="214"/>
        <v>週の後半</v>
      </c>
      <c r="W331" t="s">
        <v>45</v>
      </c>
      <c r="X331" t="str">
        <f t="shared" si="215"/>
        <v>週の後半</v>
      </c>
      <c r="Y331" s="3">
        <v>0</v>
      </c>
      <c r="Z331" s="3">
        <v>72</v>
      </c>
      <c r="AA331" s="2" t="s">
        <v>79</v>
      </c>
      <c r="AB331" s="3">
        <v>0</v>
      </c>
      <c r="AC331" s="3">
        <v>40375</v>
      </c>
      <c r="AD331">
        <f t="shared" si="226"/>
        <v>405</v>
      </c>
      <c r="AE331" s="3">
        <v>1885</v>
      </c>
      <c r="AF331" s="3">
        <v>1826</v>
      </c>
      <c r="AG331" s="3">
        <v>59</v>
      </c>
      <c r="AH331" s="3">
        <v>834</v>
      </c>
      <c r="AI331" s="3">
        <v>1104</v>
      </c>
      <c r="AJ331" s="3">
        <v>801</v>
      </c>
      <c r="AK331" s="3">
        <v>492</v>
      </c>
      <c r="AL331" s="3">
        <v>69</v>
      </c>
      <c r="AM331" s="3">
        <v>6659</v>
      </c>
      <c r="AN331" s="3">
        <v>1179</v>
      </c>
      <c r="AO331" s="3">
        <v>7137.4</v>
      </c>
      <c r="AP331" s="3">
        <v>6.2E-2</v>
      </c>
      <c r="AQ331" s="3">
        <v>47</v>
      </c>
      <c r="AR331" s="3">
        <v>43.6</v>
      </c>
      <c r="AS331" s="3">
        <v>0.4</v>
      </c>
      <c r="AT331" s="3">
        <v>2.2000000000000002</v>
      </c>
      <c r="AU331" s="2">
        <v>1016.1</v>
      </c>
      <c r="AV331" s="2">
        <v>7.5</v>
      </c>
      <c r="AW331" s="2">
        <v>1.2416666666666669</v>
      </c>
      <c r="AX331">
        <f t="shared" si="216"/>
        <v>27</v>
      </c>
      <c r="AY331" t="s">
        <v>81</v>
      </c>
      <c r="AZ331" s="3">
        <v>13906690</v>
      </c>
      <c r="BA331" s="3">
        <v>4041</v>
      </c>
      <c r="BB331">
        <v>56196934290</v>
      </c>
      <c r="BC331" t="s">
        <v>79</v>
      </c>
      <c r="BD331">
        <f t="shared" si="230"/>
        <v>8.1</v>
      </c>
      <c r="BE331">
        <f t="shared" si="231"/>
        <v>91</v>
      </c>
      <c r="BF331" t="str">
        <f t="shared" si="232"/>
        <v>_なし</v>
      </c>
      <c r="BG331" t="str">
        <f t="shared" si="233"/>
        <v>冬である</v>
      </c>
      <c r="BH331">
        <f t="shared" si="234"/>
        <v>0</v>
      </c>
      <c r="BI331" t="str">
        <f t="shared" si="235"/>
        <v>_なし</v>
      </c>
      <c r="BJ331" t="str">
        <f t="shared" si="217"/>
        <v>_なし</v>
      </c>
      <c r="BK331" t="str">
        <f t="shared" si="236"/>
        <v>_なし</v>
      </c>
      <c r="BL331">
        <f t="shared" si="237"/>
        <v>0.51666666666666672</v>
      </c>
      <c r="BM331">
        <f t="shared" si="218"/>
        <v>7151</v>
      </c>
      <c r="BN331">
        <f t="shared" si="219"/>
        <v>1248</v>
      </c>
      <c r="BO331">
        <f t="shared" si="220"/>
        <v>8399</v>
      </c>
      <c r="BP331">
        <v>-20</v>
      </c>
      <c r="BQ331">
        <v>-4</v>
      </c>
      <c r="BR331">
        <v>-20</v>
      </c>
      <c r="BS331">
        <v>-29</v>
      </c>
      <c r="BT331">
        <v>-18</v>
      </c>
      <c r="BU331">
        <v>10</v>
      </c>
      <c r="BV331">
        <f t="shared" ref="BV331:BV350" si="243">BP323</f>
        <v>-26</v>
      </c>
      <c r="BW331">
        <f t="shared" ref="BW331:BW352" si="244">BQ323</f>
        <v>-11</v>
      </c>
      <c r="BX331">
        <f t="shared" ref="BX331:BX352" si="245">BR323</f>
        <v>-32</v>
      </c>
      <c r="BY331">
        <f t="shared" ref="BY331:BY352" si="246">BS323</f>
        <v>-31</v>
      </c>
      <c r="BZ331">
        <f t="shared" ref="BZ331:BZ352" si="247">BT323</f>
        <v>-18</v>
      </c>
      <c r="CA331">
        <f t="shared" ref="CA331:CA352" si="248">BU323</f>
        <v>10</v>
      </c>
      <c r="CB331">
        <f t="shared" si="221"/>
        <v>-13.5</v>
      </c>
      <c r="CC331">
        <f t="shared" si="222"/>
        <v>-18</v>
      </c>
      <c r="CD331">
        <f t="shared" si="238"/>
        <v>0</v>
      </c>
      <c r="CE331" t="s">
        <v>119</v>
      </c>
      <c r="CF331" t="str">
        <f t="shared" si="239"/>
        <v>冬</v>
      </c>
      <c r="CG331" s="2">
        <v>13906690</v>
      </c>
      <c r="CH331" s="2">
        <v>40375</v>
      </c>
      <c r="CI331" s="2">
        <v>56196934290</v>
      </c>
      <c r="CJ331">
        <f t="shared" si="240"/>
        <v>50687391368</v>
      </c>
      <c r="CK331">
        <f t="shared" si="241"/>
        <v>50687391368</v>
      </c>
      <c r="CL331" s="2">
        <v>0</v>
      </c>
      <c r="CM331" s="2">
        <v>0</v>
      </c>
      <c r="CN331">
        <f t="shared" si="223"/>
        <v>0</v>
      </c>
      <c r="CO331">
        <f t="shared" si="227"/>
        <v>0</v>
      </c>
      <c r="CP331">
        <f t="shared" si="228"/>
        <v>0</v>
      </c>
      <c r="CQ331">
        <f t="shared" si="229"/>
        <v>0</v>
      </c>
      <c r="CR331">
        <f t="shared" si="224"/>
        <v>574</v>
      </c>
      <c r="CS331">
        <v>193</v>
      </c>
      <c r="CT331">
        <v>535321.9</v>
      </c>
      <c r="CU331">
        <f t="shared" si="242"/>
        <v>535321.9</v>
      </c>
    </row>
    <row r="332" spans="1:99" x14ac:dyDescent="0.55000000000000004">
      <c r="A332" s="1">
        <v>44176</v>
      </c>
      <c r="B332">
        <v>596</v>
      </c>
      <c r="C332">
        <v>46143</v>
      </c>
      <c r="D332">
        <v>5</v>
      </c>
      <c r="E332">
        <v>535</v>
      </c>
      <c r="F332">
        <v>10.199999999999999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 t="str">
        <f t="shared" si="208"/>
        <v>金曜</v>
      </c>
      <c r="O332" t="s">
        <v>17</v>
      </c>
      <c r="P332" t="str">
        <f t="shared" si="209"/>
        <v>_平日</v>
      </c>
      <c r="Q332" t="str">
        <f t="shared" si="210"/>
        <v>_祝日でない</v>
      </c>
      <c r="R332" t="str">
        <f t="shared" si="211"/>
        <v>_平日</v>
      </c>
      <c r="S332" t="str">
        <f t="shared" si="212"/>
        <v>休日前日</v>
      </c>
      <c r="T332">
        <f t="shared" si="225"/>
        <v>601</v>
      </c>
      <c r="U332" t="str">
        <f t="shared" si="213"/>
        <v>金</v>
      </c>
      <c r="V332" t="str">
        <f t="shared" si="214"/>
        <v>週の後半</v>
      </c>
      <c r="W332" t="s">
        <v>45</v>
      </c>
      <c r="X332" t="str">
        <f t="shared" si="215"/>
        <v>週の後半</v>
      </c>
      <c r="Y332" s="3">
        <v>0</v>
      </c>
      <c r="Z332" s="3">
        <v>76</v>
      </c>
      <c r="AA332" s="2" t="s">
        <v>79</v>
      </c>
      <c r="AB332" s="3">
        <v>0</v>
      </c>
      <c r="AC332" s="3">
        <v>40970</v>
      </c>
      <c r="AD332">
        <f t="shared" si="226"/>
        <v>595</v>
      </c>
      <c r="AE332" s="3">
        <v>1869</v>
      </c>
      <c r="AF332" s="3">
        <v>1802</v>
      </c>
      <c r="AG332" s="3">
        <v>67</v>
      </c>
      <c r="AH332" s="3">
        <v>869</v>
      </c>
      <c r="AI332" s="3">
        <v>1073</v>
      </c>
      <c r="AJ332" s="3">
        <v>808</v>
      </c>
      <c r="AK332" s="3">
        <v>480</v>
      </c>
      <c r="AL332" s="3">
        <v>66</v>
      </c>
      <c r="AM332" s="3">
        <v>7176</v>
      </c>
      <c r="AN332" s="3">
        <v>1100</v>
      </c>
      <c r="AO332" s="3">
        <v>7120.1</v>
      </c>
      <c r="AP332" s="3">
        <v>6.3E-2</v>
      </c>
      <c r="AQ332" s="3">
        <v>45</v>
      </c>
      <c r="AR332" s="3">
        <v>44</v>
      </c>
      <c r="AS332" s="3">
        <v>4.3</v>
      </c>
      <c r="AT332" s="3">
        <v>1.7</v>
      </c>
      <c r="AU332" s="2">
        <v>1013.6</v>
      </c>
      <c r="AV332" s="2">
        <v>5.5</v>
      </c>
      <c r="AW332" s="2">
        <v>0.6166666666666667</v>
      </c>
      <c r="AX332">
        <f t="shared" si="216"/>
        <v>-5</v>
      </c>
      <c r="AY332" t="s">
        <v>81</v>
      </c>
      <c r="AZ332" s="3">
        <v>13906089</v>
      </c>
      <c r="BA332" s="3">
        <v>4042</v>
      </c>
      <c r="BB332">
        <v>56208411738</v>
      </c>
      <c r="BC332" t="s">
        <v>79</v>
      </c>
      <c r="BD332">
        <f t="shared" si="230"/>
        <v>9.1999999999999993</v>
      </c>
      <c r="BE332">
        <f t="shared" si="231"/>
        <v>61</v>
      </c>
      <c r="BF332" t="str">
        <f t="shared" si="232"/>
        <v>_なし</v>
      </c>
      <c r="BG332" t="str">
        <f t="shared" si="233"/>
        <v>冬である</v>
      </c>
      <c r="BH332">
        <f t="shared" si="234"/>
        <v>0</v>
      </c>
      <c r="BI332" t="str">
        <f t="shared" si="235"/>
        <v>_なし</v>
      </c>
      <c r="BJ332" t="str">
        <f t="shared" si="217"/>
        <v>_なし</v>
      </c>
      <c r="BK332" t="str">
        <f t="shared" si="236"/>
        <v>_なし</v>
      </c>
      <c r="BL332">
        <f t="shared" si="237"/>
        <v>4.2333333333333334</v>
      </c>
      <c r="BM332">
        <f t="shared" si="218"/>
        <v>7656</v>
      </c>
      <c r="BN332">
        <f t="shared" si="219"/>
        <v>1166</v>
      </c>
      <c r="BO332">
        <f t="shared" si="220"/>
        <v>8822</v>
      </c>
      <c r="BP332">
        <v>-22</v>
      </c>
      <c r="BQ332">
        <v>-4</v>
      </c>
      <c r="BR332">
        <v>-18</v>
      </c>
      <c r="BS332">
        <v>-29</v>
      </c>
      <c r="BT332">
        <v>-18</v>
      </c>
      <c r="BU332">
        <v>10</v>
      </c>
      <c r="BV332">
        <f t="shared" si="243"/>
        <v>-22</v>
      </c>
      <c r="BW332">
        <f t="shared" si="244"/>
        <v>-3</v>
      </c>
      <c r="BX332">
        <f t="shared" si="245"/>
        <v>-24</v>
      </c>
      <c r="BY332">
        <f t="shared" si="246"/>
        <v>-30</v>
      </c>
      <c r="BZ332">
        <f t="shared" si="247"/>
        <v>-18</v>
      </c>
      <c r="CA332">
        <f t="shared" si="248"/>
        <v>10</v>
      </c>
      <c r="CB332">
        <f t="shared" si="221"/>
        <v>-13.5</v>
      </c>
      <c r="CC332">
        <f t="shared" si="222"/>
        <v>-14.5</v>
      </c>
      <c r="CD332">
        <f t="shared" si="238"/>
        <v>7.1</v>
      </c>
      <c r="CE332" t="s">
        <v>119</v>
      </c>
      <c r="CF332" t="str">
        <f t="shared" si="239"/>
        <v>冬</v>
      </c>
      <c r="CG332" s="2">
        <v>13906089</v>
      </c>
      <c r="CH332" s="2">
        <v>40970</v>
      </c>
      <c r="CI332" s="2">
        <v>56208411738</v>
      </c>
      <c r="CJ332">
        <f t="shared" si="240"/>
        <v>52757936970</v>
      </c>
      <c r="CK332">
        <f t="shared" si="241"/>
        <v>52757936970</v>
      </c>
      <c r="CL332" s="2">
        <v>0</v>
      </c>
      <c r="CM332" s="2">
        <v>0</v>
      </c>
      <c r="CN332">
        <f t="shared" si="223"/>
        <v>0</v>
      </c>
      <c r="CO332">
        <f t="shared" si="227"/>
        <v>0</v>
      </c>
      <c r="CP332">
        <f t="shared" si="228"/>
        <v>0</v>
      </c>
      <c r="CQ332">
        <f t="shared" si="229"/>
        <v>0</v>
      </c>
      <c r="CR332">
        <f t="shared" si="224"/>
        <v>601</v>
      </c>
      <c r="CS332">
        <v>193</v>
      </c>
      <c r="CT332">
        <v>535321.9</v>
      </c>
      <c r="CU332">
        <f t="shared" si="242"/>
        <v>535321.9</v>
      </c>
    </row>
    <row r="333" spans="1:99" x14ac:dyDescent="0.55000000000000004">
      <c r="A333" s="1">
        <v>44177</v>
      </c>
      <c r="B333">
        <v>621</v>
      </c>
      <c r="C333">
        <v>46764</v>
      </c>
      <c r="D333">
        <v>0</v>
      </c>
      <c r="E333">
        <v>535</v>
      </c>
      <c r="F333">
        <v>11.4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 t="str">
        <f t="shared" si="208"/>
        <v>休日</v>
      </c>
      <c r="O333" t="s">
        <v>17</v>
      </c>
      <c r="P333" t="str">
        <f t="shared" si="209"/>
        <v>休日</v>
      </c>
      <c r="Q333" t="str">
        <f t="shared" si="210"/>
        <v>_祝日でない</v>
      </c>
      <c r="R333" t="str">
        <f t="shared" si="211"/>
        <v>休日</v>
      </c>
      <c r="S333" t="str">
        <f t="shared" si="212"/>
        <v>休日</v>
      </c>
      <c r="T333">
        <f t="shared" si="225"/>
        <v>596</v>
      </c>
      <c r="U333" t="str">
        <f t="shared" si="213"/>
        <v>土</v>
      </c>
      <c r="V333" t="str">
        <f t="shared" si="214"/>
        <v>週の後半</v>
      </c>
      <c r="W333" t="s">
        <v>45</v>
      </c>
      <c r="X333" t="str">
        <f t="shared" si="215"/>
        <v>週の後半</v>
      </c>
      <c r="Y333" s="3">
        <v>0</v>
      </c>
      <c r="Z333" s="3">
        <v>70</v>
      </c>
      <c r="AA333" s="2" t="s">
        <v>79</v>
      </c>
      <c r="AB333" s="3">
        <v>0</v>
      </c>
      <c r="AC333" s="3">
        <v>41297</v>
      </c>
      <c r="AD333">
        <f t="shared" si="226"/>
        <v>327</v>
      </c>
      <c r="AE333" s="3">
        <v>1874</v>
      </c>
      <c r="AF333" s="3">
        <v>1806</v>
      </c>
      <c r="AG333" s="3">
        <v>68</v>
      </c>
      <c r="AH333" s="3">
        <v>913</v>
      </c>
      <c r="AI333" s="3">
        <v>1105</v>
      </c>
      <c r="AJ333" s="3">
        <v>1021</v>
      </c>
      <c r="AK333" s="3">
        <v>372</v>
      </c>
      <c r="AL333" s="3">
        <v>48</v>
      </c>
      <c r="AM333" s="3">
        <v>4776</v>
      </c>
      <c r="AN333" s="3">
        <v>945</v>
      </c>
      <c r="AO333" s="3">
        <v>7202.6</v>
      </c>
      <c r="AP333" s="3">
        <v>6.4000000000000001E-2</v>
      </c>
      <c r="AQ333" s="3">
        <v>51</v>
      </c>
      <c r="AR333" s="3">
        <v>45.3</v>
      </c>
      <c r="AS333" s="3">
        <v>2.2999999999999998</v>
      </c>
      <c r="AT333" s="3">
        <v>2</v>
      </c>
      <c r="AU333" s="2">
        <v>1005.4</v>
      </c>
      <c r="AV333" s="2">
        <v>10</v>
      </c>
      <c r="AW333" s="2">
        <v>-28.433333333333334</v>
      </c>
      <c r="AX333">
        <f t="shared" si="216"/>
        <v>25</v>
      </c>
      <c r="AY333" t="s">
        <v>81</v>
      </c>
      <c r="AZ333" s="3">
        <v>13905493</v>
      </c>
      <c r="BA333" s="3">
        <v>4311</v>
      </c>
      <c r="BB333">
        <v>59946580323</v>
      </c>
      <c r="BC333" t="s">
        <v>79</v>
      </c>
      <c r="BD333">
        <f t="shared" si="230"/>
        <v>6.6</v>
      </c>
      <c r="BE333">
        <f t="shared" si="231"/>
        <v>86</v>
      </c>
      <c r="BF333" t="str">
        <f t="shared" si="232"/>
        <v>_なし</v>
      </c>
      <c r="BG333" t="str">
        <f t="shared" si="233"/>
        <v>冬である</v>
      </c>
      <c r="BH333">
        <f t="shared" si="234"/>
        <v>0</v>
      </c>
      <c r="BI333" t="str">
        <f t="shared" si="235"/>
        <v>_なし</v>
      </c>
      <c r="BJ333" t="str">
        <f t="shared" si="217"/>
        <v>_なし</v>
      </c>
      <c r="BK333" t="str">
        <f t="shared" si="236"/>
        <v>_なし</v>
      </c>
      <c r="BL333">
        <f t="shared" si="237"/>
        <v>-31.491666666666671</v>
      </c>
      <c r="BM333">
        <f t="shared" si="218"/>
        <v>5148</v>
      </c>
      <c r="BN333">
        <f t="shared" si="219"/>
        <v>993</v>
      </c>
      <c r="BO333">
        <f t="shared" si="220"/>
        <v>6141</v>
      </c>
      <c r="BP333">
        <v>-16</v>
      </c>
      <c r="BQ333">
        <v>-2</v>
      </c>
      <c r="BR333">
        <v>-16</v>
      </c>
      <c r="BS333">
        <v>-25</v>
      </c>
      <c r="BT333">
        <v>-10</v>
      </c>
      <c r="BU333">
        <v>6</v>
      </c>
      <c r="BV333">
        <f t="shared" si="243"/>
        <v>-21</v>
      </c>
      <c r="BW333">
        <f t="shared" si="244"/>
        <v>-2</v>
      </c>
      <c r="BX333">
        <f t="shared" si="245"/>
        <v>-19</v>
      </c>
      <c r="BY333">
        <f t="shared" si="246"/>
        <v>-30</v>
      </c>
      <c r="BZ333">
        <f t="shared" si="247"/>
        <v>-18</v>
      </c>
      <c r="CA333">
        <f t="shared" si="248"/>
        <v>11</v>
      </c>
      <c r="CB333">
        <f t="shared" si="221"/>
        <v>-10.5</v>
      </c>
      <c r="CC333">
        <f t="shared" si="222"/>
        <v>-13.166666666666666</v>
      </c>
      <c r="CD333">
        <f t="shared" si="238"/>
        <v>0</v>
      </c>
      <c r="CE333" t="s">
        <v>119</v>
      </c>
      <c r="CF333" t="str">
        <f t="shared" si="239"/>
        <v>冬</v>
      </c>
      <c r="CG333" s="2">
        <v>13905493</v>
      </c>
      <c r="CH333" s="2">
        <v>41297</v>
      </c>
      <c r="CI333" s="2">
        <v>59946580323</v>
      </c>
      <c r="CJ333">
        <f t="shared" si="240"/>
        <v>54397438041</v>
      </c>
      <c r="CK333">
        <f t="shared" si="241"/>
        <v>54397438041</v>
      </c>
      <c r="CL333" s="2">
        <v>0</v>
      </c>
      <c r="CM333" s="2">
        <v>0</v>
      </c>
      <c r="CN333">
        <f t="shared" si="223"/>
        <v>0</v>
      </c>
      <c r="CO333">
        <f t="shared" si="227"/>
        <v>0</v>
      </c>
      <c r="CP333">
        <f t="shared" si="228"/>
        <v>0</v>
      </c>
      <c r="CQ333">
        <f t="shared" si="229"/>
        <v>0</v>
      </c>
      <c r="CR333">
        <f t="shared" si="224"/>
        <v>596</v>
      </c>
      <c r="CS333">
        <v>193</v>
      </c>
      <c r="CT333">
        <v>535321.9</v>
      </c>
      <c r="CU333">
        <f t="shared" si="242"/>
        <v>535321.9</v>
      </c>
    </row>
    <row r="334" spans="1:99" x14ac:dyDescent="0.55000000000000004">
      <c r="A334" s="1">
        <v>44178</v>
      </c>
      <c r="B334">
        <v>481</v>
      </c>
      <c r="C334">
        <v>47245</v>
      </c>
      <c r="D334">
        <v>0</v>
      </c>
      <c r="E334">
        <v>535</v>
      </c>
      <c r="F334">
        <v>9.9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 t="str">
        <f t="shared" si="208"/>
        <v>休日</v>
      </c>
      <c r="O334" t="s">
        <v>17</v>
      </c>
      <c r="P334" t="str">
        <f t="shared" si="209"/>
        <v>休日</v>
      </c>
      <c r="Q334" t="str">
        <f t="shared" si="210"/>
        <v>_祝日でない</v>
      </c>
      <c r="R334" t="str">
        <f t="shared" si="211"/>
        <v>休日</v>
      </c>
      <c r="S334" t="str">
        <f t="shared" si="212"/>
        <v>休日</v>
      </c>
      <c r="T334">
        <f t="shared" si="225"/>
        <v>621</v>
      </c>
      <c r="U334" t="str">
        <f t="shared" si="213"/>
        <v>日</v>
      </c>
      <c r="V334" t="str">
        <f t="shared" si="214"/>
        <v>_週の前半</v>
      </c>
      <c r="W334" t="s">
        <v>45</v>
      </c>
      <c r="X334" t="str">
        <f t="shared" si="215"/>
        <v>週の後半</v>
      </c>
      <c r="Y334" s="3">
        <v>0</v>
      </c>
      <c r="Z334" s="3">
        <v>72</v>
      </c>
      <c r="AA334" s="2" t="s">
        <v>79</v>
      </c>
      <c r="AB334" s="3">
        <v>0</v>
      </c>
      <c r="AC334" s="3">
        <v>41555</v>
      </c>
      <c r="AD334">
        <f t="shared" si="226"/>
        <v>258</v>
      </c>
      <c r="AE334" s="3">
        <v>1971</v>
      </c>
      <c r="AF334" s="3">
        <v>1901</v>
      </c>
      <c r="AG334" s="3">
        <v>70</v>
      </c>
      <c r="AH334" s="3">
        <v>932</v>
      </c>
      <c r="AI334" s="3">
        <v>1208</v>
      </c>
      <c r="AJ334" s="3">
        <v>1024</v>
      </c>
      <c r="AK334" s="3">
        <v>192</v>
      </c>
      <c r="AL334" s="3">
        <v>24</v>
      </c>
      <c r="AM334" s="3">
        <v>2067</v>
      </c>
      <c r="AN334" s="3">
        <v>492</v>
      </c>
      <c r="AO334" s="3">
        <v>7266.6</v>
      </c>
      <c r="AP334" s="3">
        <v>6.4000000000000001E-2</v>
      </c>
      <c r="AQ334" s="3">
        <v>47</v>
      </c>
      <c r="AR334" s="3">
        <v>45.9</v>
      </c>
      <c r="AS334" s="3">
        <v>6.2</v>
      </c>
      <c r="AT334" s="3">
        <v>1.7</v>
      </c>
      <c r="AU334" s="2">
        <v>1006.2</v>
      </c>
      <c r="AV334" s="2">
        <v>3.5</v>
      </c>
      <c r="AW334" s="2">
        <v>-3.7666666666666662</v>
      </c>
      <c r="AX334">
        <f t="shared" si="216"/>
        <v>-140</v>
      </c>
      <c r="AY334" t="s">
        <v>81</v>
      </c>
      <c r="AZ334" s="3">
        <v>13904872</v>
      </c>
      <c r="BA334" s="3">
        <v>4674</v>
      </c>
      <c r="BB334">
        <v>64991371728</v>
      </c>
      <c r="BC334" t="s">
        <v>79</v>
      </c>
      <c r="BD334">
        <f t="shared" si="230"/>
        <v>8.1999999999999993</v>
      </c>
      <c r="BE334">
        <f t="shared" si="231"/>
        <v>80</v>
      </c>
      <c r="BF334" t="str">
        <f t="shared" si="232"/>
        <v>_なし</v>
      </c>
      <c r="BG334" t="str">
        <f t="shared" si="233"/>
        <v>冬である</v>
      </c>
      <c r="BH334">
        <f t="shared" si="234"/>
        <v>0</v>
      </c>
      <c r="BI334" t="str">
        <f t="shared" si="235"/>
        <v>_なし</v>
      </c>
      <c r="BJ334" t="str">
        <f t="shared" si="217"/>
        <v>_なし</v>
      </c>
      <c r="BK334" t="str">
        <f t="shared" si="236"/>
        <v>_なし</v>
      </c>
      <c r="BL334">
        <f t="shared" si="237"/>
        <v>-2.8333333333333339</v>
      </c>
      <c r="BM334">
        <f t="shared" si="218"/>
        <v>2259</v>
      </c>
      <c r="BN334">
        <f t="shared" si="219"/>
        <v>516</v>
      </c>
      <c r="BO334">
        <f t="shared" si="220"/>
        <v>2775</v>
      </c>
      <c r="BP334">
        <v>-15</v>
      </c>
      <c r="BQ334">
        <v>-2</v>
      </c>
      <c r="BR334">
        <v>-5</v>
      </c>
      <c r="BS334">
        <v>-27</v>
      </c>
      <c r="BT334">
        <v>-8</v>
      </c>
      <c r="BU334">
        <v>4</v>
      </c>
      <c r="BV334">
        <f t="shared" si="243"/>
        <v>-23</v>
      </c>
      <c r="BW334">
        <f t="shared" si="244"/>
        <v>-8</v>
      </c>
      <c r="BX334">
        <f t="shared" si="245"/>
        <v>-48</v>
      </c>
      <c r="BY334">
        <f t="shared" si="246"/>
        <v>-29</v>
      </c>
      <c r="BZ334">
        <f t="shared" si="247"/>
        <v>-10</v>
      </c>
      <c r="CA334">
        <f t="shared" si="248"/>
        <v>7</v>
      </c>
      <c r="CB334">
        <f t="shared" si="221"/>
        <v>-8.8333333333333339</v>
      </c>
      <c r="CC334">
        <f t="shared" si="222"/>
        <v>-18.5</v>
      </c>
      <c r="CD334">
        <f t="shared" si="238"/>
        <v>5.8</v>
      </c>
      <c r="CE334" t="s">
        <v>119</v>
      </c>
      <c r="CF334" t="str">
        <f t="shared" si="239"/>
        <v>冬</v>
      </c>
      <c r="CG334" s="2">
        <v>13904872</v>
      </c>
      <c r="CH334" s="2">
        <v>41555</v>
      </c>
      <c r="CI334" s="2">
        <v>64991371728</v>
      </c>
      <c r="CJ334">
        <f t="shared" si="240"/>
        <v>59429939431</v>
      </c>
      <c r="CK334">
        <f t="shared" si="241"/>
        <v>59429939431</v>
      </c>
      <c r="CL334" s="2">
        <v>0</v>
      </c>
      <c r="CM334" s="2">
        <v>0</v>
      </c>
      <c r="CN334">
        <f t="shared" si="223"/>
        <v>0</v>
      </c>
      <c r="CO334">
        <f t="shared" si="227"/>
        <v>0</v>
      </c>
      <c r="CP334">
        <f t="shared" si="228"/>
        <v>0</v>
      </c>
      <c r="CQ334">
        <f t="shared" si="229"/>
        <v>0</v>
      </c>
      <c r="CR334">
        <f t="shared" si="224"/>
        <v>621</v>
      </c>
      <c r="CS334">
        <v>193</v>
      </c>
      <c r="CT334">
        <v>535321.9</v>
      </c>
      <c r="CU334">
        <f t="shared" si="242"/>
        <v>535321.9</v>
      </c>
    </row>
    <row r="335" spans="1:99" x14ac:dyDescent="0.55000000000000004">
      <c r="A335" s="1">
        <v>44179</v>
      </c>
      <c r="B335">
        <v>305</v>
      </c>
      <c r="C335">
        <v>47550</v>
      </c>
      <c r="D335">
        <v>3</v>
      </c>
      <c r="E335">
        <v>538</v>
      </c>
      <c r="F335">
        <v>8.5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t="str">
        <f t="shared" si="208"/>
        <v>_平日(金曜除く)</v>
      </c>
      <c r="O335" t="s">
        <v>17</v>
      </c>
      <c r="P335" t="str">
        <f t="shared" si="209"/>
        <v>_平日</v>
      </c>
      <c r="Q335" t="str">
        <f t="shared" si="210"/>
        <v>_祝日でない</v>
      </c>
      <c r="R335" t="str">
        <f t="shared" si="211"/>
        <v>_平日</v>
      </c>
      <c r="S335" t="str">
        <f t="shared" si="212"/>
        <v>_平日</v>
      </c>
      <c r="T335">
        <f t="shared" si="225"/>
        <v>481</v>
      </c>
      <c r="U335" t="str">
        <f t="shared" si="213"/>
        <v>月</v>
      </c>
      <c r="V335" t="str">
        <f t="shared" si="214"/>
        <v>_週の前半</v>
      </c>
      <c r="W335" t="s">
        <v>45</v>
      </c>
      <c r="X335" t="str">
        <f t="shared" si="215"/>
        <v>_週の前半</v>
      </c>
      <c r="Y335" s="3">
        <v>0</v>
      </c>
      <c r="Z335" s="3">
        <v>62</v>
      </c>
      <c r="AA335" s="2" t="s">
        <v>79</v>
      </c>
      <c r="AB335" s="3">
        <v>0</v>
      </c>
      <c r="AC335" s="3">
        <v>41983</v>
      </c>
      <c r="AD335">
        <f t="shared" si="226"/>
        <v>428</v>
      </c>
      <c r="AE335" s="3">
        <v>2049</v>
      </c>
      <c r="AF335" s="3">
        <v>1976</v>
      </c>
      <c r="AG335" s="3">
        <v>73</v>
      </c>
      <c r="AH335" s="3">
        <v>930</v>
      </c>
      <c r="AI335" s="3">
        <v>1396</v>
      </c>
      <c r="AJ335" s="3">
        <v>634</v>
      </c>
      <c r="AK335" s="3">
        <v>427</v>
      </c>
      <c r="AL335" s="3">
        <v>120</v>
      </c>
      <c r="AM335" s="3">
        <v>6079</v>
      </c>
      <c r="AN335" s="3">
        <v>1661</v>
      </c>
      <c r="AO335" s="3">
        <v>7401.1</v>
      </c>
      <c r="AP335" s="3">
        <v>6.6000000000000003E-2</v>
      </c>
      <c r="AQ335" s="3">
        <v>39</v>
      </c>
      <c r="AR335" s="3">
        <v>45.6</v>
      </c>
      <c r="AS335" s="3">
        <v>4.5999999999999996</v>
      </c>
      <c r="AT335" s="3">
        <v>2.7</v>
      </c>
      <c r="AU335" s="2">
        <v>1004.8</v>
      </c>
      <c r="AV335" s="2">
        <v>8.5</v>
      </c>
      <c r="AW335" s="2">
        <v>91.225000000000023</v>
      </c>
      <c r="AX335">
        <f t="shared" si="216"/>
        <v>-176</v>
      </c>
      <c r="AY335" t="s">
        <v>81</v>
      </c>
      <c r="AZ335" s="3">
        <v>13904391</v>
      </c>
      <c r="BA335" s="3">
        <v>4724</v>
      </c>
      <c r="BB335">
        <v>65684343084</v>
      </c>
      <c r="BC335" t="s">
        <v>79</v>
      </c>
      <c r="BD335">
        <f t="shared" si="230"/>
        <v>9.6999999999999993</v>
      </c>
      <c r="BE335">
        <f t="shared" si="231"/>
        <v>71</v>
      </c>
      <c r="BF335" t="str">
        <f t="shared" si="232"/>
        <v>_なし</v>
      </c>
      <c r="BG335" t="str">
        <f t="shared" si="233"/>
        <v>冬である</v>
      </c>
      <c r="BH335">
        <f t="shared" si="234"/>
        <v>0</v>
      </c>
      <c r="BI335" t="str">
        <f t="shared" si="235"/>
        <v>_なし</v>
      </c>
      <c r="BJ335" t="str">
        <f t="shared" si="217"/>
        <v>_なし</v>
      </c>
      <c r="BK335" t="str">
        <f t="shared" si="236"/>
        <v>_なし</v>
      </c>
      <c r="BL335">
        <f t="shared" si="237"/>
        <v>98.2</v>
      </c>
      <c r="BM335">
        <f t="shared" si="218"/>
        <v>6506</v>
      </c>
      <c r="BN335">
        <f t="shared" si="219"/>
        <v>1781</v>
      </c>
      <c r="BO335">
        <f t="shared" si="220"/>
        <v>8287</v>
      </c>
      <c r="BP335">
        <v>-23</v>
      </c>
      <c r="BQ335">
        <v>-8</v>
      </c>
      <c r="BR335">
        <v>-25</v>
      </c>
      <c r="BS335">
        <v>-29</v>
      </c>
      <c r="BT335">
        <v>-17</v>
      </c>
      <c r="BU335">
        <v>9</v>
      </c>
      <c r="BV335">
        <f t="shared" si="243"/>
        <v>-14</v>
      </c>
      <c r="BW335">
        <f t="shared" si="244"/>
        <v>1</v>
      </c>
      <c r="BX335">
        <f t="shared" si="245"/>
        <v>-4</v>
      </c>
      <c r="BY335">
        <f t="shared" si="246"/>
        <v>-27</v>
      </c>
      <c r="BZ335">
        <f t="shared" si="247"/>
        <v>-8</v>
      </c>
      <c r="CA335">
        <f t="shared" si="248"/>
        <v>4</v>
      </c>
      <c r="CB335">
        <f t="shared" si="221"/>
        <v>-15.5</v>
      </c>
      <c r="CC335">
        <f t="shared" si="222"/>
        <v>-8</v>
      </c>
      <c r="CD335">
        <f t="shared" si="238"/>
        <v>8.8000000000000007</v>
      </c>
      <c r="CE335" t="s">
        <v>119</v>
      </c>
      <c r="CF335" t="str">
        <f t="shared" si="239"/>
        <v>冬</v>
      </c>
      <c r="CG335" s="2">
        <v>13904391</v>
      </c>
      <c r="CH335" s="2">
        <v>41983</v>
      </c>
      <c r="CI335" s="2">
        <v>65684343084</v>
      </c>
      <c r="CJ335">
        <f t="shared" si="240"/>
        <v>56688677844</v>
      </c>
      <c r="CK335">
        <f t="shared" si="241"/>
        <v>56688677844</v>
      </c>
      <c r="CL335" s="2">
        <v>0</v>
      </c>
      <c r="CM335" s="2">
        <v>0</v>
      </c>
      <c r="CN335">
        <f t="shared" si="223"/>
        <v>0</v>
      </c>
      <c r="CO335">
        <f t="shared" si="227"/>
        <v>0</v>
      </c>
      <c r="CP335">
        <f t="shared" si="228"/>
        <v>0</v>
      </c>
      <c r="CQ335">
        <f t="shared" si="229"/>
        <v>0</v>
      </c>
      <c r="CR335">
        <f t="shared" si="224"/>
        <v>481</v>
      </c>
      <c r="CS335">
        <v>193</v>
      </c>
      <c r="CT335">
        <v>535321.9</v>
      </c>
      <c r="CU335">
        <f t="shared" si="242"/>
        <v>535321.9</v>
      </c>
    </row>
    <row r="336" spans="1:99" x14ac:dyDescent="0.55000000000000004">
      <c r="A336" s="1">
        <v>44180</v>
      </c>
      <c r="B336">
        <v>457</v>
      </c>
      <c r="C336">
        <v>48007</v>
      </c>
      <c r="D336">
        <v>9</v>
      </c>
      <c r="E336">
        <v>547</v>
      </c>
      <c r="F336">
        <v>6.1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 t="str">
        <f t="shared" si="208"/>
        <v>_平日(金曜除く)</v>
      </c>
      <c r="O336" t="s">
        <v>17</v>
      </c>
      <c r="P336" t="str">
        <f t="shared" si="209"/>
        <v>_平日</v>
      </c>
      <c r="Q336" t="str">
        <f t="shared" si="210"/>
        <v>_祝日でない</v>
      </c>
      <c r="R336" t="str">
        <f t="shared" si="211"/>
        <v>_平日</v>
      </c>
      <c r="S336" t="str">
        <f t="shared" si="212"/>
        <v>_平日</v>
      </c>
      <c r="T336">
        <f t="shared" si="225"/>
        <v>305</v>
      </c>
      <c r="U336" t="str">
        <f t="shared" si="213"/>
        <v>火</v>
      </c>
      <c r="V336" t="str">
        <f t="shared" si="214"/>
        <v>_週の前半</v>
      </c>
      <c r="W336" t="s">
        <v>45</v>
      </c>
      <c r="X336" t="str">
        <f t="shared" si="215"/>
        <v>_週の前半</v>
      </c>
      <c r="Y336" s="3">
        <v>0</v>
      </c>
      <c r="Z336" s="3">
        <v>45</v>
      </c>
      <c r="AA336" s="2" t="s">
        <v>79</v>
      </c>
      <c r="AB336" s="3">
        <v>0</v>
      </c>
      <c r="AC336" s="3">
        <v>42621</v>
      </c>
      <c r="AD336">
        <f t="shared" si="226"/>
        <v>638</v>
      </c>
      <c r="AE336" s="3">
        <v>1976</v>
      </c>
      <c r="AF336" s="3">
        <v>1898</v>
      </c>
      <c r="AG336" s="3">
        <v>78</v>
      </c>
      <c r="AH336" s="3">
        <v>934</v>
      </c>
      <c r="AI336" s="3">
        <v>1205</v>
      </c>
      <c r="AJ336" s="3">
        <v>707</v>
      </c>
      <c r="AK336" s="3">
        <v>573</v>
      </c>
      <c r="AL336" s="3">
        <v>93</v>
      </c>
      <c r="AM336" s="3">
        <v>7496</v>
      </c>
      <c r="AN336" s="3">
        <v>1509</v>
      </c>
      <c r="AO336" s="3">
        <v>7513.6</v>
      </c>
      <c r="AP336" s="3">
        <v>6.6000000000000003E-2</v>
      </c>
      <c r="AQ336" s="3">
        <v>46</v>
      </c>
      <c r="AR336" s="3">
        <v>46</v>
      </c>
      <c r="AS336" s="3">
        <v>7</v>
      </c>
      <c r="AT336" s="3">
        <v>2.5</v>
      </c>
      <c r="AU336" s="2">
        <v>1007.8</v>
      </c>
      <c r="AV336" s="2">
        <v>4.5</v>
      </c>
      <c r="AW336" s="2">
        <v>-8.3333333333333783E-3</v>
      </c>
      <c r="AX336">
        <f t="shared" si="216"/>
        <v>152</v>
      </c>
      <c r="AY336" t="s">
        <v>81</v>
      </c>
      <c r="AZ336" s="3">
        <v>13904086</v>
      </c>
      <c r="BA336" s="3">
        <v>4382</v>
      </c>
      <c r="BB336">
        <v>60927704852</v>
      </c>
      <c r="BC336" t="s">
        <v>79</v>
      </c>
      <c r="BD336">
        <f t="shared" si="230"/>
        <v>11.4</v>
      </c>
      <c r="BE336">
        <f t="shared" si="231"/>
        <v>66</v>
      </c>
      <c r="BF336" t="str">
        <f t="shared" si="232"/>
        <v>_なし</v>
      </c>
      <c r="BG336" t="str">
        <f t="shared" si="233"/>
        <v>冬である</v>
      </c>
      <c r="BH336">
        <f t="shared" si="234"/>
        <v>0</v>
      </c>
      <c r="BI336" t="str">
        <f t="shared" si="235"/>
        <v>_なし</v>
      </c>
      <c r="BJ336" t="str">
        <f t="shared" si="217"/>
        <v>_なし</v>
      </c>
      <c r="BK336" t="str">
        <f t="shared" si="236"/>
        <v>_なし</v>
      </c>
      <c r="BL336">
        <f t="shared" si="237"/>
        <v>-1.3416666666666668</v>
      </c>
      <c r="BM336">
        <f t="shared" si="218"/>
        <v>8069</v>
      </c>
      <c r="BN336">
        <f t="shared" si="219"/>
        <v>1602</v>
      </c>
      <c r="BO336">
        <f t="shared" si="220"/>
        <v>9671</v>
      </c>
      <c r="BP336">
        <v>-17</v>
      </c>
      <c r="BQ336">
        <v>-1</v>
      </c>
      <c r="BR336">
        <v>-17</v>
      </c>
      <c r="BS336">
        <v>-28</v>
      </c>
      <c r="BT336">
        <v>-18</v>
      </c>
      <c r="BU336">
        <v>9</v>
      </c>
      <c r="BV336">
        <f t="shared" si="243"/>
        <v>-21</v>
      </c>
      <c r="BW336">
        <f t="shared" si="244"/>
        <v>-5</v>
      </c>
      <c r="BX336">
        <f t="shared" si="245"/>
        <v>-16</v>
      </c>
      <c r="BY336">
        <f t="shared" si="246"/>
        <v>-28</v>
      </c>
      <c r="BZ336">
        <f t="shared" si="247"/>
        <v>-17</v>
      </c>
      <c r="CA336">
        <f t="shared" si="248"/>
        <v>9</v>
      </c>
      <c r="CB336">
        <f t="shared" si="221"/>
        <v>-12</v>
      </c>
      <c r="CC336">
        <f t="shared" si="222"/>
        <v>-13</v>
      </c>
      <c r="CD336">
        <f t="shared" si="238"/>
        <v>6.7</v>
      </c>
      <c r="CE336" t="s">
        <v>119</v>
      </c>
      <c r="CF336" t="str">
        <f t="shared" si="239"/>
        <v>冬</v>
      </c>
      <c r="CG336" s="2">
        <v>13904086</v>
      </c>
      <c r="CH336" s="2">
        <v>42621</v>
      </c>
      <c r="CI336" s="2">
        <v>60927704852</v>
      </c>
      <c r="CJ336">
        <f t="shared" si="240"/>
        <v>54754292066</v>
      </c>
      <c r="CK336">
        <f t="shared" si="241"/>
        <v>54754292066</v>
      </c>
      <c r="CL336" s="2">
        <v>0</v>
      </c>
      <c r="CM336" s="2">
        <v>0</v>
      </c>
      <c r="CN336">
        <f t="shared" si="223"/>
        <v>0</v>
      </c>
      <c r="CO336">
        <f t="shared" si="227"/>
        <v>0</v>
      </c>
      <c r="CP336">
        <f t="shared" si="228"/>
        <v>0</v>
      </c>
      <c r="CQ336">
        <f t="shared" si="229"/>
        <v>0</v>
      </c>
      <c r="CR336">
        <f t="shared" si="224"/>
        <v>305</v>
      </c>
      <c r="CS336">
        <v>193</v>
      </c>
      <c r="CT336">
        <v>535321.9</v>
      </c>
      <c r="CU336">
        <f t="shared" si="242"/>
        <v>535321.9</v>
      </c>
    </row>
    <row r="337" spans="1:99" x14ac:dyDescent="0.55000000000000004">
      <c r="A337" s="1">
        <v>44181</v>
      </c>
      <c r="B337">
        <v>681</v>
      </c>
      <c r="C337">
        <v>48688</v>
      </c>
      <c r="D337">
        <v>10</v>
      </c>
      <c r="E337">
        <v>557</v>
      </c>
      <c r="F337">
        <v>4.5999999999999996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 t="str">
        <f t="shared" si="208"/>
        <v>_平日(金曜除く)</v>
      </c>
      <c r="O337" t="s">
        <v>17</v>
      </c>
      <c r="P337" t="str">
        <f t="shared" si="209"/>
        <v>_平日</v>
      </c>
      <c r="Q337" t="str">
        <f t="shared" si="210"/>
        <v>_祝日でない</v>
      </c>
      <c r="R337" t="str">
        <f t="shared" si="211"/>
        <v>_平日</v>
      </c>
      <c r="S337" t="str">
        <f t="shared" si="212"/>
        <v>_平日</v>
      </c>
      <c r="T337">
        <f t="shared" si="225"/>
        <v>457</v>
      </c>
      <c r="U337" t="str">
        <f t="shared" si="213"/>
        <v>水</v>
      </c>
      <c r="V337" t="str">
        <f t="shared" si="214"/>
        <v>_週の前半</v>
      </c>
      <c r="W337" t="s">
        <v>45</v>
      </c>
      <c r="X337" t="str">
        <f t="shared" si="215"/>
        <v>_週の前半</v>
      </c>
      <c r="Y337" s="3">
        <v>0</v>
      </c>
      <c r="Z337" s="3">
        <v>43</v>
      </c>
      <c r="AA337" s="2" t="s">
        <v>79</v>
      </c>
      <c r="AB337" s="3">
        <v>0</v>
      </c>
      <c r="AC337" s="3">
        <v>43041</v>
      </c>
      <c r="AD337">
        <f t="shared" si="226"/>
        <v>420</v>
      </c>
      <c r="AE337" s="3">
        <v>1960</v>
      </c>
      <c r="AF337" s="3">
        <v>1891</v>
      </c>
      <c r="AG337" s="3">
        <v>69</v>
      </c>
      <c r="AH337" s="3">
        <v>938</v>
      </c>
      <c r="AI337" s="3">
        <v>1255</v>
      </c>
      <c r="AJ337" s="3">
        <v>917</v>
      </c>
      <c r="AK337" s="3">
        <v>567</v>
      </c>
      <c r="AL337" s="3">
        <v>86</v>
      </c>
      <c r="AM337" s="3">
        <v>7755</v>
      </c>
      <c r="AN337" s="3">
        <v>1268</v>
      </c>
      <c r="AO337" s="3">
        <v>7681.6</v>
      </c>
      <c r="AP337" s="3">
        <v>6.7000000000000004E-2</v>
      </c>
      <c r="AQ337" s="3">
        <v>51</v>
      </c>
      <c r="AR337" s="3">
        <v>46.6</v>
      </c>
      <c r="AS337" s="3">
        <v>6.1</v>
      </c>
      <c r="AT337" s="3">
        <v>1.9</v>
      </c>
      <c r="AU337" s="2">
        <v>1009</v>
      </c>
      <c r="AV337" s="2">
        <v>2.8</v>
      </c>
      <c r="AW337" s="2">
        <v>2.3666666666666667</v>
      </c>
      <c r="AX337">
        <f t="shared" si="216"/>
        <v>224</v>
      </c>
      <c r="AY337" t="s">
        <v>81</v>
      </c>
      <c r="AZ337" s="3">
        <v>13903629</v>
      </c>
      <c r="BA337" s="3">
        <v>4409</v>
      </c>
      <c r="BB337">
        <v>61301100261</v>
      </c>
      <c r="BC337" t="s">
        <v>79</v>
      </c>
      <c r="BD337">
        <f t="shared" si="230"/>
        <v>9.8000000000000007</v>
      </c>
      <c r="BE337">
        <f t="shared" si="231"/>
        <v>61</v>
      </c>
      <c r="BF337" t="str">
        <f t="shared" si="232"/>
        <v>_なし</v>
      </c>
      <c r="BG337" t="str">
        <f t="shared" si="233"/>
        <v>冬である</v>
      </c>
      <c r="BH337">
        <f t="shared" si="234"/>
        <v>0</v>
      </c>
      <c r="BI337" t="str">
        <f t="shared" si="235"/>
        <v>_なし</v>
      </c>
      <c r="BJ337" t="str">
        <f t="shared" si="217"/>
        <v>_なし</v>
      </c>
      <c r="BK337" t="str">
        <f t="shared" si="236"/>
        <v>_なし</v>
      </c>
      <c r="BL337">
        <f t="shared" si="237"/>
        <v>2.541666666666667</v>
      </c>
      <c r="BM337">
        <f t="shared" si="218"/>
        <v>8322</v>
      </c>
      <c r="BN337">
        <f t="shared" si="219"/>
        <v>1354</v>
      </c>
      <c r="BO337">
        <f t="shared" si="220"/>
        <v>9676</v>
      </c>
      <c r="BP337">
        <v>-20</v>
      </c>
      <c r="BQ337">
        <v>-4</v>
      </c>
      <c r="BR337">
        <v>-19</v>
      </c>
      <c r="BS337">
        <v>-29</v>
      </c>
      <c r="BT337">
        <v>-18</v>
      </c>
      <c r="BU337">
        <v>9</v>
      </c>
      <c r="BV337">
        <f t="shared" si="243"/>
        <v>-19</v>
      </c>
      <c r="BW337">
        <f t="shared" si="244"/>
        <v>-3</v>
      </c>
      <c r="BX337">
        <f t="shared" si="245"/>
        <v>-12</v>
      </c>
      <c r="BY337">
        <f t="shared" si="246"/>
        <v>-30</v>
      </c>
      <c r="BZ337">
        <f t="shared" si="247"/>
        <v>-17</v>
      </c>
      <c r="CA337">
        <f t="shared" si="248"/>
        <v>9</v>
      </c>
      <c r="CB337">
        <f t="shared" si="221"/>
        <v>-13.5</v>
      </c>
      <c r="CC337">
        <f t="shared" si="222"/>
        <v>-12</v>
      </c>
      <c r="CD337">
        <f t="shared" si="238"/>
        <v>0.7</v>
      </c>
      <c r="CE337" t="s">
        <v>119</v>
      </c>
      <c r="CF337" t="str">
        <f t="shared" si="239"/>
        <v>冬</v>
      </c>
      <c r="CG337" s="2">
        <v>13903629</v>
      </c>
      <c r="CH337" s="2">
        <v>43041</v>
      </c>
      <c r="CI337" s="2">
        <v>61301100261</v>
      </c>
      <c r="CJ337">
        <f t="shared" si="240"/>
        <v>53876740736</v>
      </c>
      <c r="CK337">
        <f t="shared" si="241"/>
        <v>53876740736</v>
      </c>
      <c r="CL337" s="2">
        <v>0</v>
      </c>
      <c r="CM337" s="2">
        <v>0</v>
      </c>
      <c r="CN337">
        <f t="shared" si="223"/>
        <v>0</v>
      </c>
      <c r="CO337">
        <f t="shared" si="227"/>
        <v>0</v>
      </c>
      <c r="CP337">
        <f t="shared" si="228"/>
        <v>0</v>
      </c>
      <c r="CQ337">
        <f t="shared" si="229"/>
        <v>0</v>
      </c>
      <c r="CR337">
        <f t="shared" si="224"/>
        <v>457</v>
      </c>
      <c r="CS337">
        <v>193</v>
      </c>
      <c r="CT337">
        <v>535321.9</v>
      </c>
      <c r="CU337">
        <f t="shared" si="242"/>
        <v>535321.9</v>
      </c>
    </row>
    <row r="338" spans="1:99" x14ac:dyDescent="0.55000000000000004">
      <c r="A338" s="1">
        <v>44182</v>
      </c>
      <c r="B338">
        <v>822</v>
      </c>
      <c r="C338">
        <v>49510</v>
      </c>
      <c r="D338">
        <v>0</v>
      </c>
      <c r="E338">
        <v>557</v>
      </c>
      <c r="F338">
        <v>4.3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 t="str">
        <f t="shared" si="208"/>
        <v>_平日(金曜除く)</v>
      </c>
      <c r="O338" t="s">
        <v>17</v>
      </c>
      <c r="P338" t="str">
        <f t="shared" si="209"/>
        <v>_平日</v>
      </c>
      <c r="Q338" t="str">
        <f t="shared" si="210"/>
        <v>_祝日でない</v>
      </c>
      <c r="R338" t="str">
        <f t="shared" si="211"/>
        <v>_平日</v>
      </c>
      <c r="S338" t="str">
        <f t="shared" si="212"/>
        <v>_平日</v>
      </c>
      <c r="T338">
        <f t="shared" si="225"/>
        <v>681</v>
      </c>
      <c r="U338" t="str">
        <f t="shared" si="213"/>
        <v>木</v>
      </c>
      <c r="V338" t="str">
        <f t="shared" si="214"/>
        <v>週の後半</v>
      </c>
      <c r="W338" t="s">
        <v>45</v>
      </c>
      <c r="X338" t="str">
        <f t="shared" si="215"/>
        <v>週の後半</v>
      </c>
      <c r="Y338" s="3">
        <v>0</v>
      </c>
      <c r="Z338" s="3">
        <v>42</v>
      </c>
      <c r="AA338" s="2" t="s">
        <v>79</v>
      </c>
      <c r="AB338" s="3">
        <v>0</v>
      </c>
      <c r="AC338" s="3">
        <v>43583</v>
      </c>
      <c r="AD338">
        <f t="shared" si="226"/>
        <v>542</v>
      </c>
      <c r="AE338" s="3">
        <v>1952</v>
      </c>
      <c r="AF338" s="3">
        <v>1886</v>
      </c>
      <c r="AG338" s="3">
        <v>66</v>
      </c>
      <c r="AH338" s="3">
        <v>928</v>
      </c>
      <c r="AI338" s="3">
        <v>1363</v>
      </c>
      <c r="AJ338" s="3">
        <v>1107</v>
      </c>
      <c r="AK338" s="3">
        <v>589</v>
      </c>
      <c r="AL338" s="3">
        <v>84</v>
      </c>
      <c r="AM338" s="3">
        <v>7039</v>
      </c>
      <c r="AN338" s="3">
        <v>1331</v>
      </c>
      <c r="AO338" s="3">
        <v>7773.6</v>
      </c>
      <c r="AP338" s="3">
        <v>6.8000000000000005E-2</v>
      </c>
      <c r="AQ338" s="3">
        <v>52</v>
      </c>
      <c r="AR338" s="3">
        <v>47.3</v>
      </c>
      <c r="AS338" s="3">
        <v>8.9</v>
      </c>
      <c r="AT338" s="3">
        <v>2.7</v>
      </c>
      <c r="AU338" s="2">
        <v>1013.9</v>
      </c>
      <c r="AV338" s="2">
        <v>0.3</v>
      </c>
      <c r="AW338" s="2">
        <v>0.48333333333333339</v>
      </c>
      <c r="AX338">
        <f t="shared" si="216"/>
        <v>141</v>
      </c>
      <c r="AY338" t="s">
        <v>81</v>
      </c>
      <c r="AZ338" s="3">
        <v>13902948</v>
      </c>
      <c r="BA338" s="3">
        <v>4548</v>
      </c>
      <c r="BB338">
        <v>63230607504</v>
      </c>
      <c r="BC338" t="s">
        <v>79</v>
      </c>
      <c r="BD338">
        <f t="shared" si="230"/>
        <v>9.3000000000000007</v>
      </c>
      <c r="BE338">
        <f t="shared" si="231"/>
        <v>72</v>
      </c>
      <c r="BF338" t="str">
        <f t="shared" si="232"/>
        <v>_なし</v>
      </c>
      <c r="BG338" t="str">
        <f t="shared" si="233"/>
        <v>冬である</v>
      </c>
      <c r="BH338">
        <f t="shared" si="234"/>
        <v>0</v>
      </c>
      <c r="BI338" t="str">
        <f t="shared" si="235"/>
        <v>_なし</v>
      </c>
      <c r="BJ338" t="str">
        <f t="shared" si="217"/>
        <v>_なし</v>
      </c>
      <c r="BK338" t="str">
        <f t="shared" si="236"/>
        <v>_なし</v>
      </c>
      <c r="BL338">
        <f t="shared" si="237"/>
        <v>1.2416666666666669</v>
      </c>
      <c r="BM338">
        <f t="shared" si="218"/>
        <v>7628</v>
      </c>
      <c r="BN338">
        <f t="shared" si="219"/>
        <v>1415</v>
      </c>
      <c r="BO338">
        <f t="shared" si="220"/>
        <v>9043</v>
      </c>
      <c r="BP338">
        <v>-20</v>
      </c>
      <c r="BQ338">
        <v>-5</v>
      </c>
      <c r="BR338">
        <v>-24</v>
      </c>
      <c r="BS338">
        <v>-30</v>
      </c>
      <c r="BT338">
        <v>-19</v>
      </c>
      <c r="BU338">
        <v>10</v>
      </c>
      <c r="BV338">
        <f t="shared" si="243"/>
        <v>-22</v>
      </c>
      <c r="BW338">
        <f t="shared" si="244"/>
        <v>-5</v>
      </c>
      <c r="BX338">
        <f t="shared" si="245"/>
        <v>-17</v>
      </c>
      <c r="BY338">
        <f t="shared" si="246"/>
        <v>-31</v>
      </c>
      <c r="BZ338">
        <f t="shared" si="247"/>
        <v>-17</v>
      </c>
      <c r="CA338">
        <f t="shared" si="248"/>
        <v>10</v>
      </c>
      <c r="CB338">
        <f t="shared" si="221"/>
        <v>-14.666666666666666</v>
      </c>
      <c r="CC338">
        <f t="shared" si="222"/>
        <v>-13.666666666666666</v>
      </c>
      <c r="CD338">
        <f t="shared" si="238"/>
        <v>0.4</v>
      </c>
      <c r="CE338" t="s">
        <v>119</v>
      </c>
      <c r="CF338" t="str">
        <f t="shared" si="239"/>
        <v>冬</v>
      </c>
      <c r="CG338" s="2">
        <v>13902948</v>
      </c>
      <c r="CH338" s="2">
        <v>43583</v>
      </c>
      <c r="CI338" s="2">
        <v>63230607504</v>
      </c>
      <c r="CJ338">
        <f t="shared" si="240"/>
        <v>56196934290</v>
      </c>
      <c r="CK338">
        <f t="shared" si="241"/>
        <v>56196934290</v>
      </c>
      <c r="CL338" s="2">
        <v>0</v>
      </c>
      <c r="CM338" s="2">
        <v>0</v>
      </c>
      <c r="CN338">
        <f t="shared" si="223"/>
        <v>0</v>
      </c>
      <c r="CO338">
        <f t="shared" si="227"/>
        <v>0</v>
      </c>
      <c r="CP338">
        <f t="shared" si="228"/>
        <v>0</v>
      </c>
      <c r="CQ338">
        <f t="shared" si="229"/>
        <v>0</v>
      </c>
      <c r="CR338">
        <f t="shared" si="224"/>
        <v>681</v>
      </c>
      <c r="CS338">
        <v>193</v>
      </c>
      <c r="CT338">
        <v>535321.9</v>
      </c>
      <c r="CU338">
        <f t="shared" si="242"/>
        <v>535321.9</v>
      </c>
    </row>
    <row r="339" spans="1:99" x14ac:dyDescent="0.55000000000000004">
      <c r="A339" s="1">
        <v>44183</v>
      </c>
      <c r="B339">
        <v>664</v>
      </c>
      <c r="C339">
        <v>50174</v>
      </c>
      <c r="D339">
        <v>4</v>
      </c>
      <c r="E339">
        <v>561</v>
      </c>
      <c r="F339">
        <v>6.1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 t="str">
        <f t="shared" si="208"/>
        <v>金曜</v>
      </c>
      <c r="O339" t="s">
        <v>17</v>
      </c>
      <c r="P339" t="str">
        <f t="shared" si="209"/>
        <v>_平日</v>
      </c>
      <c r="Q339" t="str">
        <f t="shared" si="210"/>
        <v>_祝日でない</v>
      </c>
      <c r="R339" t="str">
        <f t="shared" si="211"/>
        <v>_平日</v>
      </c>
      <c r="S339" t="str">
        <f t="shared" si="212"/>
        <v>休日前日</v>
      </c>
      <c r="T339">
        <f t="shared" si="225"/>
        <v>822</v>
      </c>
      <c r="U339" t="str">
        <f t="shared" si="213"/>
        <v>金</v>
      </c>
      <c r="V339" t="str">
        <f t="shared" si="214"/>
        <v>週の後半</v>
      </c>
      <c r="W339" t="s">
        <v>45</v>
      </c>
      <c r="X339" t="str">
        <f t="shared" si="215"/>
        <v>週の後半</v>
      </c>
      <c r="Y339" s="3">
        <v>0</v>
      </c>
      <c r="Z339" s="3">
        <v>52</v>
      </c>
      <c r="AA339" s="2" t="s">
        <v>79</v>
      </c>
      <c r="AB339" s="3">
        <v>0</v>
      </c>
      <c r="AC339" s="3">
        <v>44151</v>
      </c>
      <c r="AD339">
        <f t="shared" si="226"/>
        <v>568</v>
      </c>
      <c r="AE339" s="3">
        <v>2054</v>
      </c>
      <c r="AF339" s="3">
        <v>1988</v>
      </c>
      <c r="AG339" s="3">
        <v>66</v>
      </c>
      <c r="AH339" s="3">
        <v>896</v>
      </c>
      <c r="AI339" s="3">
        <v>1512</v>
      </c>
      <c r="AJ339" s="3">
        <v>980</v>
      </c>
      <c r="AK339" s="3">
        <v>626</v>
      </c>
      <c r="AL339" s="3">
        <v>80</v>
      </c>
      <c r="AM339" s="3">
        <v>7757</v>
      </c>
      <c r="AN339" s="3">
        <v>1348</v>
      </c>
      <c r="AO339" s="3">
        <v>7914.9</v>
      </c>
      <c r="AP339" s="3">
        <v>7.0000000000000007E-2</v>
      </c>
      <c r="AQ339" s="3">
        <v>63</v>
      </c>
      <c r="AR339" s="3">
        <v>49.9</v>
      </c>
      <c r="AS339" s="3">
        <v>8.6</v>
      </c>
      <c r="AT339" s="3">
        <v>1.7</v>
      </c>
      <c r="AU339" s="2">
        <v>1014.4</v>
      </c>
      <c r="AV339" s="2">
        <v>2.5</v>
      </c>
      <c r="AW339" s="2">
        <v>-0.24999999999999992</v>
      </c>
      <c r="AX339">
        <f t="shared" si="216"/>
        <v>-158</v>
      </c>
      <c r="AY339" t="s">
        <v>81</v>
      </c>
      <c r="AZ339" s="3">
        <v>13902126</v>
      </c>
      <c r="BA339" s="3">
        <v>4798</v>
      </c>
      <c r="BB339">
        <v>66702400548</v>
      </c>
      <c r="BC339" t="s">
        <v>79</v>
      </c>
      <c r="BD339">
        <f t="shared" si="230"/>
        <v>10.199999999999999</v>
      </c>
      <c r="BE339">
        <f t="shared" si="231"/>
        <v>76</v>
      </c>
      <c r="BF339" t="str">
        <f t="shared" si="232"/>
        <v>_なし</v>
      </c>
      <c r="BG339" t="str">
        <f t="shared" si="233"/>
        <v>冬である</v>
      </c>
      <c r="BH339">
        <f t="shared" si="234"/>
        <v>0</v>
      </c>
      <c r="BI339" t="str">
        <f t="shared" si="235"/>
        <v>_なし</v>
      </c>
      <c r="BJ339" t="str">
        <f t="shared" si="217"/>
        <v>_なし</v>
      </c>
      <c r="BK339" t="str">
        <f t="shared" si="236"/>
        <v>_なし</v>
      </c>
      <c r="BL339">
        <f t="shared" si="237"/>
        <v>0.6166666666666667</v>
      </c>
      <c r="BM339">
        <f t="shared" si="218"/>
        <v>8383</v>
      </c>
      <c r="BN339">
        <f t="shared" si="219"/>
        <v>1428</v>
      </c>
      <c r="BO339">
        <f t="shared" si="220"/>
        <v>9811</v>
      </c>
      <c r="BP339">
        <v>-21</v>
      </c>
      <c r="BQ339">
        <v>-3</v>
      </c>
      <c r="BR339">
        <v>-22</v>
      </c>
      <c r="BS339">
        <v>-29</v>
      </c>
      <c r="BT339">
        <v>-19</v>
      </c>
      <c r="BU339">
        <v>11</v>
      </c>
      <c r="BV339">
        <f t="shared" si="243"/>
        <v>-20</v>
      </c>
      <c r="BW339">
        <f t="shared" si="244"/>
        <v>-4</v>
      </c>
      <c r="BX339">
        <f t="shared" si="245"/>
        <v>-20</v>
      </c>
      <c r="BY339">
        <f t="shared" si="246"/>
        <v>-29</v>
      </c>
      <c r="BZ339">
        <f t="shared" si="247"/>
        <v>-18</v>
      </c>
      <c r="CA339">
        <f t="shared" si="248"/>
        <v>10</v>
      </c>
      <c r="CB339">
        <f t="shared" si="221"/>
        <v>-13.833333333333334</v>
      </c>
      <c r="CC339">
        <f t="shared" si="222"/>
        <v>-13.5</v>
      </c>
      <c r="CD339">
        <f t="shared" si="238"/>
        <v>4.3</v>
      </c>
      <c r="CE339" t="s">
        <v>119</v>
      </c>
      <c r="CF339" t="str">
        <f t="shared" si="239"/>
        <v>冬</v>
      </c>
      <c r="CG339" s="2">
        <v>13902126</v>
      </c>
      <c r="CH339" s="2">
        <v>44151</v>
      </c>
      <c r="CI339" s="2">
        <v>66702400548</v>
      </c>
      <c r="CJ339">
        <f t="shared" si="240"/>
        <v>56208411738</v>
      </c>
      <c r="CK339">
        <f t="shared" si="241"/>
        <v>56208411738</v>
      </c>
      <c r="CL339" s="2">
        <v>0</v>
      </c>
      <c r="CM339" s="2">
        <v>0</v>
      </c>
      <c r="CN339">
        <f t="shared" si="223"/>
        <v>0</v>
      </c>
      <c r="CO339">
        <f t="shared" si="227"/>
        <v>0</v>
      </c>
      <c r="CP339">
        <f t="shared" si="228"/>
        <v>0</v>
      </c>
      <c r="CQ339">
        <f t="shared" si="229"/>
        <v>0</v>
      </c>
      <c r="CR339">
        <f t="shared" si="224"/>
        <v>822</v>
      </c>
      <c r="CS339">
        <v>193</v>
      </c>
      <c r="CT339">
        <v>535321.9</v>
      </c>
      <c r="CU339">
        <f t="shared" si="242"/>
        <v>535321.9</v>
      </c>
    </row>
    <row r="340" spans="1:99" x14ac:dyDescent="0.55000000000000004">
      <c r="A340" s="1">
        <v>44184</v>
      </c>
      <c r="B340">
        <v>736</v>
      </c>
      <c r="C340">
        <v>50910</v>
      </c>
      <c r="D340">
        <v>5</v>
      </c>
      <c r="E340">
        <v>566</v>
      </c>
      <c r="F340">
        <v>5.8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 t="str">
        <f t="shared" si="208"/>
        <v>休日</v>
      </c>
      <c r="O340" t="s">
        <v>17</v>
      </c>
      <c r="P340" t="str">
        <f t="shared" si="209"/>
        <v>休日</v>
      </c>
      <c r="Q340" t="str">
        <f t="shared" si="210"/>
        <v>_祝日でない</v>
      </c>
      <c r="R340" t="str">
        <f t="shared" si="211"/>
        <v>休日</v>
      </c>
      <c r="S340" t="str">
        <f t="shared" si="212"/>
        <v>休日</v>
      </c>
      <c r="T340">
        <f t="shared" si="225"/>
        <v>664</v>
      </c>
      <c r="U340" t="str">
        <f t="shared" si="213"/>
        <v>土</v>
      </c>
      <c r="V340" t="str">
        <f t="shared" si="214"/>
        <v>週の後半</v>
      </c>
      <c r="W340" t="s">
        <v>45</v>
      </c>
      <c r="X340" t="str">
        <f t="shared" si="215"/>
        <v>週の後半</v>
      </c>
      <c r="Y340" s="3">
        <v>0</v>
      </c>
      <c r="Z340" s="3">
        <v>48</v>
      </c>
      <c r="AA340" s="2" t="s">
        <v>79</v>
      </c>
      <c r="AB340" s="3">
        <v>0</v>
      </c>
      <c r="AC340" s="3">
        <v>44199</v>
      </c>
      <c r="AD340">
        <f t="shared" si="226"/>
        <v>48</v>
      </c>
      <c r="AE340" s="3">
        <v>2134</v>
      </c>
      <c r="AF340" s="3">
        <v>2072</v>
      </c>
      <c r="AG340" s="3">
        <v>62</v>
      </c>
      <c r="AH340" s="3">
        <v>918</v>
      </c>
      <c r="AI340" s="3">
        <v>1510</v>
      </c>
      <c r="AJ340" s="3">
        <v>1563</v>
      </c>
      <c r="AK340" s="3">
        <v>460</v>
      </c>
      <c r="AL340" s="3">
        <v>63</v>
      </c>
      <c r="AM340" s="3">
        <v>5278</v>
      </c>
      <c r="AN340" s="3">
        <v>915</v>
      </c>
      <c r="AO340" s="3">
        <v>7997</v>
      </c>
      <c r="AP340" s="3">
        <v>7.0999999999999994E-2</v>
      </c>
      <c r="AQ340" s="3">
        <v>40</v>
      </c>
      <c r="AR340" s="3">
        <v>48.3</v>
      </c>
      <c r="AS340" s="3">
        <v>2.2000000000000002</v>
      </c>
      <c r="AT340" s="3">
        <v>2.6</v>
      </c>
      <c r="AU340" s="2">
        <v>1012.4</v>
      </c>
      <c r="AV340" s="2">
        <v>5.8</v>
      </c>
      <c r="AW340" s="2">
        <v>-27.383333333333329</v>
      </c>
      <c r="AX340">
        <f t="shared" si="216"/>
        <v>72</v>
      </c>
      <c r="AY340" t="s">
        <v>81</v>
      </c>
      <c r="AZ340" s="3">
        <v>13901462</v>
      </c>
      <c r="BA340" s="3">
        <v>5409</v>
      </c>
      <c r="BB340">
        <v>75193007958</v>
      </c>
      <c r="BC340" t="s">
        <v>79</v>
      </c>
      <c r="BD340">
        <f t="shared" si="230"/>
        <v>11.4</v>
      </c>
      <c r="BE340">
        <f t="shared" si="231"/>
        <v>70</v>
      </c>
      <c r="BF340" t="str">
        <f t="shared" si="232"/>
        <v>_なし</v>
      </c>
      <c r="BG340" t="str">
        <f t="shared" si="233"/>
        <v>冬である</v>
      </c>
      <c r="BH340">
        <f t="shared" si="234"/>
        <v>0</v>
      </c>
      <c r="BI340" t="str">
        <f t="shared" si="235"/>
        <v>_なし</v>
      </c>
      <c r="BJ340" t="str">
        <f t="shared" si="217"/>
        <v>_なし</v>
      </c>
      <c r="BK340" t="str">
        <f t="shared" si="236"/>
        <v>_なし</v>
      </c>
      <c r="BL340">
        <f t="shared" si="237"/>
        <v>-28.433333333333334</v>
      </c>
      <c r="BM340">
        <f t="shared" si="218"/>
        <v>5738</v>
      </c>
      <c r="BN340">
        <f t="shared" si="219"/>
        <v>978</v>
      </c>
      <c r="BO340">
        <f t="shared" si="220"/>
        <v>6716</v>
      </c>
      <c r="BP340">
        <v>-17</v>
      </c>
      <c r="BQ340">
        <v>-2</v>
      </c>
      <c r="BR340">
        <v>-29</v>
      </c>
      <c r="BS340">
        <v>-26</v>
      </c>
      <c r="BT340">
        <v>-9</v>
      </c>
      <c r="BU340">
        <v>6</v>
      </c>
      <c r="BV340">
        <f t="shared" si="243"/>
        <v>-22</v>
      </c>
      <c r="BW340">
        <f t="shared" si="244"/>
        <v>-4</v>
      </c>
      <c r="BX340">
        <f t="shared" si="245"/>
        <v>-18</v>
      </c>
      <c r="BY340">
        <f t="shared" si="246"/>
        <v>-29</v>
      </c>
      <c r="BZ340">
        <f t="shared" si="247"/>
        <v>-18</v>
      </c>
      <c r="CA340">
        <f t="shared" si="248"/>
        <v>10</v>
      </c>
      <c r="CB340">
        <f t="shared" si="221"/>
        <v>-12.833333333333334</v>
      </c>
      <c r="CC340">
        <f t="shared" si="222"/>
        <v>-13.5</v>
      </c>
      <c r="CD340">
        <f t="shared" si="238"/>
        <v>2.2999999999999998</v>
      </c>
      <c r="CE340" t="s">
        <v>119</v>
      </c>
      <c r="CF340" t="str">
        <f t="shared" si="239"/>
        <v>冬</v>
      </c>
      <c r="CG340" s="2">
        <v>13901462</v>
      </c>
      <c r="CH340" s="2">
        <v>44199</v>
      </c>
      <c r="CI340" s="2">
        <v>75193007958</v>
      </c>
      <c r="CJ340">
        <f t="shared" si="240"/>
        <v>59946580323</v>
      </c>
      <c r="CK340">
        <f t="shared" si="241"/>
        <v>59946580323</v>
      </c>
      <c r="CL340" s="2">
        <v>0</v>
      </c>
      <c r="CM340" s="2">
        <v>0</v>
      </c>
      <c r="CN340">
        <f t="shared" si="223"/>
        <v>0</v>
      </c>
      <c r="CO340">
        <f t="shared" si="227"/>
        <v>0</v>
      </c>
      <c r="CP340">
        <f t="shared" si="228"/>
        <v>0</v>
      </c>
      <c r="CQ340">
        <f t="shared" si="229"/>
        <v>0</v>
      </c>
      <c r="CR340">
        <f t="shared" si="224"/>
        <v>664</v>
      </c>
      <c r="CS340">
        <v>193</v>
      </c>
      <c r="CT340">
        <v>535321.9</v>
      </c>
      <c r="CU340">
        <f t="shared" si="242"/>
        <v>535321.9</v>
      </c>
    </row>
    <row r="341" spans="1:99" x14ac:dyDescent="0.55000000000000004">
      <c r="A341" s="1">
        <v>44185</v>
      </c>
      <c r="B341">
        <v>556</v>
      </c>
      <c r="C341">
        <v>51466</v>
      </c>
      <c r="D341">
        <v>0</v>
      </c>
      <c r="E341">
        <v>566</v>
      </c>
      <c r="F341">
        <v>4.4000000000000004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 t="str">
        <f t="shared" si="208"/>
        <v>休日</v>
      </c>
      <c r="O341" t="s">
        <v>17</v>
      </c>
      <c r="P341" t="str">
        <f t="shared" si="209"/>
        <v>休日</v>
      </c>
      <c r="Q341" t="str">
        <f t="shared" si="210"/>
        <v>_祝日でない</v>
      </c>
      <c r="R341" t="str">
        <f t="shared" si="211"/>
        <v>休日</v>
      </c>
      <c r="S341" t="str">
        <f t="shared" si="212"/>
        <v>休日</v>
      </c>
      <c r="T341">
        <f t="shared" si="225"/>
        <v>736</v>
      </c>
      <c r="U341" t="str">
        <f t="shared" si="213"/>
        <v>日</v>
      </c>
      <c r="V341" t="str">
        <f t="shared" si="214"/>
        <v>_週の前半</v>
      </c>
      <c r="W341" t="s">
        <v>45</v>
      </c>
      <c r="X341" t="str">
        <f t="shared" si="215"/>
        <v>週の後半</v>
      </c>
      <c r="Y341" s="3">
        <v>0</v>
      </c>
      <c r="Z341" s="3">
        <v>45</v>
      </c>
      <c r="AA341" s="2" t="s">
        <v>79</v>
      </c>
      <c r="AB341" s="3">
        <v>0</v>
      </c>
      <c r="AC341" s="3">
        <v>44802</v>
      </c>
      <c r="AD341">
        <f t="shared" si="226"/>
        <v>603</v>
      </c>
      <c r="AE341" s="3">
        <v>2107</v>
      </c>
      <c r="AF341" s="3">
        <v>2041</v>
      </c>
      <c r="AG341" s="3">
        <v>66</v>
      </c>
      <c r="AH341" s="3">
        <v>939</v>
      </c>
      <c r="AI341" s="3">
        <v>1705</v>
      </c>
      <c r="AJ341" s="3">
        <v>1327</v>
      </c>
      <c r="AK341" s="3">
        <v>232</v>
      </c>
      <c r="AL341" s="3">
        <v>40</v>
      </c>
      <c r="AM341" s="3">
        <v>2543</v>
      </c>
      <c r="AN341" s="3">
        <v>511</v>
      </c>
      <c r="AO341" s="3">
        <v>8075.7</v>
      </c>
      <c r="AP341" s="3">
        <v>7.0999999999999994E-2</v>
      </c>
      <c r="AQ341" s="3">
        <v>60</v>
      </c>
      <c r="AR341" s="3">
        <v>50.1</v>
      </c>
      <c r="AS341" s="3">
        <v>8.9</v>
      </c>
      <c r="AT341" s="3">
        <v>2.8</v>
      </c>
      <c r="AU341" s="2">
        <v>1016.7</v>
      </c>
      <c r="AV341" s="2">
        <v>0.8</v>
      </c>
      <c r="AW341" s="2">
        <v>-4.3250000000000002</v>
      </c>
      <c r="AX341">
        <f t="shared" si="216"/>
        <v>-180</v>
      </c>
      <c r="AY341" t="s">
        <v>81</v>
      </c>
      <c r="AZ341" s="3">
        <v>13900726</v>
      </c>
      <c r="BA341" s="3">
        <v>5542</v>
      </c>
      <c r="BB341">
        <v>77037823492</v>
      </c>
      <c r="BC341" t="s">
        <v>79</v>
      </c>
      <c r="BD341">
        <f t="shared" si="230"/>
        <v>9.9</v>
      </c>
      <c r="BE341">
        <f t="shared" si="231"/>
        <v>72</v>
      </c>
      <c r="BF341" t="str">
        <f t="shared" si="232"/>
        <v>_なし</v>
      </c>
      <c r="BG341" t="str">
        <f t="shared" si="233"/>
        <v>冬である</v>
      </c>
      <c r="BH341">
        <f t="shared" si="234"/>
        <v>0</v>
      </c>
      <c r="BI341" t="str">
        <f t="shared" si="235"/>
        <v>_なし</v>
      </c>
      <c r="BJ341" t="str">
        <f t="shared" si="217"/>
        <v>_なし</v>
      </c>
      <c r="BK341" t="str">
        <f t="shared" si="236"/>
        <v>_なし</v>
      </c>
      <c r="BL341">
        <f t="shared" si="237"/>
        <v>-3.7666666666666662</v>
      </c>
      <c r="BM341">
        <f t="shared" si="218"/>
        <v>2775</v>
      </c>
      <c r="BN341">
        <f t="shared" si="219"/>
        <v>551</v>
      </c>
      <c r="BO341">
        <f t="shared" si="220"/>
        <v>3326</v>
      </c>
      <c r="BP341">
        <v>-15</v>
      </c>
      <c r="BQ341">
        <v>0</v>
      </c>
      <c r="BR341">
        <v>-21</v>
      </c>
      <c r="BS341">
        <v>-28</v>
      </c>
      <c r="BT341">
        <v>-7</v>
      </c>
      <c r="BU341">
        <v>5</v>
      </c>
      <c r="BV341">
        <f t="shared" si="243"/>
        <v>-16</v>
      </c>
      <c r="BW341">
        <f t="shared" si="244"/>
        <v>-2</v>
      </c>
      <c r="BX341">
        <f t="shared" si="245"/>
        <v>-16</v>
      </c>
      <c r="BY341">
        <f t="shared" si="246"/>
        <v>-25</v>
      </c>
      <c r="BZ341">
        <f t="shared" si="247"/>
        <v>-10</v>
      </c>
      <c r="CA341">
        <f t="shared" si="248"/>
        <v>6</v>
      </c>
      <c r="CB341">
        <f t="shared" si="221"/>
        <v>-11</v>
      </c>
      <c r="CC341">
        <f t="shared" si="222"/>
        <v>-10.5</v>
      </c>
      <c r="CD341">
        <f t="shared" si="238"/>
        <v>6.2</v>
      </c>
      <c r="CE341" t="s">
        <v>119</v>
      </c>
      <c r="CF341" t="str">
        <f t="shared" si="239"/>
        <v>冬</v>
      </c>
      <c r="CG341" s="2">
        <v>13900726</v>
      </c>
      <c r="CH341" s="2">
        <v>44802</v>
      </c>
      <c r="CI341" s="2">
        <v>77037823492</v>
      </c>
      <c r="CJ341">
        <f t="shared" si="240"/>
        <v>64991371728</v>
      </c>
      <c r="CK341">
        <f t="shared" si="241"/>
        <v>64991371728</v>
      </c>
      <c r="CL341" s="2">
        <v>0</v>
      </c>
      <c r="CM341" s="2">
        <v>0</v>
      </c>
      <c r="CN341">
        <f t="shared" si="223"/>
        <v>0</v>
      </c>
      <c r="CO341">
        <f t="shared" si="227"/>
        <v>0</v>
      </c>
      <c r="CP341">
        <f t="shared" si="228"/>
        <v>0</v>
      </c>
      <c r="CQ341">
        <f t="shared" si="229"/>
        <v>0</v>
      </c>
      <c r="CR341">
        <f t="shared" si="224"/>
        <v>736</v>
      </c>
      <c r="CS341">
        <v>193</v>
      </c>
      <c r="CT341">
        <v>535321.9</v>
      </c>
      <c r="CU341">
        <f t="shared" si="242"/>
        <v>535321.9</v>
      </c>
    </row>
    <row r="342" spans="1:99" x14ac:dyDescent="0.55000000000000004">
      <c r="A342" s="1">
        <v>44186</v>
      </c>
      <c r="B342">
        <v>397</v>
      </c>
      <c r="C342">
        <v>51863</v>
      </c>
      <c r="D342">
        <v>1</v>
      </c>
      <c r="E342">
        <v>567</v>
      </c>
      <c r="F342">
        <v>5.3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t="str">
        <f t="shared" si="208"/>
        <v>_平日(金曜除く)</v>
      </c>
      <c r="O342" t="s">
        <v>17</v>
      </c>
      <c r="P342" t="str">
        <f t="shared" si="209"/>
        <v>_平日</v>
      </c>
      <c r="Q342" t="str">
        <f t="shared" si="210"/>
        <v>_祝日でない</v>
      </c>
      <c r="R342" t="str">
        <f t="shared" si="211"/>
        <v>_平日</v>
      </c>
      <c r="S342" t="str">
        <f t="shared" si="212"/>
        <v>_平日</v>
      </c>
      <c r="T342">
        <f t="shared" si="225"/>
        <v>556</v>
      </c>
      <c r="U342" t="str">
        <f t="shared" si="213"/>
        <v>月</v>
      </c>
      <c r="V342" t="str">
        <f t="shared" si="214"/>
        <v>_週の前半</v>
      </c>
      <c r="W342" t="s">
        <v>45</v>
      </c>
      <c r="X342" t="str">
        <f t="shared" si="215"/>
        <v>_週の前半</v>
      </c>
      <c r="Y342" s="3">
        <v>0</v>
      </c>
      <c r="Z342" s="3">
        <v>40</v>
      </c>
      <c r="AA342" s="2" t="s">
        <v>79</v>
      </c>
      <c r="AB342" s="3">
        <v>0</v>
      </c>
      <c r="AC342" s="3">
        <v>45284</v>
      </c>
      <c r="AD342">
        <f t="shared" si="226"/>
        <v>482</v>
      </c>
      <c r="AE342" s="3">
        <v>2154</v>
      </c>
      <c r="AF342" s="3">
        <v>2091</v>
      </c>
      <c r="AG342" s="3">
        <v>63</v>
      </c>
      <c r="AH342" s="3">
        <v>971</v>
      </c>
      <c r="AI342" s="3">
        <v>1813</v>
      </c>
      <c r="AJ342" s="3">
        <v>1049</v>
      </c>
      <c r="AK342" s="3">
        <v>525</v>
      </c>
      <c r="AL342" s="3">
        <v>134</v>
      </c>
      <c r="AM342" s="3">
        <v>6896</v>
      </c>
      <c r="AN342" s="3">
        <v>1635</v>
      </c>
      <c r="AO342" s="3">
        <v>8204.7000000000007</v>
      </c>
      <c r="AP342" s="3">
        <v>7.1999999999999995E-2</v>
      </c>
      <c r="AQ342" s="3">
        <v>66</v>
      </c>
      <c r="AR342" s="3">
        <v>54</v>
      </c>
      <c r="AS342" s="3">
        <v>9</v>
      </c>
      <c r="AT342" s="3">
        <v>1.7</v>
      </c>
      <c r="AU342" s="2">
        <v>1018.9</v>
      </c>
      <c r="AV342" s="2">
        <v>0</v>
      </c>
      <c r="AW342" s="2">
        <v>92.283333333333346</v>
      </c>
      <c r="AX342">
        <f t="shared" si="216"/>
        <v>-159</v>
      </c>
      <c r="AY342" t="s">
        <v>81</v>
      </c>
      <c r="AZ342" s="3">
        <v>13900170</v>
      </c>
      <c r="BA342" s="3">
        <v>5615</v>
      </c>
      <c r="BB342">
        <v>78049454550</v>
      </c>
      <c r="BC342" t="s">
        <v>79</v>
      </c>
      <c r="BD342">
        <f t="shared" si="230"/>
        <v>8.5</v>
      </c>
      <c r="BE342">
        <f t="shared" si="231"/>
        <v>62</v>
      </c>
      <c r="BF342" t="str">
        <f t="shared" si="232"/>
        <v>_なし</v>
      </c>
      <c r="BG342" t="str">
        <f t="shared" si="233"/>
        <v>冬である</v>
      </c>
      <c r="BH342">
        <f t="shared" si="234"/>
        <v>0</v>
      </c>
      <c r="BI342" t="str">
        <f t="shared" si="235"/>
        <v>_なし</v>
      </c>
      <c r="BJ342" t="str">
        <f t="shared" si="217"/>
        <v>_なし</v>
      </c>
      <c r="BK342" t="str">
        <f t="shared" si="236"/>
        <v>_なし</v>
      </c>
      <c r="BL342">
        <f t="shared" si="237"/>
        <v>91.225000000000023</v>
      </c>
      <c r="BM342">
        <f t="shared" si="218"/>
        <v>7421</v>
      </c>
      <c r="BN342">
        <f t="shared" si="219"/>
        <v>1769</v>
      </c>
      <c r="BO342">
        <f t="shared" si="220"/>
        <v>9190</v>
      </c>
      <c r="BP342">
        <v>-19</v>
      </c>
      <c r="BQ342">
        <v>-4</v>
      </c>
      <c r="BR342">
        <v>-23</v>
      </c>
      <c r="BS342">
        <v>-28</v>
      </c>
      <c r="BT342">
        <v>-17</v>
      </c>
      <c r="BU342">
        <v>9</v>
      </c>
      <c r="BV342">
        <f t="shared" si="243"/>
        <v>-15</v>
      </c>
      <c r="BW342">
        <f t="shared" si="244"/>
        <v>-2</v>
      </c>
      <c r="BX342">
        <f t="shared" si="245"/>
        <v>-5</v>
      </c>
      <c r="BY342">
        <f t="shared" si="246"/>
        <v>-27</v>
      </c>
      <c r="BZ342">
        <f t="shared" si="247"/>
        <v>-8</v>
      </c>
      <c r="CA342">
        <f t="shared" si="248"/>
        <v>4</v>
      </c>
      <c r="CB342">
        <f t="shared" si="221"/>
        <v>-13.666666666666666</v>
      </c>
      <c r="CC342">
        <f t="shared" si="222"/>
        <v>-8.8333333333333339</v>
      </c>
      <c r="CD342">
        <f t="shared" si="238"/>
        <v>4.5999999999999996</v>
      </c>
      <c r="CE342" t="s">
        <v>119</v>
      </c>
      <c r="CF342" t="str">
        <f t="shared" si="239"/>
        <v>冬</v>
      </c>
      <c r="CG342" s="2">
        <v>13900170</v>
      </c>
      <c r="CH342" s="2">
        <v>45284</v>
      </c>
      <c r="CI342" s="2">
        <v>78049454550</v>
      </c>
      <c r="CJ342">
        <f t="shared" si="240"/>
        <v>65684343084</v>
      </c>
      <c r="CK342">
        <f t="shared" si="241"/>
        <v>65684343084</v>
      </c>
      <c r="CL342" s="2">
        <v>0</v>
      </c>
      <c r="CM342" s="2">
        <v>0</v>
      </c>
      <c r="CN342">
        <f t="shared" si="223"/>
        <v>0</v>
      </c>
      <c r="CO342">
        <f t="shared" si="227"/>
        <v>0</v>
      </c>
      <c r="CP342">
        <f t="shared" si="228"/>
        <v>0</v>
      </c>
      <c r="CQ342">
        <f t="shared" si="229"/>
        <v>0</v>
      </c>
      <c r="CR342">
        <f t="shared" si="224"/>
        <v>556</v>
      </c>
      <c r="CS342">
        <v>193</v>
      </c>
      <c r="CT342">
        <v>535321.9</v>
      </c>
      <c r="CU342">
        <f t="shared" si="242"/>
        <v>535321.9</v>
      </c>
    </row>
    <row r="343" spans="1:99" x14ac:dyDescent="0.55000000000000004">
      <c r="A343" s="1">
        <v>44187</v>
      </c>
      <c r="B343">
        <v>570</v>
      </c>
      <c r="C343">
        <v>52433</v>
      </c>
      <c r="D343">
        <v>1</v>
      </c>
      <c r="E343">
        <v>568</v>
      </c>
      <c r="F343">
        <v>5.6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 t="str">
        <f t="shared" si="208"/>
        <v>_平日(金曜除く)</v>
      </c>
      <c r="O343" t="s">
        <v>17</v>
      </c>
      <c r="P343" t="str">
        <f t="shared" si="209"/>
        <v>_平日</v>
      </c>
      <c r="Q343" t="str">
        <f t="shared" si="210"/>
        <v>_祝日でない</v>
      </c>
      <c r="R343" t="str">
        <f t="shared" si="211"/>
        <v>_平日</v>
      </c>
      <c r="S343" t="str">
        <f t="shared" si="212"/>
        <v>_平日</v>
      </c>
      <c r="T343">
        <f t="shared" si="225"/>
        <v>397</v>
      </c>
      <c r="U343" t="str">
        <f t="shared" si="213"/>
        <v>火</v>
      </c>
      <c r="V343" t="str">
        <f t="shared" si="214"/>
        <v>_週の前半</v>
      </c>
      <c r="W343" t="s">
        <v>45</v>
      </c>
      <c r="X343" t="str">
        <f t="shared" si="215"/>
        <v>_週の前半</v>
      </c>
      <c r="Y343" s="3">
        <v>0</v>
      </c>
      <c r="Z343" s="3">
        <v>61</v>
      </c>
      <c r="AA343" s="2" t="s">
        <v>79</v>
      </c>
      <c r="AB343" s="3">
        <v>0</v>
      </c>
      <c r="AC343" s="3">
        <v>45973</v>
      </c>
      <c r="AD343">
        <f t="shared" si="226"/>
        <v>689</v>
      </c>
      <c r="AE343" s="3">
        <v>2093</v>
      </c>
      <c r="AF343" s="3">
        <v>2029</v>
      </c>
      <c r="AG343" s="3">
        <v>64</v>
      </c>
      <c r="AH343" s="3">
        <v>987</v>
      </c>
      <c r="AI343" s="3">
        <v>1825</v>
      </c>
      <c r="AJ343" s="3">
        <v>936</v>
      </c>
      <c r="AK343" s="3">
        <v>664</v>
      </c>
      <c r="AL343" s="3">
        <v>110</v>
      </c>
      <c r="AM343" s="3">
        <v>8473</v>
      </c>
      <c r="AN343" s="3">
        <v>1461</v>
      </c>
      <c r="AO343" s="3">
        <v>8352.9</v>
      </c>
      <c r="AP343" s="3">
        <v>7.2999999999999995E-2</v>
      </c>
      <c r="AQ343" s="3">
        <v>56</v>
      </c>
      <c r="AR343" s="3">
        <v>55.4</v>
      </c>
      <c r="AS343" s="3">
        <v>8</v>
      </c>
      <c r="AT343" s="3">
        <v>1.8</v>
      </c>
      <c r="AU343" s="2">
        <v>1018.9</v>
      </c>
      <c r="AV343" s="2">
        <v>1.8</v>
      </c>
      <c r="AW343" s="2">
        <v>0.39999999999999997</v>
      </c>
      <c r="AX343">
        <f t="shared" si="216"/>
        <v>173</v>
      </c>
      <c r="AY343" t="s">
        <v>81</v>
      </c>
      <c r="AZ343" s="3">
        <v>13899773</v>
      </c>
      <c r="BA343" s="3">
        <v>5322</v>
      </c>
      <c r="BB343">
        <v>73974591906</v>
      </c>
      <c r="BC343" t="s">
        <v>79</v>
      </c>
      <c r="BD343">
        <f t="shared" si="230"/>
        <v>6.1</v>
      </c>
      <c r="BE343">
        <f t="shared" si="231"/>
        <v>45</v>
      </c>
      <c r="BF343" t="str">
        <f t="shared" si="232"/>
        <v>_なし</v>
      </c>
      <c r="BG343" t="str">
        <f t="shared" si="233"/>
        <v>冬である</v>
      </c>
      <c r="BH343">
        <f t="shared" si="234"/>
        <v>0</v>
      </c>
      <c r="BI343" t="str">
        <f t="shared" si="235"/>
        <v>_なし</v>
      </c>
      <c r="BJ343" t="str">
        <f t="shared" si="217"/>
        <v>_なし</v>
      </c>
      <c r="BK343" t="str">
        <f t="shared" si="236"/>
        <v>_なし</v>
      </c>
      <c r="BL343">
        <f t="shared" si="237"/>
        <v>-8.3333333333333783E-3</v>
      </c>
      <c r="BM343">
        <f t="shared" si="218"/>
        <v>9137</v>
      </c>
      <c r="BN343">
        <f t="shared" si="219"/>
        <v>1571</v>
      </c>
      <c r="BO343">
        <f t="shared" si="220"/>
        <v>10708</v>
      </c>
      <c r="BP343">
        <v>-17</v>
      </c>
      <c r="BQ343">
        <v>-3</v>
      </c>
      <c r="BR343">
        <v>-18</v>
      </c>
      <c r="BS343">
        <v>-29</v>
      </c>
      <c r="BT343">
        <v>-19</v>
      </c>
      <c r="BU343">
        <v>9</v>
      </c>
      <c r="BV343">
        <f t="shared" si="243"/>
        <v>-23</v>
      </c>
      <c r="BW343">
        <f t="shared" si="244"/>
        <v>-8</v>
      </c>
      <c r="BX343">
        <f t="shared" si="245"/>
        <v>-25</v>
      </c>
      <c r="BY343">
        <f t="shared" si="246"/>
        <v>-29</v>
      </c>
      <c r="BZ343">
        <f t="shared" si="247"/>
        <v>-17</v>
      </c>
      <c r="CA343">
        <f t="shared" si="248"/>
        <v>9</v>
      </c>
      <c r="CB343">
        <f t="shared" si="221"/>
        <v>-12.833333333333334</v>
      </c>
      <c r="CC343">
        <f t="shared" si="222"/>
        <v>-15.5</v>
      </c>
      <c r="CD343">
        <f t="shared" si="238"/>
        <v>7</v>
      </c>
      <c r="CE343" t="s">
        <v>119</v>
      </c>
      <c r="CF343" t="str">
        <f t="shared" si="239"/>
        <v>冬</v>
      </c>
      <c r="CG343" s="2">
        <v>13899773</v>
      </c>
      <c r="CH343" s="2">
        <v>45973</v>
      </c>
      <c r="CI343" s="2">
        <v>73974591906</v>
      </c>
      <c r="CJ343">
        <f t="shared" si="240"/>
        <v>60927704852</v>
      </c>
      <c r="CK343">
        <f t="shared" si="241"/>
        <v>60927704852</v>
      </c>
      <c r="CL343" s="2">
        <v>0</v>
      </c>
      <c r="CM343" s="2">
        <v>0</v>
      </c>
      <c r="CN343">
        <f t="shared" si="223"/>
        <v>0</v>
      </c>
      <c r="CO343">
        <f t="shared" si="227"/>
        <v>0</v>
      </c>
      <c r="CP343">
        <f t="shared" si="228"/>
        <v>0</v>
      </c>
      <c r="CQ343">
        <f t="shared" si="229"/>
        <v>0</v>
      </c>
      <c r="CR343">
        <f t="shared" si="224"/>
        <v>397</v>
      </c>
      <c r="CS343">
        <v>193</v>
      </c>
      <c r="CT343">
        <v>535321.9</v>
      </c>
      <c r="CU343">
        <f t="shared" si="242"/>
        <v>535321.9</v>
      </c>
    </row>
    <row r="344" spans="1:99" x14ac:dyDescent="0.55000000000000004">
      <c r="A344" s="1">
        <v>44188</v>
      </c>
      <c r="B344">
        <v>758</v>
      </c>
      <c r="C344">
        <v>53191</v>
      </c>
      <c r="D344">
        <v>10</v>
      </c>
      <c r="E344">
        <v>578</v>
      </c>
      <c r="F344">
        <v>7.7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 t="str">
        <f t="shared" si="208"/>
        <v>_平日(金曜除く)</v>
      </c>
      <c r="O344" t="s">
        <v>17</v>
      </c>
      <c r="P344" t="str">
        <f t="shared" si="209"/>
        <v>_平日</v>
      </c>
      <c r="Q344" t="str">
        <f t="shared" si="210"/>
        <v>_祝日でない</v>
      </c>
      <c r="R344" t="str">
        <f t="shared" si="211"/>
        <v>_平日</v>
      </c>
      <c r="S344" t="str">
        <f t="shared" si="212"/>
        <v>_平日</v>
      </c>
      <c r="T344">
        <f t="shared" si="225"/>
        <v>570</v>
      </c>
      <c r="U344" t="str">
        <f t="shared" si="213"/>
        <v>水</v>
      </c>
      <c r="V344" t="str">
        <f t="shared" si="214"/>
        <v>_週の前半</v>
      </c>
      <c r="W344" t="s">
        <v>45</v>
      </c>
      <c r="X344" t="str">
        <f t="shared" si="215"/>
        <v>_週の前半</v>
      </c>
      <c r="Y344" s="3">
        <v>0</v>
      </c>
      <c r="Z344" s="3">
        <v>54</v>
      </c>
      <c r="AA344" s="2" t="s">
        <v>79</v>
      </c>
      <c r="AB344" s="3">
        <v>0</v>
      </c>
      <c r="AC344" s="3">
        <v>46525</v>
      </c>
      <c r="AD344">
        <f t="shared" si="226"/>
        <v>552</v>
      </c>
      <c r="AE344" s="3">
        <v>2103</v>
      </c>
      <c r="AF344" s="3">
        <v>2034</v>
      </c>
      <c r="AG344" s="3">
        <v>69</v>
      </c>
      <c r="AH344" s="3">
        <v>983</v>
      </c>
      <c r="AI344" s="3">
        <v>1886</v>
      </c>
      <c r="AJ344" s="3">
        <v>1055</v>
      </c>
      <c r="AK344" s="3">
        <v>716</v>
      </c>
      <c r="AL344" s="3">
        <v>119</v>
      </c>
      <c r="AM344" s="3">
        <v>7910</v>
      </c>
      <c r="AN344" s="3">
        <v>1370</v>
      </c>
      <c r="AO344" s="3">
        <v>8415.6</v>
      </c>
      <c r="AP344" s="3">
        <v>7.4999999999999997E-2</v>
      </c>
      <c r="AQ344" s="3">
        <v>66</v>
      </c>
      <c r="AR344" s="3">
        <v>57.6</v>
      </c>
      <c r="AS344" s="3">
        <v>8.9</v>
      </c>
      <c r="AT344" s="3">
        <v>2</v>
      </c>
      <c r="AU344" s="2">
        <v>1017.7</v>
      </c>
      <c r="AV344" s="2">
        <v>2.5</v>
      </c>
      <c r="AW344" s="2">
        <v>3.5500000000000003</v>
      </c>
      <c r="AX344">
        <f t="shared" si="216"/>
        <v>188</v>
      </c>
      <c r="AY344" t="s">
        <v>81</v>
      </c>
      <c r="AZ344" s="3">
        <v>13899203</v>
      </c>
      <c r="BA344" s="3">
        <v>5330</v>
      </c>
      <c r="BB344">
        <v>74082751990</v>
      </c>
      <c r="BC344" t="s">
        <v>79</v>
      </c>
      <c r="BD344">
        <f t="shared" si="230"/>
        <v>4.5999999999999996</v>
      </c>
      <c r="BE344">
        <f t="shared" si="231"/>
        <v>43</v>
      </c>
      <c r="BF344" t="str">
        <f t="shared" si="232"/>
        <v>_なし</v>
      </c>
      <c r="BG344" t="str">
        <f t="shared" si="233"/>
        <v>冬である</v>
      </c>
      <c r="BH344">
        <f t="shared" si="234"/>
        <v>0</v>
      </c>
      <c r="BI344" t="str">
        <f t="shared" si="235"/>
        <v>_なし</v>
      </c>
      <c r="BJ344" t="str">
        <f t="shared" si="217"/>
        <v>_なし</v>
      </c>
      <c r="BK344" t="str">
        <f t="shared" si="236"/>
        <v>_なし</v>
      </c>
      <c r="BL344">
        <f t="shared" si="237"/>
        <v>2.3666666666666667</v>
      </c>
      <c r="BM344">
        <f t="shared" si="218"/>
        <v>8626</v>
      </c>
      <c r="BN344">
        <f t="shared" si="219"/>
        <v>1489</v>
      </c>
      <c r="BO344">
        <f t="shared" si="220"/>
        <v>10115</v>
      </c>
      <c r="BP344">
        <v>-16</v>
      </c>
      <c r="BQ344">
        <v>-1</v>
      </c>
      <c r="BR344">
        <v>-16</v>
      </c>
      <c r="BS344">
        <v>-29</v>
      </c>
      <c r="BT344">
        <v>-18</v>
      </c>
      <c r="BU344">
        <v>9</v>
      </c>
      <c r="BV344">
        <f t="shared" si="243"/>
        <v>-17</v>
      </c>
      <c r="BW344">
        <f t="shared" si="244"/>
        <v>-1</v>
      </c>
      <c r="BX344">
        <f t="shared" si="245"/>
        <v>-17</v>
      </c>
      <c r="BY344">
        <f t="shared" si="246"/>
        <v>-28</v>
      </c>
      <c r="BZ344">
        <f t="shared" si="247"/>
        <v>-18</v>
      </c>
      <c r="CA344">
        <f t="shared" si="248"/>
        <v>9</v>
      </c>
      <c r="CB344">
        <f t="shared" si="221"/>
        <v>-11.833333333333334</v>
      </c>
      <c r="CC344">
        <f t="shared" si="222"/>
        <v>-12</v>
      </c>
      <c r="CD344">
        <f t="shared" si="238"/>
        <v>6.1</v>
      </c>
      <c r="CE344" t="s">
        <v>119</v>
      </c>
      <c r="CF344" t="str">
        <f t="shared" si="239"/>
        <v>冬</v>
      </c>
      <c r="CG344" s="2">
        <v>13899203</v>
      </c>
      <c r="CH344" s="2">
        <v>46525</v>
      </c>
      <c r="CI344" s="2">
        <v>74082751990</v>
      </c>
      <c r="CJ344">
        <f t="shared" si="240"/>
        <v>61301100261</v>
      </c>
      <c r="CK344">
        <f t="shared" si="241"/>
        <v>61301100261</v>
      </c>
      <c r="CL344" s="2">
        <v>0</v>
      </c>
      <c r="CM344" s="2">
        <v>0</v>
      </c>
      <c r="CN344">
        <f t="shared" si="223"/>
        <v>0</v>
      </c>
      <c r="CO344">
        <f t="shared" si="227"/>
        <v>0</v>
      </c>
      <c r="CP344">
        <f t="shared" si="228"/>
        <v>0</v>
      </c>
      <c r="CQ344">
        <f t="shared" si="229"/>
        <v>0</v>
      </c>
      <c r="CR344">
        <f t="shared" si="224"/>
        <v>570</v>
      </c>
      <c r="CS344">
        <v>193</v>
      </c>
      <c r="CT344">
        <v>535321.9</v>
      </c>
      <c r="CU344">
        <f t="shared" si="242"/>
        <v>535321.9</v>
      </c>
    </row>
    <row r="345" spans="1:99" x14ac:dyDescent="0.55000000000000004">
      <c r="A345" s="1">
        <v>44189</v>
      </c>
      <c r="B345">
        <v>895</v>
      </c>
      <c r="C345">
        <v>54086</v>
      </c>
      <c r="D345">
        <v>9</v>
      </c>
      <c r="E345">
        <v>587</v>
      </c>
      <c r="F345">
        <v>8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 t="str">
        <f t="shared" si="208"/>
        <v>_平日(金曜除く)</v>
      </c>
      <c r="O345" t="s">
        <v>17</v>
      </c>
      <c r="P345" t="str">
        <f t="shared" si="209"/>
        <v>_平日</v>
      </c>
      <c r="Q345" t="str">
        <f t="shared" si="210"/>
        <v>_祝日でない</v>
      </c>
      <c r="R345" t="str">
        <f t="shared" si="211"/>
        <v>_平日</v>
      </c>
      <c r="S345" t="str">
        <f t="shared" si="212"/>
        <v>_平日</v>
      </c>
      <c r="T345">
        <f t="shared" si="225"/>
        <v>758</v>
      </c>
      <c r="U345" t="str">
        <f t="shared" si="213"/>
        <v>木</v>
      </c>
      <c r="V345" t="str">
        <f t="shared" si="214"/>
        <v>週の後半</v>
      </c>
      <c r="W345" t="s">
        <v>45</v>
      </c>
      <c r="X345" t="str">
        <f t="shared" si="215"/>
        <v>週の後半</v>
      </c>
      <c r="Y345" s="3">
        <v>0</v>
      </c>
      <c r="Z345" s="3">
        <v>56</v>
      </c>
      <c r="AA345" s="2" t="s">
        <v>79</v>
      </c>
      <c r="AB345" s="3">
        <v>0</v>
      </c>
      <c r="AC345" s="3">
        <v>47172</v>
      </c>
      <c r="AD345">
        <f t="shared" si="226"/>
        <v>647</v>
      </c>
      <c r="AE345" s="3">
        <v>2129</v>
      </c>
      <c r="AF345" s="3">
        <v>2056</v>
      </c>
      <c r="AG345" s="3">
        <v>73</v>
      </c>
      <c r="AH345" s="3">
        <v>966</v>
      </c>
      <c r="AI345" s="3">
        <v>1873</v>
      </c>
      <c r="AJ345" s="3">
        <v>1291</v>
      </c>
      <c r="AK345" s="3">
        <v>788</v>
      </c>
      <c r="AL345" s="3">
        <v>109</v>
      </c>
      <c r="AM345" s="3">
        <v>7560</v>
      </c>
      <c r="AN345" s="3">
        <v>1306</v>
      </c>
      <c r="AO345" s="3">
        <v>8518.4</v>
      </c>
      <c r="AP345" s="3">
        <v>7.8E-2</v>
      </c>
      <c r="AQ345" s="3">
        <v>56</v>
      </c>
      <c r="AR345" s="3">
        <v>58.1</v>
      </c>
      <c r="AS345" s="3">
        <v>1.7</v>
      </c>
      <c r="AT345" s="3">
        <v>1.9</v>
      </c>
      <c r="AU345" s="2">
        <v>1009.4</v>
      </c>
      <c r="AV345" s="2">
        <v>7.5</v>
      </c>
      <c r="AW345" s="2">
        <v>0.34166666666666662</v>
      </c>
      <c r="AX345">
        <f t="shared" si="216"/>
        <v>137</v>
      </c>
      <c r="AY345" t="s">
        <v>81</v>
      </c>
      <c r="AZ345" s="3">
        <v>13898445</v>
      </c>
      <c r="BA345" s="3">
        <v>5432</v>
      </c>
      <c r="BB345">
        <v>75496353240</v>
      </c>
      <c r="BC345" t="s">
        <v>79</v>
      </c>
      <c r="BD345">
        <f t="shared" si="230"/>
        <v>4.3</v>
      </c>
      <c r="BE345">
        <f t="shared" si="231"/>
        <v>42</v>
      </c>
      <c r="BF345" t="str">
        <f t="shared" si="232"/>
        <v>_なし</v>
      </c>
      <c r="BG345" t="str">
        <f t="shared" si="233"/>
        <v>冬である</v>
      </c>
      <c r="BH345">
        <f t="shared" si="234"/>
        <v>0</v>
      </c>
      <c r="BI345" t="str">
        <f t="shared" si="235"/>
        <v>_なし</v>
      </c>
      <c r="BJ345" t="str">
        <f t="shared" si="217"/>
        <v>_なし</v>
      </c>
      <c r="BK345" t="str">
        <f t="shared" si="236"/>
        <v>_なし</v>
      </c>
      <c r="BL345">
        <f t="shared" si="237"/>
        <v>0.48333333333333339</v>
      </c>
      <c r="BM345">
        <f t="shared" si="218"/>
        <v>8348</v>
      </c>
      <c r="BN345">
        <f t="shared" si="219"/>
        <v>1415</v>
      </c>
      <c r="BO345">
        <f t="shared" si="220"/>
        <v>9763</v>
      </c>
      <c r="BP345">
        <v>-14</v>
      </c>
      <c r="BQ345">
        <v>3</v>
      </c>
      <c r="BR345">
        <v>-24</v>
      </c>
      <c r="BS345">
        <v>-29</v>
      </c>
      <c r="BT345">
        <v>-19</v>
      </c>
      <c r="BU345">
        <v>10</v>
      </c>
      <c r="BV345">
        <f t="shared" si="243"/>
        <v>-20</v>
      </c>
      <c r="BW345">
        <f t="shared" si="244"/>
        <v>-4</v>
      </c>
      <c r="BX345">
        <f t="shared" si="245"/>
        <v>-19</v>
      </c>
      <c r="BY345">
        <f t="shared" si="246"/>
        <v>-29</v>
      </c>
      <c r="BZ345">
        <f t="shared" si="247"/>
        <v>-18</v>
      </c>
      <c r="CA345">
        <f t="shared" si="248"/>
        <v>9</v>
      </c>
      <c r="CB345">
        <f t="shared" si="221"/>
        <v>-12.166666666666666</v>
      </c>
      <c r="CC345">
        <f t="shared" si="222"/>
        <v>-13.5</v>
      </c>
      <c r="CD345">
        <f t="shared" si="238"/>
        <v>8.9</v>
      </c>
      <c r="CE345" t="s">
        <v>119</v>
      </c>
      <c r="CF345" t="str">
        <f t="shared" si="239"/>
        <v>冬</v>
      </c>
      <c r="CG345" s="2">
        <v>13898445</v>
      </c>
      <c r="CH345" s="2">
        <v>47172</v>
      </c>
      <c r="CI345" s="2">
        <v>75496353240</v>
      </c>
      <c r="CJ345">
        <f t="shared" si="240"/>
        <v>63230607504</v>
      </c>
      <c r="CK345">
        <f t="shared" si="241"/>
        <v>63230607504</v>
      </c>
      <c r="CL345" s="2">
        <v>0</v>
      </c>
      <c r="CM345" s="2">
        <v>0</v>
      </c>
      <c r="CN345">
        <f t="shared" si="223"/>
        <v>0</v>
      </c>
      <c r="CO345">
        <f t="shared" si="227"/>
        <v>0</v>
      </c>
      <c r="CP345">
        <f t="shared" si="228"/>
        <v>0</v>
      </c>
      <c r="CQ345">
        <f t="shared" si="229"/>
        <v>0</v>
      </c>
      <c r="CR345">
        <f t="shared" si="224"/>
        <v>758</v>
      </c>
      <c r="CS345">
        <v>193</v>
      </c>
      <c r="CT345">
        <v>535321.9</v>
      </c>
      <c r="CU345">
        <f t="shared" si="242"/>
        <v>535321.9</v>
      </c>
    </row>
    <row r="346" spans="1:99" x14ac:dyDescent="0.55000000000000004">
      <c r="A346" s="1">
        <v>44190</v>
      </c>
      <c r="B346">
        <v>890</v>
      </c>
      <c r="C346">
        <v>54976</v>
      </c>
      <c r="D346">
        <v>10</v>
      </c>
      <c r="E346">
        <v>597</v>
      </c>
      <c r="F346">
        <v>8.6999999999999993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 t="str">
        <f t="shared" si="208"/>
        <v>金曜</v>
      </c>
      <c r="O346" t="s">
        <v>17</v>
      </c>
      <c r="P346" t="str">
        <f t="shared" si="209"/>
        <v>_平日</v>
      </c>
      <c r="Q346" t="str">
        <f t="shared" si="210"/>
        <v>_祝日でない</v>
      </c>
      <c r="R346" t="str">
        <f t="shared" si="211"/>
        <v>_平日</v>
      </c>
      <c r="S346" t="str">
        <f t="shared" si="212"/>
        <v>休日前日</v>
      </c>
      <c r="T346">
        <f t="shared" si="225"/>
        <v>895</v>
      </c>
      <c r="U346" t="str">
        <f t="shared" si="213"/>
        <v>金</v>
      </c>
      <c r="V346" t="str">
        <f t="shared" si="214"/>
        <v>週の後半</v>
      </c>
      <c r="W346" t="s">
        <v>45</v>
      </c>
      <c r="X346" t="str">
        <f t="shared" si="215"/>
        <v>週の後半</v>
      </c>
      <c r="Y346" s="3">
        <v>0</v>
      </c>
      <c r="Z346" s="3">
        <v>49</v>
      </c>
      <c r="AA346" s="2" t="s">
        <v>79</v>
      </c>
      <c r="AB346" s="3">
        <v>0</v>
      </c>
      <c r="AC346" s="3">
        <v>47751</v>
      </c>
      <c r="AD346">
        <f t="shared" si="226"/>
        <v>579</v>
      </c>
      <c r="AE346" s="3">
        <v>2139</v>
      </c>
      <c r="AF346" s="3">
        <v>2058</v>
      </c>
      <c r="AG346" s="3">
        <v>81</v>
      </c>
      <c r="AH346" s="3">
        <v>985</v>
      </c>
      <c r="AI346" s="3">
        <v>2143</v>
      </c>
      <c r="AJ346" s="3">
        <v>1287</v>
      </c>
      <c r="AK346" s="3">
        <v>708</v>
      </c>
      <c r="AL346" s="3">
        <v>131</v>
      </c>
      <c r="AM346" s="3">
        <v>7381</v>
      </c>
      <c r="AN346" s="3">
        <v>1452</v>
      </c>
      <c r="AO346" s="3">
        <v>8498.6</v>
      </c>
      <c r="AP346" s="3">
        <v>8.1000000000000003E-2</v>
      </c>
      <c r="AQ346" s="3">
        <v>58</v>
      </c>
      <c r="AR346" s="3">
        <v>57.4</v>
      </c>
      <c r="AS346" s="3">
        <v>8.3000000000000007</v>
      </c>
      <c r="AT346" s="3">
        <v>2.2000000000000002</v>
      </c>
      <c r="AU346" s="2">
        <v>1004.8</v>
      </c>
      <c r="AV346" s="2">
        <v>5.5</v>
      </c>
      <c r="AW346" s="2">
        <v>5.0333333333333332</v>
      </c>
      <c r="AX346">
        <f t="shared" si="216"/>
        <v>-5</v>
      </c>
      <c r="AY346" t="s">
        <v>81</v>
      </c>
      <c r="AZ346" s="3">
        <v>13897550</v>
      </c>
      <c r="BA346" s="3">
        <v>5738</v>
      </c>
      <c r="BB346">
        <v>79744141900</v>
      </c>
      <c r="BC346" t="s">
        <v>79</v>
      </c>
      <c r="BD346">
        <f t="shared" si="230"/>
        <v>6.1</v>
      </c>
      <c r="BE346">
        <f t="shared" si="231"/>
        <v>52</v>
      </c>
      <c r="BF346" t="str">
        <f t="shared" si="232"/>
        <v>_なし</v>
      </c>
      <c r="BG346" t="str">
        <f t="shared" si="233"/>
        <v>冬である</v>
      </c>
      <c r="BH346">
        <f t="shared" si="234"/>
        <v>0</v>
      </c>
      <c r="BI346" t="str">
        <f t="shared" si="235"/>
        <v>_なし</v>
      </c>
      <c r="BJ346" t="str">
        <f t="shared" si="217"/>
        <v>_なし</v>
      </c>
      <c r="BK346" t="str">
        <f t="shared" si="236"/>
        <v>_なし</v>
      </c>
      <c r="BL346">
        <f t="shared" si="237"/>
        <v>-0.24999999999999992</v>
      </c>
      <c r="BM346">
        <f t="shared" si="218"/>
        <v>8089</v>
      </c>
      <c r="BN346">
        <f t="shared" si="219"/>
        <v>1583</v>
      </c>
      <c r="BO346">
        <f t="shared" si="220"/>
        <v>9672</v>
      </c>
      <c r="BP346">
        <v>-18</v>
      </c>
      <c r="BQ346">
        <v>3</v>
      </c>
      <c r="BR346">
        <v>-21</v>
      </c>
      <c r="BS346">
        <v>-29</v>
      </c>
      <c r="BT346">
        <v>-19</v>
      </c>
      <c r="BU346">
        <v>11</v>
      </c>
      <c r="BV346">
        <f t="shared" si="243"/>
        <v>-20</v>
      </c>
      <c r="BW346">
        <f t="shared" si="244"/>
        <v>-5</v>
      </c>
      <c r="BX346">
        <f t="shared" si="245"/>
        <v>-24</v>
      </c>
      <c r="BY346">
        <f t="shared" si="246"/>
        <v>-30</v>
      </c>
      <c r="BZ346">
        <f t="shared" si="247"/>
        <v>-19</v>
      </c>
      <c r="CA346">
        <f t="shared" si="248"/>
        <v>10</v>
      </c>
      <c r="CB346">
        <f t="shared" si="221"/>
        <v>-12.166666666666666</v>
      </c>
      <c r="CC346">
        <f t="shared" si="222"/>
        <v>-14.666666666666666</v>
      </c>
      <c r="CD346">
        <f t="shared" si="238"/>
        <v>8.6</v>
      </c>
      <c r="CE346" t="s">
        <v>119</v>
      </c>
      <c r="CF346" t="str">
        <f t="shared" si="239"/>
        <v>冬</v>
      </c>
      <c r="CG346" s="2">
        <v>13897550</v>
      </c>
      <c r="CH346" s="2">
        <v>47751</v>
      </c>
      <c r="CI346" s="2">
        <v>79744141900</v>
      </c>
      <c r="CJ346">
        <f t="shared" si="240"/>
        <v>66702400548</v>
      </c>
      <c r="CK346">
        <f t="shared" si="241"/>
        <v>66702400548</v>
      </c>
      <c r="CL346" s="2">
        <v>0</v>
      </c>
      <c r="CM346" s="2">
        <v>0</v>
      </c>
      <c r="CN346">
        <f t="shared" si="223"/>
        <v>0</v>
      </c>
      <c r="CO346">
        <f t="shared" si="227"/>
        <v>0</v>
      </c>
      <c r="CP346">
        <f t="shared" si="228"/>
        <v>0</v>
      </c>
      <c r="CQ346">
        <f t="shared" si="229"/>
        <v>0</v>
      </c>
      <c r="CR346">
        <f t="shared" si="224"/>
        <v>895</v>
      </c>
      <c r="CS346">
        <v>193</v>
      </c>
      <c r="CT346">
        <v>535321.9</v>
      </c>
      <c r="CU346">
        <f t="shared" si="242"/>
        <v>535321.9</v>
      </c>
    </row>
    <row r="347" spans="1:99" x14ac:dyDescent="0.55000000000000004">
      <c r="A347" s="1">
        <v>44191</v>
      </c>
      <c r="B347">
        <v>954</v>
      </c>
      <c r="C347">
        <v>55930</v>
      </c>
      <c r="D347">
        <v>10</v>
      </c>
      <c r="E347">
        <v>607</v>
      </c>
      <c r="F347">
        <v>6.4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 t="str">
        <f t="shared" si="208"/>
        <v>休日</v>
      </c>
      <c r="O347" t="s">
        <v>17</v>
      </c>
      <c r="P347" t="str">
        <f t="shared" si="209"/>
        <v>休日</v>
      </c>
      <c r="Q347" t="str">
        <f t="shared" si="210"/>
        <v>_祝日でない</v>
      </c>
      <c r="R347" t="str">
        <f t="shared" si="211"/>
        <v>休日</v>
      </c>
      <c r="S347" t="str">
        <f t="shared" si="212"/>
        <v>休日</v>
      </c>
      <c r="T347">
        <f t="shared" si="225"/>
        <v>890</v>
      </c>
      <c r="U347" t="str">
        <f t="shared" si="213"/>
        <v>土</v>
      </c>
      <c r="V347" t="str">
        <f t="shared" si="214"/>
        <v>週の後半</v>
      </c>
      <c r="W347" t="s">
        <v>45</v>
      </c>
      <c r="X347" t="str">
        <f t="shared" si="215"/>
        <v>週の後半</v>
      </c>
      <c r="Y347" s="3">
        <v>0</v>
      </c>
      <c r="Z347" s="3">
        <v>51</v>
      </c>
      <c r="AA347" s="2" t="s">
        <v>79</v>
      </c>
      <c r="AB347" s="3">
        <v>0</v>
      </c>
      <c r="AC347" s="3">
        <v>48121</v>
      </c>
      <c r="AD347">
        <f t="shared" si="226"/>
        <v>370</v>
      </c>
      <c r="AE347" s="3">
        <v>2179</v>
      </c>
      <c r="AF347" s="3">
        <v>2098</v>
      </c>
      <c r="AG347" s="3">
        <v>81</v>
      </c>
      <c r="AH347" s="3">
        <v>1006</v>
      </c>
      <c r="AI347" s="3">
        <v>2269</v>
      </c>
      <c r="AJ347" s="3">
        <v>1669</v>
      </c>
      <c r="AK347" s="3">
        <v>614</v>
      </c>
      <c r="AL347" s="3">
        <v>111</v>
      </c>
      <c r="AM347" s="3">
        <v>5876</v>
      </c>
      <c r="AN347" s="3">
        <v>1066</v>
      </c>
      <c r="AO347" s="3">
        <v>8634.4</v>
      </c>
      <c r="AP347" s="3">
        <v>8.3000000000000004E-2</v>
      </c>
      <c r="AQ347" s="3">
        <v>54</v>
      </c>
      <c r="AR347" s="3">
        <v>59.4</v>
      </c>
      <c r="AS347" s="3">
        <v>8.8000000000000007</v>
      </c>
      <c r="AT347" s="3">
        <v>1.7</v>
      </c>
      <c r="AU347" s="2">
        <v>1015.8</v>
      </c>
      <c r="AV347" s="2">
        <v>2.2999999999999998</v>
      </c>
      <c r="AW347" s="2">
        <v>-28.791666666666661</v>
      </c>
      <c r="AX347">
        <f t="shared" si="216"/>
        <v>64</v>
      </c>
      <c r="AY347" t="s">
        <v>81</v>
      </c>
      <c r="AZ347" s="3">
        <v>13896660</v>
      </c>
      <c r="BA347" s="3">
        <v>6248</v>
      </c>
      <c r="BB347">
        <v>86826331680</v>
      </c>
      <c r="BC347" t="s">
        <v>79</v>
      </c>
      <c r="BD347">
        <f t="shared" si="230"/>
        <v>5.8</v>
      </c>
      <c r="BE347">
        <f t="shared" si="231"/>
        <v>48</v>
      </c>
      <c r="BF347" t="str">
        <f t="shared" si="232"/>
        <v>_なし</v>
      </c>
      <c r="BG347" t="str">
        <f t="shared" si="233"/>
        <v>冬である</v>
      </c>
      <c r="BH347">
        <f t="shared" si="234"/>
        <v>0</v>
      </c>
      <c r="BI347" t="str">
        <f t="shared" si="235"/>
        <v>_なし</v>
      </c>
      <c r="BJ347" t="str">
        <f t="shared" si="217"/>
        <v>_なし</v>
      </c>
      <c r="BK347" t="str">
        <f t="shared" si="236"/>
        <v>_なし</v>
      </c>
      <c r="BL347">
        <f t="shared" si="237"/>
        <v>-27.383333333333329</v>
      </c>
      <c r="BM347">
        <f t="shared" si="218"/>
        <v>6490</v>
      </c>
      <c r="BN347">
        <f t="shared" si="219"/>
        <v>1177</v>
      </c>
      <c r="BO347">
        <f t="shared" si="220"/>
        <v>7667</v>
      </c>
      <c r="BP347">
        <v>-19</v>
      </c>
      <c r="BQ347">
        <v>-1</v>
      </c>
      <c r="BR347">
        <v>-28</v>
      </c>
      <c r="BS347">
        <v>-29</v>
      </c>
      <c r="BT347">
        <v>-10</v>
      </c>
      <c r="BU347">
        <v>7</v>
      </c>
      <c r="BV347">
        <f t="shared" si="243"/>
        <v>-21</v>
      </c>
      <c r="BW347">
        <f t="shared" si="244"/>
        <v>-3</v>
      </c>
      <c r="BX347">
        <f t="shared" si="245"/>
        <v>-22</v>
      </c>
      <c r="BY347">
        <f t="shared" si="246"/>
        <v>-29</v>
      </c>
      <c r="BZ347">
        <f t="shared" si="247"/>
        <v>-19</v>
      </c>
      <c r="CA347">
        <f t="shared" si="248"/>
        <v>11</v>
      </c>
      <c r="CB347">
        <f t="shared" si="221"/>
        <v>-13.333333333333334</v>
      </c>
      <c r="CC347">
        <f t="shared" si="222"/>
        <v>-13.833333333333334</v>
      </c>
      <c r="CD347">
        <f t="shared" si="238"/>
        <v>2.2000000000000002</v>
      </c>
      <c r="CE347" t="s">
        <v>119</v>
      </c>
      <c r="CF347" t="str">
        <f t="shared" si="239"/>
        <v>冬</v>
      </c>
      <c r="CG347" s="2">
        <v>13896660</v>
      </c>
      <c r="CH347" s="2">
        <v>48121</v>
      </c>
      <c r="CI347" s="2">
        <v>86826331680</v>
      </c>
      <c r="CJ347">
        <f t="shared" si="240"/>
        <v>75193007958</v>
      </c>
      <c r="CK347">
        <f t="shared" si="241"/>
        <v>75193007958</v>
      </c>
      <c r="CL347" s="2">
        <v>0</v>
      </c>
      <c r="CM347" s="2">
        <v>0</v>
      </c>
      <c r="CN347">
        <f t="shared" si="223"/>
        <v>0</v>
      </c>
      <c r="CO347">
        <f t="shared" si="227"/>
        <v>0</v>
      </c>
      <c r="CP347">
        <f t="shared" si="228"/>
        <v>0</v>
      </c>
      <c r="CQ347">
        <f t="shared" si="229"/>
        <v>0</v>
      </c>
      <c r="CR347">
        <f t="shared" si="224"/>
        <v>890</v>
      </c>
      <c r="CS347">
        <v>193</v>
      </c>
      <c r="CT347">
        <v>535321.9</v>
      </c>
      <c r="CU347">
        <f t="shared" si="242"/>
        <v>535321.9</v>
      </c>
    </row>
    <row r="348" spans="1:99" x14ac:dyDescent="0.55000000000000004">
      <c r="A348" s="1">
        <v>44192</v>
      </c>
      <c r="B348">
        <v>708</v>
      </c>
      <c r="C348">
        <v>56638</v>
      </c>
      <c r="D348">
        <v>0</v>
      </c>
      <c r="E348">
        <v>607</v>
      </c>
      <c r="F348">
        <v>7.8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 t="str">
        <f t="shared" si="208"/>
        <v>休日</v>
      </c>
      <c r="O348" t="s">
        <v>17</v>
      </c>
      <c r="P348" t="str">
        <f t="shared" si="209"/>
        <v>休日</v>
      </c>
      <c r="Q348" t="str">
        <f t="shared" si="210"/>
        <v>_祝日でない</v>
      </c>
      <c r="R348" t="str">
        <f t="shared" si="211"/>
        <v>休日</v>
      </c>
      <c r="S348" t="str">
        <f t="shared" si="212"/>
        <v>休日</v>
      </c>
      <c r="T348">
        <f t="shared" si="225"/>
        <v>954</v>
      </c>
      <c r="U348" t="str">
        <f t="shared" si="213"/>
        <v>日</v>
      </c>
      <c r="V348" t="str">
        <f t="shared" si="214"/>
        <v>_週の前半</v>
      </c>
      <c r="W348" t="s">
        <v>45</v>
      </c>
      <c r="X348" t="str">
        <f t="shared" si="215"/>
        <v>週の後半</v>
      </c>
      <c r="Y348" s="3">
        <v>0</v>
      </c>
      <c r="Z348" s="3">
        <v>59</v>
      </c>
      <c r="AA348" s="2" t="s">
        <v>79</v>
      </c>
      <c r="AB348" s="3">
        <v>0</v>
      </c>
      <c r="AC348" s="3">
        <v>48442</v>
      </c>
      <c r="AD348">
        <f t="shared" si="226"/>
        <v>321</v>
      </c>
      <c r="AE348" s="3">
        <v>2261</v>
      </c>
      <c r="AF348" s="3">
        <v>2179</v>
      </c>
      <c r="AG348" s="3">
        <v>82</v>
      </c>
      <c r="AH348" s="3">
        <v>1006</v>
      </c>
      <c r="AI348" s="3">
        <v>2383</v>
      </c>
      <c r="AJ348" s="3">
        <v>1860</v>
      </c>
      <c r="AK348" s="3">
        <v>338</v>
      </c>
      <c r="AL348" s="3">
        <v>50</v>
      </c>
      <c r="AM348" s="3">
        <v>2450</v>
      </c>
      <c r="AN348" s="3">
        <v>652</v>
      </c>
      <c r="AO348" s="3">
        <v>8657.9</v>
      </c>
      <c r="AP348" s="3">
        <v>8.4000000000000005E-2</v>
      </c>
      <c r="AQ348" s="3">
        <v>55</v>
      </c>
      <c r="AR348" s="3">
        <v>58.7</v>
      </c>
      <c r="AS348" s="3">
        <v>6.8</v>
      </c>
      <c r="AT348" s="3">
        <v>1.9</v>
      </c>
      <c r="AU348" s="2">
        <v>1019.7</v>
      </c>
      <c r="AV348" s="2">
        <v>7.8</v>
      </c>
      <c r="AW348" s="2">
        <v>-13.20833333333333</v>
      </c>
      <c r="AX348">
        <f t="shared" si="216"/>
        <v>-246</v>
      </c>
      <c r="AY348" t="s">
        <v>81</v>
      </c>
      <c r="AZ348" s="3">
        <v>13895706</v>
      </c>
      <c r="BA348" s="3">
        <v>6881</v>
      </c>
      <c r="BB348">
        <v>95616352986</v>
      </c>
      <c r="BC348" t="s">
        <v>79</v>
      </c>
      <c r="BD348">
        <f t="shared" si="230"/>
        <v>4.4000000000000004</v>
      </c>
      <c r="BE348">
        <f t="shared" si="231"/>
        <v>45</v>
      </c>
      <c r="BF348" t="str">
        <f t="shared" si="232"/>
        <v>_なし</v>
      </c>
      <c r="BG348" t="str">
        <f t="shared" si="233"/>
        <v>冬である</v>
      </c>
      <c r="BH348">
        <f t="shared" si="234"/>
        <v>0</v>
      </c>
      <c r="BI348" t="str">
        <f t="shared" si="235"/>
        <v>_なし</v>
      </c>
      <c r="BJ348" t="str">
        <f t="shared" si="217"/>
        <v>_なし</v>
      </c>
      <c r="BK348" t="str">
        <f t="shared" si="236"/>
        <v>_なし</v>
      </c>
      <c r="BL348">
        <f t="shared" si="237"/>
        <v>-4.3250000000000002</v>
      </c>
      <c r="BM348">
        <f t="shared" si="218"/>
        <v>2788</v>
      </c>
      <c r="BN348">
        <f t="shared" si="219"/>
        <v>702</v>
      </c>
      <c r="BO348">
        <f t="shared" si="220"/>
        <v>3490</v>
      </c>
      <c r="BP348">
        <v>-19</v>
      </c>
      <c r="BQ348">
        <v>0</v>
      </c>
      <c r="BR348">
        <v>-23</v>
      </c>
      <c r="BS348">
        <v>-31</v>
      </c>
      <c r="BT348">
        <v>-6</v>
      </c>
      <c r="BU348">
        <v>5</v>
      </c>
      <c r="BV348">
        <f t="shared" si="243"/>
        <v>-17</v>
      </c>
      <c r="BW348">
        <f t="shared" si="244"/>
        <v>-2</v>
      </c>
      <c r="BX348">
        <f t="shared" si="245"/>
        <v>-29</v>
      </c>
      <c r="BY348">
        <f t="shared" si="246"/>
        <v>-26</v>
      </c>
      <c r="BZ348">
        <f t="shared" si="247"/>
        <v>-9</v>
      </c>
      <c r="CA348">
        <f t="shared" si="248"/>
        <v>6</v>
      </c>
      <c r="CB348">
        <f t="shared" si="221"/>
        <v>-12.333333333333334</v>
      </c>
      <c r="CC348">
        <f t="shared" si="222"/>
        <v>-12.833333333333334</v>
      </c>
      <c r="CD348">
        <f t="shared" si="238"/>
        <v>8.9</v>
      </c>
      <c r="CE348" t="s">
        <v>119</v>
      </c>
      <c r="CF348" t="str">
        <f t="shared" si="239"/>
        <v>冬</v>
      </c>
      <c r="CG348" s="2">
        <v>13895706</v>
      </c>
      <c r="CH348" s="2">
        <v>48442</v>
      </c>
      <c r="CI348" s="2">
        <v>95616352986</v>
      </c>
      <c r="CJ348">
        <f t="shared" si="240"/>
        <v>77037823492</v>
      </c>
      <c r="CK348">
        <f t="shared" si="241"/>
        <v>77037823492</v>
      </c>
      <c r="CL348" s="2">
        <v>0</v>
      </c>
      <c r="CM348" s="2">
        <v>0</v>
      </c>
      <c r="CN348">
        <f t="shared" si="223"/>
        <v>0</v>
      </c>
      <c r="CO348">
        <f t="shared" si="227"/>
        <v>0</v>
      </c>
      <c r="CP348">
        <f t="shared" si="228"/>
        <v>0</v>
      </c>
      <c r="CQ348">
        <f t="shared" si="229"/>
        <v>0</v>
      </c>
      <c r="CR348">
        <f t="shared" si="224"/>
        <v>954</v>
      </c>
      <c r="CS348">
        <v>193</v>
      </c>
      <c r="CT348">
        <v>535321.9</v>
      </c>
      <c r="CU348">
        <f t="shared" si="242"/>
        <v>535321.9</v>
      </c>
    </row>
    <row r="349" spans="1:99" x14ac:dyDescent="0.55000000000000004">
      <c r="A349" s="1">
        <v>44193</v>
      </c>
      <c r="B349">
        <v>491</v>
      </c>
      <c r="C349">
        <v>57129</v>
      </c>
      <c r="D349">
        <v>6</v>
      </c>
      <c r="E349">
        <v>613</v>
      </c>
      <c r="F349">
        <v>8.5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tr">
        <f t="shared" si="208"/>
        <v>_平日(金曜除く)</v>
      </c>
      <c r="O349" t="s">
        <v>17</v>
      </c>
      <c r="P349" t="str">
        <f t="shared" si="209"/>
        <v>_平日</v>
      </c>
      <c r="Q349" t="str">
        <f t="shared" si="210"/>
        <v>_祝日でない</v>
      </c>
      <c r="R349" t="str">
        <f t="shared" si="211"/>
        <v>_平日</v>
      </c>
      <c r="S349" t="str">
        <f t="shared" si="212"/>
        <v>_平日</v>
      </c>
      <c r="T349">
        <f t="shared" si="225"/>
        <v>708</v>
      </c>
      <c r="U349" t="str">
        <f t="shared" si="213"/>
        <v>月</v>
      </c>
      <c r="V349" t="str">
        <f t="shared" si="214"/>
        <v>_週の前半</v>
      </c>
      <c r="W349" t="s">
        <v>45</v>
      </c>
      <c r="X349" t="str">
        <f t="shared" si="215"/>
        <v>_週の前半</v>
      </c>
      <c r="Y349" s="3">
        <v>0</v>
      </c>
      <c r="Z349" s="3">
        <v>72</v>
      </c>
      <c r="AA349" s="2" t="s">
        <v>79</v>
      </c>
      <c r="AB349" s="3">
        <v>0</v>
      </c>
      <c r="AC349" s="3">
        <v>48932</v>
      </c>
      <c r="AD349">
        <f t="shared" si="226"/>
        <v>490</v>
      </c>
      <c r="AE349" s="3">
        <v>2303</v>
      </c>
      <c r="AF349" s="3">
        <v>2222</v>
      </c>
      <c r="AG349" s="3">
        <v>81</v>
      </c>
      <c r="AH349" s="3">
        <v>1089</v>
      </c>
      <c r="AI349" s="3">
        <v>2717</v>
      </c>
      <c r="AJ349" s="3">
        <v>1386</v>
      </c>
      <c r="AK349" s="3">
        <v>665</v>
      </c>
      <c r="AL349" s="3">
        <v>219</v>
      </c>
      <c r="AM349" s="3">
        <v>6739</v>
      </c>
      <c r="AN349" s="3">
        <v>1770</v>
      </c>
      <c r="AO349" s="3">
        <v>8686.9</v>
      </c>
      <c r="AP349" s="3">
        <v>8.7999999999999995E-2</v>
      </c>
      <c r="AQ349" s="3">
        <v>81</v>
      </c>
      <c r="AR349" s="3">
        <v>60.9</v>
      </c>
      <c r="AS349" s="3">
        <v>4</v>
      </c>
      <c r="AT349" s="3">
        <v>1.6</v>
      </c>
      <c r="AU349" s="2">
        <v>1015.9</v>
      </c>
      <c r="AV349" s="2">
        <v>5.5</v>
      </c>
      <c r="AW349" s="2">
        <v>79.05</v>
      </c>
      <c r="AX349">
        <f t="shared" si="216"/>
        <v>-217</v>
      </c>
      <c r="AY349" t="s">
        <v>81</v>
      </c>
      <c r="AZ349" s="3">
        <v>13894998</v>
      </c>
      <c r="BA349" s="3">
        <v>7093</v>
      </c>
      <c r="BB349">
        <v>98557220814</v>
      </c>
      <c r="BC349" t="s">
        <v>88</v>
      </c>
      <c r="BD349">
        <f t="shared" si="230"/>
        <v>5.3</v>
      </c>
      <c r="BE349">
        <f t="shared" si="231"/>
        <v>40</v>
      </c>
      <c r="BF349" t="str">
        <f t="shared" si="232"/>
        <v>_なし</v>
      </c>
      <c r="BG349" t="str">
        <f t="shared" si="233"/>
        <v>冬である</v>
      </c>
      <c r="BH349">
        <f t="shared" si="234"/>
        <v>0</v>
      </c>
      <c r="BI349" t="str">
        <f t="shared" si="235"/>
        <v>_なし</v>
      </c>
      <c r="BJ349" t="str">
        <f t="shared" si="217"/>
        <v>正月</v>
      </c>
      <c r="BK349" t="str">
        <f t="shared" si="236"/>
        <v>_なし</v>
      </c>
      <c r="BL349">
        <f t="shared" si="237"/>
        <v>92.283333333333346</v>
      </c>
      <c r="BM349">
        <f t="shared" si="218"/>
        <v>7404</v>
      </c>
      <c r="BN349">
        <f t="shared" si="219"/>
        <v>1989</v>
      </c>
      <c r="BO349">
        <f t="shared" si="220"/>
        <v>9393</v>
      </c>
      <c r="BP349">
        <v>-11</v>
      </c>
      <c r="BQ349">
        <v>2</v>
      </c>
      <c r="BR349">
        <v>-23</v>
      </c>
      <c r="BS349">
        <v>-37</v>
      </c>
      <c r="BT349">
        <v>-35</v>
      </c>
      <c r="BU349">
        <v>13</v>
      </c>
      <c r="BV349">
        <f t="shared" si="243"/>
        <v>-15</v>
      </c>
      <c r="BW349">
        <f t="shared" si="244"/>
        <v>0</v>
      </c>
      <c r="BX349">
        <f t="shared" si="245"/>
        <v>-21</v>
      </c>
      <c r="BY349">
        <f t="shared" si="246"/>
        <v>-28</v>
      </c>
      <c r="BZ349">
        <f t="shared" si="247"/>
        <v>-7</v>
      </c>
      <c r="CA349">
        <f t="shared" si="248"/>
        <v>5</v>
      </c>
      <c r="CB349">
        <f t="shared" si="221"/>
        <v>-15.166666666666666</v>
      </c>
      <c r="CC349">
        <f t="shared" si="222"/>
        <v>-11</v>
      </c>
      <c r="CD349">
        <f t="shared" si="238"/>
        <v>9</v>
      </c>
      <c r="CE349" t="s">
        <v>119</v>
      </c>
      <c r="CF349" t="str">
        <f t="shared" si="239"/>
        <v>冬</v>
      </c>
      <c r="CG349" s="2">
        <v>13894998</v>
      </c>
      <c r="CH349" s="2">
        <v>48932</v>
      </c>
      <c r="CI349" s="2">
        <v>98557220814</v>
      </c>
      <c r="CJ349">
        <f t="shared" si="240"/>
        <v>78049454550</v>
      </c>
      <c r="CK349">
        <f t="shared" si="241"/>
        <v>78049454550</v>
      </c>
      <c r="CL349" s="2">
        <v>0</v>
      </c>
      <c r="CM349" s="2">
        <v>0</v>
      </c>
      <c r="CN349">
        <f t="shared" si="223"/>
        <v>0</v>
      </c>
      <c r="CO349">
        <f t="shared" si="227"/>
        <v>0</v>
      </c>
      <c r="CP349">
        <f t="shared" si="228"/>
        <v>0</v>
      </c>
      <c r="CQ349">
        <f t="shared" si="229"/>
        <v>0</v>
      </c>
      <c r="CR349">
        <f t="shared" si="224"/>
        <v>708</v>
      </c>
      <c r="CS349">
        <v>193</v>
      </c>
      <c r="CT349">
        <v>535321.9</v>
      </c>
      <c r="CU349">
        <f t="shared" si="242"/>
        <v>535321.9</v>
      </c>
    </row>
    <row r="350" spans="1:99" x14ac:dyDescent="0.55000000000000004">
      <c r="A350" s="1">
        <v>44194</v>
      </c>
      <c r="B350">
        <v>869</v>
      </c>
      <c r="C350">
        <v>57998</v>
      </c>
      <c r="D350">
        <v>5</v>
      </c>
      <c r="E350">
        <v>618</v>
      </c>
      <c r="F350">
        <v>8.6999999999999993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 t="str">
        <f t="shared" si="208"/>
        <v>_平日(金曜除く)</v>
      </c>
      <c r="O350" t="s">
        <v>17</v>
      </c>
      <c r="P350" t="str">
        <f t="shared" si="209"/>
        <v>_平日</v>
      </c>
      <c r="Q350" t="str">
        <f t="shared" si="210"/>
        <v>_祝日でない</v>
      </c>
      <c r="R350" t="str">
        <f t="shared" si="211"/>
        <v>_平日</v>
      </c>
      <c r="S350" t="str">
        <f t="shared" si="212"/>
        <v>_平日</v>
      </c>
      <c r="T350">
        <f t="shared" si="225"/>
        <v>491</v>
      </c>
      <c r="U350" t="str">
        <f t="shared" si="213"/>
        <v>火</v>
      </c>
      <c r="V350" t="str">
        <f t="shared" si="214"/>
        <v>_週の前半</v>
      </c>
      <c r="W350" t="s">
        <v>45</v>
      </c>
      <c r="X350" t="str">
        <f t="shared" si="215"/>
        <v>_週の前半</v>
      </c>
      <c r="Y350" s="3">
        <v>0</v>
      </c>
      <c r="Z350" s="3">
        <v>66</v>
      </c>
      <c r="AA350" s="2" t="s">
        <v>79</v>
      </c>
      <c r="AB350" s="3">
        <v>0</v>
      </c>
      <c r="AC350" s="3">
        <v>49626</v>
      </c>
      <c r="AD350">
        <f t="shared" si="226"/>
        <v>694</v>
      </c>
      <c r="AE350" s="3">
        <v>2274</v>
      </c>
      <c r="AF350" s="3">
        <v>2190</v>
      </c>
      <c r="AG350" s="3">
        <v>84</v>
      </c>
      <c r="AH350" s="3">
        <v>1118</v>
      </c>
      <c r="AI350" s="3">
        <v>2768</v>
      </c>
      <c r="AJ350" s="3">
        <v>1492</v>
      </c>
      <c r="AK350" s="3">
        <v>793</v>
      </c>
      <c r="AL350" s="3">
        <v>183</v>
      </c>
      <c r="AM350" s="3">
        <v>7053</v>
      </c>
      <c r="AN350" s="3">
        <v>1411</v>
      </c>
      <c r="AO350" s="3">
        <v>8505.7000000000007</v>
      </c>
      <c r="AP350" s="3">
        <v>9.2999999999999999E-2</v>
      </c>
      <c r="AQ350" s="3">
        <v>80</v>
      </c>
      <c r="AR350" s="3">
        <v>64.3</v>
      </c>
      <c r="AS350" s="3">
        <v>4.5</v>
      </c>
      <c r="AT350" s="3">
        <v>1.6</v>
      </c>
      <c r="AU350" s="2">
        <v>1014.2</v>
      </c>
      <c r="AV350" s="2">
        <v>5.8</v>
      </c>
      <c r="AW350" s="2">
        <v>-17.233333333333334</v>
      </c>
      <c r="AX350">
        <f t="shared" si="216"/>
        <v>378</v>
      </c>
      <c r="AY350" t="s">
        <v>81</v>
      </c>
      <c r="AZ350" s="3">
        <v>13894507</v>
      </c>
      <c r="BA350" s="3">
        <v>6885</v>
      </c>
      <c r="BB350">
        <v>95663680695</v>
      </c>
      <c r="BC350" t="s">
        <v>88</v>
      </c>
      <c r="BD350">
        <f t="shared" si="230"/>
        <v>5.6</v>
      </c>
      <c r="BE350">
        <f t="shared" si="231"/>
        <v>61</v>
      </c>
      <c r="BF350" t="str">
        <f t="shared" si="232"/>
        <v>_なし</v>
      </c>
      <c r="BG350" t="str">
        <f t="shared" si="233"/>
        <v>冬である</v>
      </c>
      <c r="BH350">
        <f t="shared" si="234"/>
        <v>0</v>
      </c>
      <c r="BI350" t="str">
        <f t="shared" si="235"/>
        <v>_なし</v>
      </c>
      <c r="BJ350" t="str">
        <f t="shared" si="217"/>
        <v>正月</v>
      </c>
      <c r="BK350" t="str">
        <f t="shared" si="236"/>
        <v>_なし</v>
      </c>
      <c r="BL350">
        <f t="shared" si="237"/>
        <v>0.39999999999999997</v>
      </c>
      <c r="BM350">
        <f t="shared" si="218"/>
        <v>7846</v>
      </c>
      <c r="BN350">
        <f t="shared" si="219"/>
        <v>1594</v>
      </c>
      <c r="BO350">
        <f t="shared" si="220"/>
        <v>9440</v>
      </c>
      <c r="BP350">
        <v>-13</v>
      </c>
      <c r="BQ350">
        <v>4</v>
      </c>
      <c r="BR350">
        <v>-15</v>
      </c>
      <c r="BS350">
        <v>-49</v>
      </c>
      <c r="BT350">
        <v>-59</v>
      </c>
      <c r="BU350">
        <v>21</v>
      </c>
      <c r="BV350">
        <f t="shared" si="243"/>
        <v>-19</v>
      </c>
      <c r="BW350">
        <f t="shared" si="244"/>
        <v>-4</v>
      </c>
      <c r="BX350">
        <f t="shared" si="245"/>
        <v>-23</v>
      </c>
      <c r="BY350">
        <f t="shared" si="246"/>
        <v>-28</v>
      </c>
      <c r="BZ350">
        <f t="shared" si="247"/>
        <v>-17</v>
      </c>
      <c r="CA350">
        <f t="shared" si="248"/>
        <v>9</v>
      </c>
      <c r="CB350">
        <f t="shared" si="221"/>
        <v>-18.5</v>
      </c>
      <c r="CC350">
        <f t="shared" si="222"/>
        <v>-13.666666666666666</v>
      </c>
      <c r="CD350">
        <f t="shared" si="238"/>
        <v>8</v>
      </c>
      <c r="CE350" t="s">
        <v>119</v>
      </c>
      <c r="CF350" t="str">
        <f t="shared" si="239"/>
        <v>冬</v>
      </c>
      <c r="CG350" s="2">
        <v>13894507</v>
      </c>
      <c r="CH350" s="2">
        <v>49626</v>
      </c>
      <c r="CI350" s="2">
        <v>95663680695</v>
      </c>
      <c r="CJ350">
        <f t="shared" si="240"/>
        <v>73974591906</v>
      </c>
      <c r="CK350">
        <f t="shared" si="241"/>
        <v>73974591906</v>
      </c>
      <c r="CL350" s="2">
        <v>0</v>
      </c>
      <c r="CM350" s="2">
        <v>0</v>
      </c>
      <c r="CN350">
        <f t="shared" si="223"/>
        <v>0</v>
      </c>
      <c r="CO350">
        <f t="shared" si="227"/>
        <v>0</v>
      </c>
      <c r="CP350">
        <f t="shared" si="228"/>
        <v>0</v>
      </c>
      <c r="CQ350">
        <f t="shared" si="229"/>
        <v>0</v>
      </c>
      <c r="CR350">
        <f t="shared" si="224"/>
        <v>491</v>
      </c>
      <c r="CS350">
        <v>193</v>
      </c>
      <c r="CT350">
        <v>535321.9</v>
      </c>
      <c r="CU350">
        <f t="shared" si="242"/>
        <v>535321.9</v>
      </c>
    </row>
    <row r="351" spans="1:99" x14ac:dyDescent="0.55000000000000004">
      <c r="A351" s="1">
        <v>44195</v>
      </c>
      <c r="B351">
        <v>961</v>
      </c>
      <c r="C351">
        <v>58959</v>
      </c>
      <c r="D351">
        <v>4</v>
      </c>
      <c r="E351">
        <v>622</v>
      </c>
      <c r="F351">
        <v>6.9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 t="str">
        <f t="shared" si="208"/>
        <v>_平日(金曜除く)</v>
      </c>
      <c r="O351" t="s">
        <v>17</v>
      </c>
      <c r="P351" t="str">
        <f t="shared" si="209"/>
        <v>_平日</v>
      </c>
      <c r="Q351" t="str">
        <f t="shared" si="210"/>
        <v>_祝日でない</v>
      </c>
      <c r="R351" t="str">
        <f t="shared" si="211"/>
        <v>_平日</v>
      </c>
      <c r="S351" t="str">
        <f t="shared" si="212"/>
        <v>_平日</v>
      </c>
      <c r="T351">
        <f t="shared" si="225"/>
        <v>869</v>
      </c>
      <c r="U351" t="str">
        <f t="shared" si="213"/>
        <v>水</v>
      </c>
      <c r="V351" t="str">
        <f t="shared" si="214"/>
        <v>_週の前半</v>
      </c>
      <c r="W351" t="s">
        <v>45</v>
      </c>
      <c r="X351" t="str">
        <f t="shared" si="215"/>
        <v>_週の前半</v>
      </c>
      <c r="Y351" s="3">
        <v>1.5</v>
      </c>
      <c r="Z351" s="3">
        <v>68</v>
      </c>
      <c r="AA351" s="2" t="s">
        <v>79</v>
      </c>
      <c r="AB351" s="3">
        <v>0</v>
      </c>
      <c r="AC351" s="3">
        <v>49983</v>
      </c>
      <c r="AD351">
        <f t="shared" si="226"/>
        <v>357</v>
      </c>
      <c r="AE351" s="3">
        <v>2384</v>
      </c>
      <c r="AF351" s="3">
        <v>2299</v>
      </c>
      <c r="AG351" s="3">
        <v>85</v>
      </c>
      <c r="AH351" s="3">
        <v>1107</v>
      </c>
      <c r="AI351" s="3">
        <v>2975</v>
      </c>
      <c r="AJ351" s="3">
        <v>1769</v>
      </c>
      <c r="AK351" s="3">
        <v>873</v>
      </c>
      <c r="AL351" s="3">
        <v>176</v>
      </c>
      <c r="AM351" s="3">
        <v>5951</v>
      </c>
      <c r="AN351" s="3">
        <v>1159</v>
      </c>
      <c r="AO351" s="3">
        <v>8226.2999999999993</v>
      </c>
      <c r="AP351" s="3">
        <v>0.1</v>
      </c>
      <c r="AQ351" s="3">
        <v>64</v>
      </c>
      <c r="AR351" s="3">
        <v>64</v>
      </c>
      <c r="AS351" s="3">
        <v>1.6</v>
      </c>
      <c r="AT351" s="3">
        <v>3.4</v>
      </c>
      <c r="AU351" s="2">
        <v>992.5</v>
      </c>
      <c r="AV351" s="2">
        <v>10</v>
      </c>
      <c r="AW351" s="2">
        <v>-13.916666666666666</v>
      </c>
      <c r="AX351">
        <f t="shared" si="216"/>
        <v>92</v>
      </c>
      <c r="AY351" t="s">
        <v>81</v>
      </c>
      <c r="AZ351" s="3">
        <v>13893638</v>
      </c>
      <c r="BA351" s="3">
        <v>7393</v>
      </c>
      <c r="BB351">
        <v>102716000000</v>
      </c>
      <c r="BC351" t="s">
        <v>88</v>
      </c>
      <c r="BD351">
        <f t="shared" si="230"/>
        <v>7.7</v>
      </c>
      <c r="BE351">
        <f t="shared" si="231"/>
        <v>54</v>
      </c>
      <c r="BF351" t="str">
        <f t="shared" si="232"/>
        <v>_なし</v>
      </c>
      <c r="BG351" t="str">
        <f t="shared" si="233"/>
        <v>冬である</v>
      </c>
      <c r="BH351">
        <f t="shared" si="234"/>
        <v>0</v>
      </c>
      <c r="BI351" t="str">
        <f t="shared" si="235"/>
        <v>_なし</v>
      </c>
      <c r="BJ351" t="str">
        <f t="shared" si="217"/>
        <v>正月</v>
      </c>
      <c r="BK351" t="str">
        <f t="shared" si="236"/>
        <v>_なし</v>
      </c>
      <c r="BL351">
        <f t="shared" si="237"/>
        <v>3.5500000000000003</v>
      </c>
      <c r="BM351">
        <f t="shared" si="218"/>
        <v>6824</v>
      </c>
      <c r="BN351">
        <f t="shared" si="219"/>
        <v>1335</v>
      </c>
      <c r="BO351">
        <f t="shared" si="220"/>
        <v>8159</v>
      </c>
      <c r="BP351">
        <v>-22</v>
      </c>
      <c r="BQ351">
        <v>4</v>
      </c>
      <c r="BR351">
        <v>-38</v>
      </c>
      <c r="BS351">
        <v>-57</v>
      </c>
      <c r="BT351">
        <v>-71</v>
      </c>
      <c r="BU351">
        <v>25</v>
      </c>
      <c r="BV351">
        <f>BP343</f>
        <v>-17</v>
      </c>
      <c r="BW351">
        <f t="shared" si="244"/>
        <v>-3</v>
      </c>
      <c r="BX351">
        <f t="shared" si="245"/>
        <v>-18</v>
      </c>
      <c r="BY351">
        <f t="shared" si="246"/>
        <v>-29</v>
      </c>
      <c r="BZ351">
        <f t="shared" si="247"/>
        <v>-19</v>
      </c>
      <c r="CA351">
        <f t="shared" si="248"/>
        <v>9</v>
      </c>
      <c r="CB351">
        <f t="shared" si="221"/>
        <v>-26.5</v>
      </c>
      <c r="CC351">
        <f t="shared" si="222"/>
        <v>-12.833333333333334</v>
      </c>
      <c r="CD351">
        <f t="shared" si="238"/>
        <v>8.9</v>
      </c>
      <c r="CE351" t="s">
        <v>119</v>
      </c>
      <c r="CF351" t="str">
        <f t="shared" si="239"/>
        <v>冬</v>
      </c>
      <c r="CG351" s="2">
        <v>13893638</v>
      </c>
      <c r="CH351" s="2">
        <v>49983</v>
      </c>
      <c r="CI351" s="2">
        <v>102715665734</v>
      </c>
      <c r="CJ351">
        <f t="shared" si="240"/>
        <v>74082751990</v>
      </c>
      <c r="CK351">
        <f t="shared" si="241"/>
        <v>74082751990</v>
      </c>
      <c r="CL351" s="2">
        <v>0</v>
      </c>
      <c r="CM351" s="2">
        <v>0</v>
      </c>
      <c r="CN351">
        <f t="shared" si="223"/>
        <v>0</v>
      </c>
      <c r="CO351">
        <f t="shared" si="227"/>
        <v>0</v>
      </c>
      <c r="CP351">
        <f t="shared" si="228"/>
        <v>0</v>
      </c>
      <c r="CQ351">
        <f t="shared" si="229"/>
        <v>0</v>
      </c>
      <c r="CR351">
        <f t="shared" si="224"/>
        <v>869</v>
      </c>
      <c r="CS351">
        <v>193</v>
      </c>
      <c r="CT351">
        <v>535321.9</v>
      </c>
      <c r="CU351">
        <f t="shared" si="242"/>
        <v>535321.9</v>
      </c>
    </row>
    <row r="352" spans="1:99" x14ac:dyDescent="0.55000000000000004">
      <c r="A352" s="1">
        <v>44196</v>
      </c>
      <c r="B352">
        <v>1353</v>
      </c>
      <c r="C352">
        <v>60312</v>
      </c>
      <c r="D352">
        <v>5</v>
      </c>
      <c r="E352">
        <v>627</v>
      </c>
      <c r="F352">
        <v>3.4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 t="str">
        <f t="shared" si="208"/>
        <v>_平日(金曜除く)</v>
      </c>
      <c r="O352" t="s">
        <v>17</v>
      </c>
      <c r="P352" t="str">
        <f t="shared" si="209"/>
        <v>_平日</v>
      </c>
      <c r="Q352" t="str">
        <f t="shared" si="210"/>
        <v>祝日前日</v>
      </c>
      <c r="R352" t="str">
        <f t="shared" si="211"/>
        <v>_平日</v>
      </c>
      <c r="S352" t="str">
        <f t="shared" si="212"/>
        <v>休日前日</v>
      </c>
      <c r="T352">
        <f t="shared" si="225"/>
        <v>961</v>
      </c>
      <c r="U352" t="str">
        <f t="shared" si="213"/>
        <v>木</v>
      </c>
      <c r="V352" t="str">
        <f t="shared" si="214"/>
        <v>週の後半</v>
      </c>
      <c r="W352" t="s">
        <v>45</v>
      </c>
      <c r="X352" t="str">
        <f t="shared" si="215"/>
        <v>週の後半</v>
      </c>
      <c r="Y352" s="3">
        <v>0</v>
      </c>
      <c r="Z352" s="3">
        <v>34</v>
      </c>
      <c r="AA352" s="2" t="s">
        <v>79</v>
      </c>
      <c r="AB352" s="3">
        <v>0</v>
      </c>
      <c r="AC352" s="3">
        <v>50365</v>
      </c>
      <c r="AD352">
        <f t="shared" si="226"/>
        <v>382</v>
      </c>
      <c r="AE352" s="3">
        <v>2594</v>
      </c>
      <c r="AF352" s="3">
        <v>2505</v>
      </c>
      <c r="AG352" s="3">
        <v>89</v>
      </c>
      <c r="AH352" s="3">
        <v>1076</v>
      </c>
      <c r="AI352" s="3">
        <v>3174</v>
      </c>
      <c r="AJ352" s="3">
        <v>2341</v>
      </c>
      <c r="AK352" s="3">
        <v>521</v>
      </c>
      <c r="AL352" s="3">
        <v>163</v>
      </c>
      <c r="AM352" s="3">
        <v>3333</v>
      </c>
      <c r="AN352" s="3">
        <v>915</v>
      </c>
      <c r="AO352" s="3">
        <v>7536.1</v>
      </c>
      <c r="AP352" s="3">
        <v>0.105</v>
      </c>
      <c r="AQ352" s="3">
        <v>73</v>
      </c>
      <c r="AR352" s="3">
        <v>66.400000000000006</v>
      </c>
      <c r="AS352" s="3">
        <v>8.9</v>
      </c>
      <c r="AT352" s="3">
        <v>3.3</v>
      </c>
      <c r="AU352" s="2">
        <v>1006</v>
      </c>
      <c r="AV352" s="2">
        <v>0.8</v>
      </c>
      <c r="AW352" s="2">
        <v>-26.675000000000001</v>
      </c>
      <c r="AX352">
        <f t="shared" si="216"/>
        <v>392</v>
      </c>
      <c r="AY352" t="s">
        <v>81</v>
      </c>
      <c r="AZ352" s="3">
        <v>13892677</v>
      </c>
      <c r="BA352" s="3">
        <v>7967</v>
      </c>
      <c r="BB352">
        <v>110683000000</v>
      </c>
      <c r="BC352" t="s">
        <v>88</v>
      </c>
      <c r="BD352">
        <f t="shared" si="230"/>
        <v>8</v>
      </c>
      <c r="BE352">
        <f t="shared" si="231"/>
        <v>56</v>
      </c>
      <c r="BF352" t="str">
        <f t="shared" si="232"/>
        <v>_なし</v>
      </c>
      <c r="BG352" t="str">
        <f t="shared" si="233"/>
        <v>冬である</v>
      </c>
      <c r="BH352">
        <f t="shared" si="234"/>
        <v>0</v>
      </c>
      <c r="BI352" t="str">
        <f t="shared" si="235"/>
        <v>_なし</v>
      </c>
      <c r="BJ352" t="str">
        <f t="shared" si="217"/>
        <v>正月</v>
      </c>
      <c r="BK352" t="str">
        <f t="shared" si="236"/>
        <v>_なし</v>
      </c>
      <c r="BL352">
        <f t="shared" si="237"/>
        <v>0.34166666666666662</v>
      </c>
      <c r="BM352">
        <f t="shared" si="218"/>
        <v>3854</v>
      </c>
      <c r="BN352">
        <f t="shared" si="219"/>
        <v>1078</v>
      </c>
      <c r="BO352">
        <f t="shared" si="220"/>
        <v>4932</v>
      </c>
      <c r="BP352">
        <v>-35</v>
      </c>
      <c r="BQ352">
        <v>5</v>
      </c>
      <c r="BR352">
        <v>-31</v>
      </c>
      <c r="BS352">
        <v>-66</v>
      </c>
      <c r="BT352">
        <v>-81</v>
      </c>
      <c r="BU352">
        <v>31</v>
      </c>
      <c r="BV352">
        <f>BP344</f>
        <v>-16</v>
      </c>
      <c r="BW352">
        <f t="shared" si="244"/>
        <v>-1</v>
      </c>
      <c r="BX352">
        <f t="shared" si="245"/>
        <v>-16</v>
      </c>
      <c r="BY352">
        <f t="shared" si="246"/>
        <v>-29</v>
      </c>
      <c r="BZ352">
        <f t="shared" si="247"/>
        <v>-18</v>
      </c>
      <c r="CA352">
        <f t="shared" si="248"/>
        <v>9</v>
      </c>
      <c r="CB352">
        <f t="shared" si="221"/>
        <v>-29.5</v>
      </c>
      <c r="CC352">
        <f t="shared" si="222"/>
        <v>-11.833333333333334</v>
      </c>
      <c r="CD352">
        <f t="shared" si="238"/>
        <v>1.7</v>
      </c>
      <c r="CE352" t="s">
        <v>119</v>
      </c>
      <c r="CF352" t="str">
        <f t="shared" si="239"/>
        <v>冬</v>
      </c>
      <c r="CG352" s="2">
        <v>13892677</v>
      </c>
      <c r="CH352" s="2">
        <v>50365</v>
      </c>
      <c r="CI352" s="2">
        <v>110682957659</v>
      </c>
      <c r="CJ352">
        <f t="shared" si="240"/>
        <v>75496353240</v>
      </c>
      <c r="CK352">
        <f t="shared" si="241"/>
        <v>75496353240</v>
      </c>
      <c r="CL352" s="2">
        <v>0</v>
      </c>
      <c r="CM352" s="2">
        <v>0</v>
      </c>
      <c r="CN352">
        <f t="shared" si="223"/>
        <v>0</v>
      </c>
      <c r="CO352">
        <f t="shared" si="227"/>
        <v>0</v>
      </c>
      <c r="CP352">
        <f t="shared" si="228"/>
        <v>0</v>
      </c>
      <c r="CQ352">
        <f t="shared" si="229"/>
        <v>0</v>
      </c>
      <c r="CR352">
        <f t="shared" si="224"/>
        <v>961</v>
      </c>
      <c r="CS352">
        <v>193</v>
      </c>
      <c r="CT352">
        <v>535321.9</v>
      </c>
      <c r="CU352">
        <f t="shared" si="242"/>
        <v>535321.9</v>
      </c>
    </row>
    <row r="353" spans="1:99" x14ac:dyDescent="0.55000000000000004">
      <c r="A353" s="1">
        <v>44197</v>
      </c>
      <c r="B353">
        <v>793</v>
      </c>
      <c r="C353">
        <v>61105</v>
      </c>
      <c r="D353">
        <v>4</v>
      </c>
      <c r="E353">
        <v>631</v>
      </c>
      <c r="F353">
        <v>4.4000000000000004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 t="str">
        <f t="shared" si="208"/>
        <v>金曜</v>
      </c>
      <c r="O353" t="s">
        <v>12</v>
      </c>
      <c r="P353" t="str">
        <f t="shared" si="209"/>
        <v>_平日</v>
      </c>
      <c r="Q353" t="str">
        <f t="shared" si="210"/>
        <v>祝日である</v>
      </c>
      <c r="R353" t="str">
        <f t="shared" si="211"/>
        <v>休日</v>
      </c>
      <c r="S353" t="str">
        <f t="shared" si="212"/>
        <v>休日</v>
      </c>
      <c r="T353">
        <f t="shared" si="225"/>
        <v>1353</v>
      </c>
      <c r="U353" t="str">
        <f t="shared" si="213"/>
        <v>金</v>
      </c>
      <c r="V353" t="str">
        <f t="shared" si="214"/>
        <v>週の後半</v>
      </c>
      <c r="W353" t="s">
        <v>47</v>
      </c>
      <c r="X353" t="str">
        <f t="shared" si="215"/>
        <v>週の後半</v>
      </c>
      <c r="Y353" s="3">
        <v>0</v>
      </c>
      <c r="Z353" s="3">
        <v>40</v>
      </c>
      <c r="AA353" s="2" t="s">
        <v>79</v>
      </c>
      <c r="AB353" s="3">
        <v>0</v>
      </c>
      <c r="AC353" s="3">
        <v>50861</v>
      </c>
      <c r="AD353">
        <f t="shared" si="226"/>
        <v>496</v>
      </c>
      <c r="AE353" s="3">
        <v>2730</v>
      </c>
      <c r="AF353" s="3">
        <v>2642</v>
      </c>
      <c r="AG353" s="3">
        <v>88</v>
      </c>
      <c r="AH353" s="3">
        <v>1013</v>
      </c>
      <c r="AI353" s="3">
        <v>3278</v>
      </c>
      <c r="AJ353" s="3">
        <v>2447</v>
      </c>
      <c r="AK353" s="3">
        <v>580</v>
      </c>
      <c r="AL353" s="3">
        <v>155</v>
      </c>
      <c r="AM353" s="3">
        <v>3205</v>
      </c>
      <c r="AN353" s="3">
        <v>882</v>
      </c>
      <c r="AO353" s="3">
        <v>6843.3</v>
      </c>
      <c r="AP353" s="3">
        <v>0.114</v>
      </c>
      <c r="AQ353" s="3">
        <v>68</v>
      </c>
      <c r="AR353" s="3">
        <v>67.900000000000006</v>
      </c>
      <c r="AS353" s="3">
        <v>8.6999999999999993</v>
      </c>
      <c r="AT353" s="3">
        <v>1.5</v>
      </c>
      <c r="AU353" s="2">
        <v>1010.4</v>
      </c>
      <c r="AV353" s="2">
        <v>0</v>
      </c>
      <c r="AW353" s="2">
        <v>-37.1</v>
      </c>
      <c r="AX353">
        <f t="shared" si="216"/>
        <v>-560</v>
      </c>
      <c r="AY353" t="s">
        <v>81</v>
      </c>
      <c r="AZ353" s="3">
        <v>13891324</v>
      </c>
      <c r="BA353" s="3">
        <v>8820</v>
      </c>
      <c r="BB353">
        <v>122521000000</v>
      </c>
      <c r="BC353" t="s">
        <v>88</v>
      </c>
      <c r="BD353">
        <f t="shared" si="230"/>
        <v>8.6999999999999993</v>
      </c>
      <c r="BE353">
        <f t="shared" si="231"/>
        <v>49</v>
      </c>
      <c r="BF353" t="str">
        <f t="shared" si="232"/>
        <v>_なし</v>
      </c>
      <c r="BG353" t="str">
        <f t="shared" si="233"/>
        <v>冬である</v>
      </c>
      <c r="BH353">
        <f t="shared" si="234"/>
        <v>0</v>
      </c>
      <c r="BI353" t="str">
        <f t="shared" si="235"/>
        <v>_なし</v>
      </c>
      <c r="BJ353" t="str">
        <f t="shared" si="217"/>
        <v>正月</v>
      </c>
      <c r="BK353" t="str">
        <f t="shared" si="236"/>
        <v>_なし</v>
      </c>
      <c r="BL353">
        <f t="shared" si="237"/>
        <v>5.0333333333333332</v>
      </c>
      <c r="BM353">
        <f t="shared" si="218"/>
        <v>3785</v>
      </c>
      <c r="BN353">
        <f t="shared" si="219"/>
        <v>1037</v>
      </c>
      <c r="BO353">
        <f t="shared" si="220"/>
        <v>4822</v>
      </c>
      <c r="BP353">
        <v>-66</v>
      </c>
      <c r="BQ353">
        <v>-48</v>
      </c>
      <c r="BR353">
        <v>-15</v>
      </c>
      <c r="BS353">
        <v>-76</v>
      </c>
      <c r="BT353">
        <v>-88</v>
      </c>
      <c r="BU353">
        <v>37</v>
      </c>
      <c r="BV353">
        <f t="shared" ref="BV353:BV416" si="249">BP345</f>
        <v>-14</v>
      </c>
      <c r="BW353">
        <f t="shared" ref="BW353:BW416" si="250">BQ345</f>
        <v>3</v>
      </c>
      <c r="BX353">
        <f t="shared" ref="BX353:BX416" si="251">BR345</f>
        <v>-24</v>
      </c>
      <c r="BY353">
        <f t="shared" ref="BY353:BY416" si="252">BS345</f>
        <v>-29</v>
      </c>
      <c r="BZ353">
        <f t="shared" ref="BZ353:BZ416" si="253">BT345</f>
        <v>-19</v>
      </c>
      <c r="CA353">
        <f t="shared" ref="CA353:CA416" si="254">BU345</f>
        <v>10</v>
      </c>
      <c r="CB353">
        <f t="shared" si="221"/>
        <v>-42.666666666666664</v>
      </c>
      <c r="CC353">
        <f t="shared" si="222"/>
        <v>-12.166666666666666</v>
      </c>
      <c r="CD353">
        <f t="shared" si="238"/>
        <v>8.3000000000000007</v>
      </c>
      <c r="CE353" t="s">
        <v>119</v>
      </c>
      <c r="CF353" t="str">
        <f t="shared" si="239"/>
        <v>冬</v>
      </c>
      <c r="CG353" s="2">
        <v>13891324</v>
      </c>
      <c r="CH353" s="2">
        <v>50861</v>
      </c>
      <c r="CI353" s="2">
        <v>122521477680</v>
      </c>
      <c r="CJ353">
        <f t="shared" si="240"/>
        <v>79744141900</v>
      </c>
      <c r="CK353">
        <f t="shared" si="241"/>
        <v>79744141900</v>
      </c>
      <c r="CL353" s="2">
        <v>0</v>
      </c>
      <c r="CM353" s="2">
        <v>0</v>
      </c>
      <c r="CN353">
        <f t="shared" si="223"/>
        <v>0</v>
      </c>
      <c r="CO353">
        <f t="shared" si="227"/>
        <v>0</v>
      </c>
      <c r="CP353">
        <f t="shared" si="228"/>
        <v>0</v>
      </c>
      <c r="CQ353">
        <f t="shared" si="229"/>
        <v>0</v>
      </c>
      <c r="CR353">
        <f t="shared" si="224"/>
        <v>1353</v>
      </c>
      <c r="CS353">
        <v>195</v>
      </c>
      <c r="CT353">
        <v>531297.19999999995</v>
      </c>
      <c r="CU353">
        <f t="shared" si="242"/>
        <v>535321.9</v>
      </c>
    </row>
    <row r="354" spans="1:99" x14ac:dyDescent="0.55000000000000004">
      <c r="A354" s="1">
        <v>44198</v>
      </c>
      <c r="B354">
        <v>829</v>
      </c>
      <c r="C354">
        <v>61934</v>
      </c>
      <c r="D354">
        <v>0</v>
      </c>
      <c r="E354">
        <v>631</v>
      </c>
      <c r="F354">
        <v>4.8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 t="str">
        <f t="shared" si="208"/>
        <v>休日</v>
      </c>
      <c r="O354" t="s">
        <v>17</v>
      </c>
      <c r="P354" t="str">
        <f t="shared" si="209"/>
        <v>休日</v>
      </c>
      <c r="Q354" t="str">
        <f t="shared" si="210"/>
        <v>_祝日でない</v>
      </c>
      <c r="R354" t="str">
        <f t="shared" si="211"/>
        <v>休日</v>
      </c>
      <c r="S354" t="str">
        <f t="shared" si="212"/>
        <v>休日</v>
      </c>
      <c r="T354">
        <f t="shared" si="225"/>
        <v>793</v>
      </c>
      <c r="U354" t="str">
        <f t="shared" si="213"/>
        <v>土</v>
      </c>
      <c r="V354" t="str">
        <f t="shared" si="214"/>
        <v>週の後半</v>
      </c>
      <c r="W354" t="s">
        <v>47</v>
      </c>
      <c r="X354" t="str">
        <f t="shared" si="215"/>
        <v>週の後半</v>
      </c>
      <c r="Y354" s="3">
        <v>0</v>
      </c>
      <c r="Z354" s="3">
        <v>53</v>
      </c>
      <c r="AA354" s="2" t="s">
        <v>79</v>
      </c>
      <c r="AB354" s="3">
        <v>0</v>
      </c>
      <c r="AC354" s="3">
        <v>51295</v>
      </c>
      <c r="AD354">
        <f t="shared" si="226"/>
        <v>434</v>
      </c>
      <c r="AE354" s="3">
        <v>2781</v>
      </c>
      <c r="AF354" s="3">
        <v>2687</v>
      </c>
      <c r="AG354" s="3">
        <v>94</v>
      </c>
      <c r="AH354" s="3">
        <v>924</v>
      </c>
      <c r="AI354" s="3">
        <v>3387</v>
      </c>
      <c r="AJ354" s="3">
        <v>2756</v>
      </c>
      <c r="AK354" s="3">
        <v>530</v>
      </c>
      <c r="AL354" s="3">
        <v>226</v>
      </c>
      <c r="AM354" s="3">
        <v>3357</v>
      </c>
      <c r="AN354" s="3">
        <v>1133</v>
      </c>
      <c r="AO354" s="3">
        <v>6497.4</v>
      </c>
      <c r="AP354" s="3">
        <v>0.12</v>
      </c>
      <c r="AQ354" s="3">
        <v>79</v>
      </c>
      <c r="AR354" s="3">
        <v>71.400000000000006</v>
      </c>
      <c r="AS354" s="3">
        <v>8.8000000000000007</v>
      </c>
      <c r="AT354" s="3">
        <v>2</v>
      </c>
      <c r="AU354" s="2">
        <v>1013.3</v>
      </c>
      <c r="AV354" s="2">
        <v>2</v>
      </c>
      <c r="AW354" s="2">
        <v>75.391666666666666</v>
      </c>
      <c r="AX354">
        <f t="shared" si="216"/>
        <v>36</v>
      </c>
      <c r="AY354" t="s">
        <v>81</v>
      </c>
      <c r="AZ354" s="3">
        <v>13890531</v>
      </c>
      <c r="BA354" s="3">
        <v>9179</v>
      </c>
      <c r="BB354">
        <v>127501000000</v>
      </c>
      <c r="BC354" t="s">
        <v>88</v>
      </c>
      <c r="BD354">
        <f t="shared" si="230"/>
        <v>6.4</v>
      </c>
      <c r="BE354">
        <f t="shared" si="231"/>
        <v>51</v>
      </c>
      <c r="BF354" t="str">
        <f t="shared" si="232"/>
        <v>_なし</v>
      </c>
      <c r="BG354" t="str">
        <f t="shared" si="233"/>
        <v>冬である</v>
      </c>
      <c r="BH354">
        <f t="shared" si="234"/>
        <v>0</v>
      </c>
      <c r="BI354" t="str">
        <f t="shared" si="235"/>
        <v>_なし</v>
      </c>
      <c r="BJ354" t="str">
        <f t="shared" si="217"/>
        <v>正月</v>
      </c>
      <c r="BK354" t="str">
        <f t="shared" si="236"/>
        <v>_なし</v>
      </c>
      <c r="BL354">
        <f t="shared" si="237"/>
        <v>-28.791666666666661</v>
      </c>
      <c r="BM354">
        <f t="shared" si="218"/>
        <v>3887</v>
      </c>
      <c r="BN354">
        <f t="shared" si="219"/>
        <v>1359</v>
      </c>
      <c r="BO354">
        <f t="shared" si="220"/>
        <v>5246</v>
      </c>
      <c r="BP354">
        <v>-44</v>
      </c>
      <c r="BQ354">
        <v>-30</v>
      </c>
      <c r="BR354">
        <v>-31</v>
      </c>
      <c r="BS354">
        <v>-54</v>
      </c>
      <c r="BT354">
        <v>-62</v>
      </c>
      <c r="BU354">
        <v>15</v>
      </c>
      <c r="BV354">
        <f t="shared" si="249"/>
        <v>-18</v>
      </c>
      <c r="BW354">
        <f t="shared" si="250"/>
        <v>3</v>
      </c>
      <c r="BX354">
        <f t="shared" si="251"/>
        <v>-21</v>
      </c>
      <c r="BY354">
        <f t="shared" si="252"/>
        <v>-29</v>
      </c>
      <c r="BZ354">
        <f t="shared" si="253"/>
        <v>-19</v>
      </c>
      <c r="CA354">
        <f t="shared" si="254"/>
        <v>11</v>
      </c>
      <c r="CB354">
        <f t="shared" si="221"/>
        <v>-34.333333333333336</v>
      </c>
      <c r="CC354">
        <f t="shared" si="222"/>
        <v>-12.166666666666666</v>
      </c>
      <c r="CD354">
        <f t="shared" si="238"/>
        <v>8.8000000000000007</v>
      </c>
      <c r="CE354" t="s">
        <v>119</v>
      </c>
      <c r="CF354" t="str">
        <f t="shared" si="239"/>
        <v>冬</v>
      </c>
      <c r="CG354" s="2">
        <v>13890531</v>
      </c>
      <c r="CH354" s="2">
        <v>51295</v>
      </c>
      <c r="CI354" s="2">
        <v>127501184049</v>
      </c>
      <c r="CJ354">
        <f t="shared" si="240"/>
        <v>86826331680</v>
      </c>
      <c r="CK354">
        <f t="shared" si="241"/>
        <v>86826331680</v>
      </c>
      <c r="CL354" s="2">
        <v>0</v>
      </c>
      <c r="CM354" s="2">
        <v>0</v>
      </c>
      <c r="CN354">
        <f t="shared" si="223"/>
        <v>0</v>
      </c>
      <c r="CO354">
        <f t="shared" si="227"/>
        <v>0</v>
      </c>
      <c r="CP354">
        <f t="shared" si="228"/>
        <v>0</v>
      </c>
      <c r="CQ354">
        <f t="shared" si="229"/>
        <v>0</v>
      </c>
      <c r="CR354">
        <f t="shared" si="224"/>
        <v>793</v>
      </c>
      <c r="CS354">
        <v>195</v>
      </c>
      <c r="CT354">
        <v>531297.19999999995</v>
      </c>
      <c r="CU354">
        <f t="shared" si="242"/>
        <v>535321.9</v>
      </c>
    </row>
    <row r="355" spans="1:99" x14ac:dyDescent="0.55000000000000004">
      <c r="A355" s="1">
        <v>44199</v>
      </c>
      <c r="B355">
        <v>826</v>
      </c>
      <c r="C355">
        <v>62760</v>
      </c>
      <c r="D355">
        <v>1</v>
      </c>
      <c r="E355">
        <v>632</v>
      </c>
      <c r="F355">
        <v>3.7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 t="str">
        <f t="shared" si="208"/>
        <v>休日</v>
      </c>
      <c r="O355" t="s">
        <v>17</v>
      </c>
      <c r="P355" t="str">
        <f t="shared" si="209"/>
        <v>休日</v>
      </c>
      <c r="Q355" t="str">
        <f t="shared" si="210"/>
        <v>_祝日でない</v>
      </c>
      <c r="R355" t="str">
        <f t="shared" si="211"/>
        <v>休日</v>
      </c>
      <c r="S355" t="str">
        <f t="shared" si="212"/>
        <v>休日</v>
      </c>
      <c r="T355">
        <f t="shared" si="225"/>
        <v>829</v>
      </c>
      <c r="U355" t="str">
        <f t="shared" si="213"/>
        <v>日</v>
      </c>
      <c r="V355" t="str">
        <f t="shared" si="214"/>
        <v>_週の前半</v>
      </c>
      <c r="W355" t="s">
        <v>23</v>
      </c>
      <c r="X355" t="str">
        <f t="shared" si="215"/>
        <v>週の後半</v>
      </c>
      <c r="Y355" s="3">
        <v>0</v>
      </c>
      <c r="Z355" s="3">
        <v>52</v>
      </c>
      <c r="AA355" s="2" t="s">
        <v>79</v>
      </c>
      <c r="AB355" s="3">
        <v>0</v>
      </c>
      <c r="AC355" s="3">
        <v>51657</v>
      </c>
      <c r="AD355">
        <f t="shared" si="226"/>
        <v>362</v>
      </c>
      <c r="AE355" s="3">
        <v>2902</v>
      </c>
      <c r="AF355" s="3">
        <v>2801</v>
      </c>
      <c r="AG355" s="3">
        <v>101</v>
      </c>
      <c r="AH355" s="3">
        <v>886</v>
      </c>
      <c r="AI355" s="3">
        <v>3498</v>
      </c>
      <c r="AJ355" s="3">
        <v>3015</v>
      </c>
      <c r="AK355" s="3">
        <v>672</v>
      </c>
      <c r="AL355" s="3">
        <v>206</v>
      </c>
      <c r="AM355" s="3">
        <v>3265</v>
      </c>
      <c r="AN355" s="3">
        <v>1043</v>
      </c>
      <c r="AO355" s="3">
        <v>6739.7</v>
      </c>
      <c r="AP355" s="3">
        <v>0.126</v>
      </c>
      <c r="AQ355" s="3">
        <v>74</v>
      </c>
      <c r="AR355" s="3">
        <v>74.099999999999994</v>
      </c>
      <c r="AS355" s="3">
        <v>8.8000000000000007</v>
      </c>
      <c r="AT355" s="3">
        <v>1.6</v>
      </c>
      <c r="AU355" s="2">
        <v>1019.3</v>
      </c>
      <c r="AV355" s="2">
        <v>4</v>
      </c>
      <c r="AW355" s="2">
        <v>5.4083333333333323</v>
      </c>
      <c r="AX355">
        <f t="shared" si="216"/>
        <v>-3</v>
      </c>
      <c r="AY355" t="s">
        <v>81</v>
      </c>
      <c r="AZ355" s="3">
        <v>13889702</v>
      </c>
      <c r="BA355" s="3">
        <v>9645</v>
      </c>
      <c r="BB355">
        <v>133966000000</v>
      </c>
      <c r="BC355" t="s">
        <v>88</v>
      </c>
      <c r="BD355">
        <f t="shared" si="230"/>
        <v>7.8</v>
      </c>
      <c r="BE355">
        <f t="shared" si="231"/>
        <v>59</v>
      </c>
      <c r="BF355" t="str">
        <f t="shared" si="232"/>
        <v>_なし</v>
      </c>
      <c r="BG355" t="str">
        <f t="shared" si="233"/>
        <v>冬である</v>
      </c>
      <c r="BH355">
        <f t="shared" si="234"/>
        <v>0</v>
      </c>
      <c r="BI355" t="str">
        <f t="shared" si="235"/>
        <v>_なし</v>
      </c>
      <c r="BJ355" t="str">
        <f t="shared" si="217"/>
        <v>正月</v>
      </c>
      <c r="BK355" t="str">
        <f t="shared" si="236"/>
        <v>_なし</v>
      </c>
      <c r="BL355">
        <f t="shared" si="237"/>
        <v>-13.20833333333333</v>
      </c>
      <c r="BM355">
        <f t="shared" si="218"/>
        <v>3937</v>
      </c>
      <c r="BN355">
        <f t="shared" si="219"/>
        <v>1249</v>
      </c>
      <c r="BO355">
        <f t="shared" si="220"/>
        <v>5186</v>
      </c>
      <c r="BP355">
        <v>-35</v>
      </c>
      <c r="BQ355">
        <v>-19</v>
      </c>
      <c r="BR355">
        <v>-27</v>
      </c>
      <c r="BS355">
        <v>-44</v>
      </c>
      <c r="BT355">
        <v>-34</v>
      </c>
      <c r="BU355">
        <v>9</v>
      </c>
      <c r="BV355">
        <f t="shared" si="249"/>
        <v>-19</v>
      </c>
      <c r="BW355">
        <f t="shared" si="250"/>
        <v>-1</v>
      </c>
      <c r="BX355">
        <f t="shared" si="251"/>
        <v>-28</v>
      </c>
      <c r="BY355">
        <f t="shared" si="252"/>
        <v>-29</v>
      </c>
      <c r="BZ355">
        <f t="shared" si="253"/>
        <v>-10</v>
      </c>
      <c r="CA355">
        <f t="shared" si="254"/>
        <v>7</v>
      </c>
      <c r="CB355">
        <f t="shared" si="221"/>
        <v>-25</v>
      </c>
      <c r="CC355">
        <f t="shared" si="222"/>
        <v>-13.333333333333334</v>
      </c>
      <c r="CD355">
        <f t="shared" si="238"/>
        <v>6.8</v>
      </c>
      <c r="CE355" t="s">
        <v>119</v>
      </c>
      <c r="CF355" t="str">
        <f t="shared" si="239"/>
        <v>冬</v>
      </c>
      <c r="CG355" s="2">
        <v>13889702</v>
      </c>
      <c r="CH355" s="2">
        <v>51657</v>
      </c>
      <c r="CI355" s="2">
        <v>133966175790</v>
      </c>
      <c r="CJ355">
        <f t="shared" si="240"/>
        <v>95616352986</v>
      </c>
      <c r="CK355">
        <f t="shared" si="241"/>
        <v>95616352986</v>
      </c>
      <c r="CL355" s="2">
        <v>0</v>
      </c>
      <c r="CM355" s="2">
        <v>0</v>
      </c>
      <c r="CN355">
        <f t="shared" si="223"/>
        <v>0</v>
      </c>
      <c r="CO355">
        <f t="shared" si="227"/>
        <v>0</v>
      </c>
      <c r="CP355">
        <f t="shared" si="228"/>
        <v>0</v>
      </c>
      <c r="CQ355">
        <f t="shared" si="229"/>
        <v>0</v>
      </c>
      <c r="CR355">
        <f t="shared" si="224"/>
        <v>829</v>
      </c>
      <c r="CS355">
        <v>195</v>
      </c>
      <c r="CT355">
        <v>531297.19999999995</v>
      </c>
      <c r="CU355">
        <f t="shared" si="242"/>
        <v>535321.9</v>
      </c>
    </row>
    <row r="356" spans="1:99" x14ac:dyDescent="0.55000000000000004">
      <c r="A356" s="1">
        <v>44200</v>
      </c>
      <c r="B356">
        <v>905</v>
      </c>
      <c r="C356">
        <v>63665</v>
      </c>
      <c r="D356">
        <v>2</v>
      </c>
      <c r="E356">
        <v>634</v>
      </c>
      <c r="F356">
        <v>5.8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t="str">
        <f t="shared" si="208"/>
        <v>_平日(金曜除く)</v>
      </c>
      <c r="O356" t="s">
        <v>17</v>
      </c>
      <c r="P356" t="str">
        <f t="shared" si="209"/>
        <v>_平日</v>
      </c>
      <c r="Q356" t="str">
        <f t="shared" si="210"/>
        <v>_祝日でない</v>
      </c>
      <c r="R356" t="str">
        <f t="shared" si="211"/>
        <v>_平日</v>
      </c>
      <c r="S356" t="str">
        <f t="shared" si="212"/>
        <v>_平日</v>
      </c>
      <c r="T356">
        <f t="shared" si="225"/>
        <v>826</v>
      </c>
      <c r="U356" t="str">
        <f t="shared" si="213"/>
        <v>月</v>
      </c>
      <c r="V356" t="str">
        <f t="shared" si="214"/>
        <v>_週の前半</v>
      </c>
      <c r="W356" t="s">
        <v>23</v>
      </c>
      <c r="X356" t="str">
        <f t="shared" si="215"/>
        <v>_週の前半</v>
      </c>
      <c r="Y356" s="3">
        <v>0</v>
      </c>
      <c r="Z356" s="3">
        <v>52</v>
      </c>
      <c r="AA356" s="2" t="s">
        <v>79</v>
      </c>
      <c r="AB356" s="3">
        <v>0</v>
      </c>
      <c r="AC356" s="3">
        <v>52036</v>
      </c>
      <c r="AD356">
        <f t="shared" si="226"/>
        <v>379</v>
      </c>
      <c r="AE356" s="3">
        <v>2995</v>
      </c>
      <c r="AF356" s="3">
        <v>2887</v>
      </c>
      <c r="AG356" s="3">
        <v>108</v>
      </c>
      <c r="AH356" s="3">
        <v>864</v>
      </c>
      <c r="AI356" s="3">
        <v>4007</v>
      </c>
      <c r="AJ356" s="3">
        <v>2938</v>
      </c>
      <c r="AK356" s="3">
        <v>1102</v>
      </c>
      <c r="AL356" s="3">
        <v>392</v>
      </c>
      <c r="AM356" s="3">
        <v>7365</v>
      </c>
      <c r="AN356" s="3">
        <v>2042</v>
      </c>
      <c r="AO356" s="3">
        <v>6955.1</v>
      </c>
      <c r="AP356" s="3">
        <v>0.13500000000000001</v>
      </c>
      <c r="AQ356" s="3">
        <v>87</v>
      </c>
      <c r="AR356" s="3">
        <v>75</v>
      </c>
      <c r="AS356" s="3">
        <v>7.7</v>
      </c>
      <c r="AT356" s="3">
        <v>1.8</v>
      </c>
      <c r="AU356" s="2">
        <v>1020.6</v>
      </c>
      <c r="AV356" s="2">
        <v>4.8</v>
      </c>
      <c r="AW356" s="2">
        <v>118.24166666666666</v>
      </c>
      <c r="AX356">
        <f t="shared" si="216"/>
        <v>79</v>
      </c>
      <c r="AY356" t="s">
        <v>81</v>
      </c>
      <c r="AZ356" s="3">
        <v>13888876</v>
      </c>
      <c r="BA356" s="3">
        <v>10090</v>
      </c>
      <c r="BB356">
        <v>140139000000</v>
      </c>
      <c r="BC356" t="s">
        <v>88</v>
      </c>
      <c r="BD356">
        <f t="shared" si="230"/>
        <v>8.5</v>
      </c>
      <c r="BE356">
        <f t="shared" si="231"/>
        <v>72</v>
      </c>
      <c r="BF356" t="str">
        <f t="shared" si="232"/>
        <v>_なし</v>
      </c>
      <c r="BG356" t="str">
        <f t="shared" si="233"/>
        <v>冬である</v>
      </c>
      <c r="BH356">
        <f t="shared" si="234"/>
        <v>0</v>
      </c>
      <c r="BI356" t="str">
        <f t="shared" si="235"/>
        <v>正月</v>
      </c>
      <c r="BJ356" t="str">
        <f t="shared" si="217"/>
        <v>正月</v>
      </c>
      <c r="BK356" t="str">
        <f t="shared" si="236"/>
        <v>正月</v>
      </c>
      <c r="BL356">
        <f t="shared" si="237"/>
        <v>79.05</v>
      </c>
      <c r="BM356">
        <f t="shared" si="218"/>
        <v>8467</v>
      </c>
      <c r="BN356">
        <f t="shared" si="219"/>
        <v>2434</v>
      </c>
      <c r="BO356">
        <f t="shared" si="220"/>
        <v>10901</v>
      </c>
      <c r="BP356">
        <v>-25</v>
      </c>
      <c r="BQ356">
        <v>-6</v>
      </c>
      <c r="BR356">
        <v>-20</v>
      </c>
      <c r="BS356">
        <v>-46</v>
      </c>
      <c r="BT356">
        <v>-47</v>
      </c>
      <c r="BU356">
        <v>19</v>
      </c>
      <c r="BV356">
        <f t="shared" si="249"/>
        <v>-19</v>
      </c>
      <c r="BW356">
        <f t="shared" si="250"/>
        <v>0</v>
      </c>
      <c r="BX356">
        <f t="shared" si="251"/>
        <v>-23</v>
      </c>
      <c r="BY356">
        <f t="shared" si="252"/>
        <v>-31</v>
      </c>
      <c r="BZ356">
        <f t="shared" si="253"/>
        <v>-6</v>
      </c>
      <c r="CA356">
        <f t="shared" si="254"/>
        <v>5</v>
      </c>
      <c r="CB356">
        <f t="shared" si="221"/>
        <v>-20.833333333333332</v>
      </c>
      <c r="CC356">
        <f t="shared" si="222"/>
        <v>-12.333333333333334</v>
      </c>
      <c r="CD356">
        <f t="shared" si="238"/>
        <v>4</v>
      </c>
      <c r="CE356" t="s">
        <v>119</v>
      </c>
      <c r="CF356" t="str">
        <f t="shared" si="239"/>
        <v>冬</v>
      </c>
      <c r="CG356" s="2">
        <v>13888876</v>
      </c>
      <c r="CH356" s="2">
        <v>52036</v>
      </c>
      <c r="CI356" s="2">
        <v>140138758840</v>
      </c>
      <c r="CJ356">
        <f t="shared" si="240"/>
        <v>98557220814</v>
      </c>
      <c r="CK356">
        <f t="shared" si="241"/>
        <v>98557220814</v>
      </c>
      <c r="CL356" s="2">
        <v>0</v>
      </c>
      <c r="CM356" s="2">
        <v>0</v>
      </c>
      <c r="CN356">
        <f t="shared" si="223"/>
        <v>0</v>
      </c>
      <c r="CO356">
        <f t="shared" si="227"/>
        <v>0</v>
      </c>
      <c r="CP356">
        <f t="shared" si="228"/>
        <v>0</v>
      </c>
      <c r="CQ356">
        <f t="shared" si="229"/>
        <v>0</v>
      </c>
      <c r="CR356">
        <f t="shared" si="224"/>
        <v>826</v>
      </c>
      <c r="CS356">
        <v>195</v>
      </c>
      <c r="CT356">
        <v>531297.19999999995</v>
      </c>
      <c r="CU356">
        <f t="shared" si="242"/>
        <v>535321.9</v>
      </c>
    </row>
    <row r="357" spans="1:99" x14ac:dyDescent="0.55000000000000004">
      <c r="A357" s="1">
        <v>44201</v>
      </c>
      <c r="B357">
        <v>1315</v>
      </c>
      <c r="C357">
        <v>64980</v>
      </c>
      <c r="D357">
        <v>14</v>
      </c>
      <c r="E357">
        <v>648</v>
      </c>
      <c r="F357">
        <v>6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 t="str">
        <f t="shared" si="208"/>
        <v>_平日(金曜除く)</v>
      </c>
      <c r="O357" t="s">
        <v>17</v>
      </c>
      <c r="P357" t="str">
        <f t="shared" si="209"/>
        <v>_平日</v>
      </c>
      <c r="Q357" t="str">
        <f t="shared" si="210"/>
        <v>_祝日でない</v>
      </c>
      <c r="R357" t="str">
        <f t="shared" si="211"/>
        <v>_平日</v>
      </c>
      <c r="S357" t="str">
        <f t="shared" si="212"/>
        <v>_平日</v>
      </c>
      <c r="T357">
        <f t="shared" si="225"/>
        <v>905</v>
      </c>
      <c r="U357" t="str">
        <f t="shared" si="213"/>
        <v>火</v>
      </c>
      <c r="V357" t="str">
        <f t="shared" si="214"/>
        <v>_週の前半</v>
      </c>
      <c r="W357" t="s">
        <v>23</v>
      </c>
      <c r="X357" t="str">
        <f t="shared" si="215"/>
        <v>_週の前半</v>
      </c>
      <c r="Y357" s="3">
        <v>0</v>
      </c>
      <c r="Z357" s="3">
        <v>67</v>
      </c>
      <c r="AA357" s="2" t="s">
        <v>79</v>
      </c>
      <c r="AB357" s="3">
        <v>0</v>
      </c>
      <c r="AC357" s="3">
        <v>52646</v>
      </c>
      <c r="AD357">
        <f t="shared" si="226"/>
        <v>610</v>
      </c>
      <c r="AE357" s="3">
        <v>3025</v>
      </c>
      <c r="AF357" s="3">
        <v>2914</v>
      </c>
      <c r="AG357" s="3">
        <v>111</v>
      </c>
      <c r="AH357" s="3">
        <v>870</v>
      </c>
      <c r="AI357" s="3">
        <v>4480</v>
      </c>
      <c r="AJ357" s="3">
        <v>3083</v>
      </c>
      <c r="AK357" s="3">
        <v>1545</v>
      </c>
      <c r="AL357" s="3">
        <v>296</v>
      </c>
      <c r="AM357" s="3">
        <v>10493</v>
      </c>
      <c r="AN357" s="3">
        <v>1945</v>
      </c>
      <c r="AO357" s="3">
        <v>7646.4</v>
      </c>
      <c r="AP357" s="3">
        <v>0.13900000000000001</v>
      </c>
      <c r="AQ357" s="3">
        <v>112</v>
      </c>
      <c r="AR357" s="3">
        <v>79.599999999999994</v>
      </c>
      <c r="AS357" s="3">
        <v>1</v>
      </c>
      <c r="AT357" s="3">
        <v>1.7</v>
      </c>
      <c r="AU357" s="2">
        <v>1015.9</v>
      </c>
      <c r="AV357" s="2">
        <v>10</v>
      </c>
      <c r="AW357" s="2">
        <v>10.308333333333335</v>
      </c>
      <c r="AX357">
        <f t="shared" si="216"/>
        <v>410</v>
      </c>
      <c r="AY357" t="s">
        <v>81</v>
      </c>
      <c r="AZ357" s="3">
        <v>13887971</v>
      </c>
      <c r="BA357" s="3">
        <v>10371</v>
      </c>
      <c r="BB357">
        <v>144032000000</v>
      </c>
      <c r="BC357" t="s">
        <v>79</v>
      </c>
      <c r="BD357">
        <f t="shared" si="230"/>
        <v>8.6999999999999993</v>
      </c>
      <c r="BE357">
        <f t="shared" si="231"/>
        <v>66</v>
      </c>
      <c r="BF357" t="str">
        <f t="shared" si="232"/>
        <v>_なし</v>
      </c>
      <c r="BG357" t="str">
        <f t="shared" si="233"/>
        <v>冬である</v>
      </c>
      <c r="BH357">
        <f t="shared" si="234"/>
        <v>0</v>
      </c>
      <c r="BI357" t="str">
        <f t="shared" si="235"/>
        <v>正月</v>
      </c>
      <c r="BJ357" t="str">
        <f t="shared" si="217"/>
        <v>_なし</v>
      </c>
      <c r="BK357" t="str">
        <f t="shared" si="236"/>
        <v>正月</v>
      </c>
      <c r="BL357">
        <f t="shared" si="237"/>
        <v>-17.233333333333334</v>
      </c>
      <c r="BM357">
        <f t="shared" si="218"/>
        <v>12038</v>
      </c>
      <c r="BN357">
        <f t="shared" si="219"/>
        <v>2241</v>
      </c>
      <c r="BO357">
        <f t="shared" si="220"/>
        <v>14279</v>
      </c>
      <c r="BP357">
        <v>-26</v>
      </c>
      <c r="BQ357">
        <v>-5</v>
      </c>
      <c r="BR357">
        <v>-26</v>
      </c>
      <c r="BS357">
        <v>-38</v>
      </c>
      <c r="BT357">
        <v>-28</v>
      </c>
      <c r="BU357">
        <v>14</v>
      </c>
      <c r="BV357">
        <f t="shared" si="249"/>
        <v>-11</v>
      </c>
      <c r="BW357">
        <f t="shared" si="250"/>
        <v>2</v>
      </c>
      <c r="BX357">
        <f t="shared" si="251"/>
        <v>-23</v>
      </c>
      <c r="BY357">
        <f t="shared" si="252"/>
        <v>-37</v>
      </c>
      <c r="BZ357">
        <f t="shared" si="253"/>
        <v>-35</v>
      </c>
      <c r="CA357">
        <f t="shared" si="254"/>
        <v>13</v>
      </c>
      <c r="CB357">
        <f t="shared" si="221"/>
        <v>-18.166666666666668</v>
      </c>
      <c r="CC357">
        <f t="shared" si="222"/>
        <v>-15.166666666666666</v>
      </c>
      <c r="CD357">
        <f t="shared" si="238"/>
        <v>4.5</v>
      </c>
      <c r="CE357" t="s">
        <v>119</v>
      </c>
      <c r="CF357" t="str">
        <f t="shared" si="239"/>
        <v>冬</v>
      </c>
      <c r="CG357" s="2">
        <v>13887971</v>
      </c>
      <c r="CH357" s="2">
        <v>52646</v>
      </c>
      <c r="CI357" s="2">
        <v>144032147241</v>
      </c>
      <c r="CJ357">
        <f t="shared" si="240"/>
        <v>95663680695</v>
      </c>
      <c r="CK357">
        <f t="shared" si="241"/>
        <v>95663680695</v>
      </c>
      <c r="CL357" s="2">
        <v>0</v>
      </c>
      <c r="CM357" s="2">
        <v>0</v>
      </c>
      <c r="CN357">
        <f t="shared" si="223"/>
        <v>0</v>
      </c>
      <c r="CO357">
        <f t="shared" si="227"/>
        <v>0</v>
      </c>
      <c r="CP357">
        <f t="shared" si="228"/>
        <v>0</v>
      </c>
      <c r="CQ357">
        <f t="shared" si="229"/>
        <v>0</v>
      </c>
      <c r="CR357">
        <f t="shared" si="224"/>
        <v>905</v>
      </c>
      <c r="CS357">
        <v>195</v>
      </c>
      <c r="CT357">
        <v>531297.19999999995</v>
      </c>
      <c r="CU357">
        <f t="shared" si="242"/>
        <v>535321.9</v>
      </c>
    </row>
    <row r="358" spans="1:99" x14ac:dyDescent="0.55000000000000004">
      <c r="A358" s="1">
        <v>44202</v>
      </c>
      <c r="B358">
        <v>1640</v>
      </c>
      <c r="C358">
        <v>66620</v>
      </c>
      <c r="D358">
        <v>8</v>
      </c>
      <c r="E358">
        <v>656</v>
      </c>
      <c r="F358">
        <v>5.3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 t="str">
        <f t="shared" si="208"/>
        <v>_平日(金曜除く)</v>
      </c>
      <c r="O358" t="s">
        <v>17</v>
      </c>
      <c r="P358" t="str">
        <f t="shared" si="209"/>
        <v>_平日</v>
      </c>
      <c r="Q358" t="str">
        <f t="shared" si="210"/>
        <v>_祝日でない</v>
      </c>
      <c r="R358" t="str">
        <f t="shared" si="211"/>
        <v>_平日</v>
      </c>
      <c r="S358" t="str">
        <f t="shared" si="212"/>
        <v>_平日</v>
      </c>
      <c r="T358">
        <f t="shared" si="225"/>
        <v>1315</v>
      </c>
      <c r="U358" t="str">
        <f t="shared" si="213"/>
        <v>水</v>
      </c>
      <c r="V358" t="str">
        <f t="shared" si="214"/>
        <v>_週の前半</v>
      </c>
      <c r="W358" t="s">
        <v>23</v>
      </c>
      <c r="X358" t="str">
        <f t="shared" si="215"/>
        <v>_週の前半</v>
      </c>
      <c r="Y358" s="3">
        <v>0</v>
      </c>
      <c r="Z358" s="3">
        <v>73</v>
      </c>
      <c r="AA358" s="2" t="s">
        <v>79</v>
      </c>
      <c r="AB358" s="3">
        <v>0</v>
      </c>
      <c r="AC358" s="3">
        <v>53256</v>
      </c>
      <c r="AD358">
        <f t="shared" si="226"/>
        <v>610</v>
      </c>
      <c r="AE358" s="3">
        <v>3090</v>
      </c>
      <c r="AF358" s="3">
        <v>2977</v>
      </c>
      <c r="AG358" s="3">
        <v>113</v>
      </c>
      <c r="AH358" s="3">
        <v>924</v>
      </c>
      <c r="AI358" s="3">
        <v>4901</v>
      </c>
      <c r="AJ358" s="3">
        <v>3516</v>
      </c>
      <c r="AK358" s="3">
        <v>1916</v>
      </c>
      <c r="AL358" s="3">
        <v>295</v>
      </c>
      <c r="AM358" s="3">
        <v>10462</v>
      </c>
      <c r="AN358" s="3">
        <v>1809</v>
      </c>
      <c r="AO358" s="3">
        <v>8549.7000000000007</v>
      </c>
      <c r="AP358" s="3">
        <v>0.14399999999999999</v>
      </c>
      <c r="AQ358" s="3">
        <v>105</v>
      </c>
      <c r="AR358" s="3">
        <v>85.4</v>
      </c>
      <c r="AS358" s="3">
        <v>0.4</v>
      </c>
      <c r="AT358" s="3">
        <v>2.4</v>
      </c>
      <c r="AU358" s="2">
        <v>1011.1</v>
      </c>
      <c r="AV358" s="2">
        <v>10</v>
      </c>
      <c r="AW358" s="2">
        <v>1.0333333333333334</v>
      </c>
      <c r="AX358">
        <f t="shared" si="216"/>
        <v>325</v>
      </c>
      <c r="AY358" t="s">
        <v>81</v>
      </c>
      <c r="AZ358" s="3">
        <v>13886656</v>
      </c>
      <c r="BA358" s="3">
        <v>11068</v>
      </c>
      <c r="BB358">
        <v>153698000000</v>
      </c>
      <c r="BC358" t="s">
        <v>79</v>
      </c>
      <c r="BD358">
        <f t="shared" si="230"/>
        <v>6.9</v>
      </c>
      <c r="BE358">
        <f t="shared" si="231"/>
        <v>68</v>
      </c>
      <c r="BF358" t="str">
        <f t="shared" si="232"/>
        <v>_なし</v>
      </c>
      <c r="BG358" t="str">
        <f t="shared" si="233"/>
        <v>冬である</v>
      </c>
      <c r="BH358">
        <f t="shared" si="234"/>
        <v>0</v>
      </c>
      <c r="BI358" t="str">
        <f t="shared" si="235"/>
        <v>正月</v>
      </c>
      <c r="BJ358" t="str">
        <f t="shared" si="217"/>
        <v>_なし</v>
      </c>
      <c r="BK358" t="str">
        <f t="shared" si="236"/>
        <v>正月</v>
      </c>
      <c r="BL358">
        <f t="shared" si="237"/>
        <v>-13.916666666666666</v>
      </c>
      <c r="BM358">
        <f t="shared" si="218"/>
        <v>12378</v>
      </c>
      <c r="BN358">
        <f t="shared" si="219"/>
        <v>2104</v>
      </c>
      <c r="BO358">
        <f t="shared" si="220"/>
        <v>14482</v>
      </c>
      <c r="BP358">
        <v>-29</v>
      </c>
      <c r="BQ358">
        <v>-5</v>
      </c>
      <c r="BR358">
        <v>-29</v>
      </c>
      <c r="BS358">
        <v>-37</v>
      </c>
      <c r="BT358">
        <v>-23</v>
      </c>
      <c r="BU358">
        <v>13</v>
      </c>
      <c r="BV358">
        <f t="shared" si="249"/>
        <v>-13</v>
      </c>
      <c r="BW358">
        <f t="shared" si="250"/>
        <v>4</v>
      </c>
      <c r="BX358">
        <f t="shared" si="251"/>
        <v>-15</v>
      </c>
      <c r="BY358">
        <f t="shared" si="252"/>
        <v>-49</v>
      </c>
      <c r="BZ358">
        <f t="shared" si="253"/>
        <v>-59</v>
      </c>
      <c r="CA358">
        <f t="shared" si="254"/>
        <v>21</v>
      </c>
      <c r="CB358">
        <f t="shared" si="221"/>
        <v>-18.333333333333332</v>
      </c>
      <c r="CC358">
        <f t="shared" si="222"/>
        <v>-18.5</v>
      </c>
      <c r="CD358">
        <f t="shared" si="238"/>
        <v>1.6</v>
      </c>
      <c r="CE358" t="s">
        <v>119</v>
      </c>
      <c r="CF358" t="str">
        <f t="shared" si="239"/>
        <v>冬</v>
      </c>
      <c r="CG358" s="2">
        <v>13886656</v>
      </c>
      <c r="CH358" s="2">
        <v>53256</v>
      </c>
      <c r="CI358" s="2">
        <v>153697508608</v>
      </c>
      <c r="CJ358">
        <f t="shared" si="240"/>
        <v>102716000000</v>
      </c>
      <c r="CK358">
        <f t="shared" si="241"/>
        <v>102715665734</v>
      </c>
      <c r="CL358" s="2">
        <v>0</v>
      </c>
      <c r="CM358" s="2">
        <v>0</v>
      </c>
      <c r="CN358">
        <f t="shared" si="223"/>
        <v>0</v>
      </c>
      <c r="CO358">
        <f t="shared" si="227"/>
        <v>0</v>
      </c>
      <c r="CP358">
        <f t="shared" si="228"/>
        <v>0</v>
      </c>
      <c r="CQ358">
        <f t="shared" si="229"/>
        <v>0</v>
      </c>
      <c r="CR358">
        <f t="shared" si="224"/>
        <v>1315</v>
      </c>
      <c r="CS358">
        <v>195</v>
      </c>
      <c r="CT358">
        <v>531297.19999999995</v>
      </c>
      <c r="CU358">
        <f t="shared" si="242"/>
        <v>535321.9</v>
      </c>
    </row>
    <row r="359" spans="1:99" x14ac:dyDescent="0.55000000000000004">
      <c r="A359" s="1">
        <v>44203</v>
      </c>
      <c r="B359">
        <v>2520</v>
      </c>
      <c r="C359">
        <v>69140</v>
      </c>
      <c r="D359">
        <v>11</v>
      </c>
      <c r="E359">
        <v>667</v>
      </c>
      <c r="F359">
        <v>6.3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 t="str">
        <f t="shared" si="208"/>
        <v>_平日(金曜除く)</v>
      </c>
      <c r="O359" t="s">
        <v>17</v>
      </c>
      <c r="P359" t="str">
        <f t="shared" si="209"/>
        <v>_平日</v>
      </c>
      <c r="Q359" t="str">
        <f t="shared" si="210"/>
        <v>_祝日でない</v>
      </c>
      <c r="R359" t="str">
        <f t="shared" si="211"/>
        <v>_平日</v>
      </c>
      <c r="S359" t="str">
        <f t="shared" si="212"/>
        <v>_平日</v>
      </c>
      <c r="T359">
        <f t="shared" si="225"/>
        <v>1640</v>
      </c>
      <c r="U359" t="str">
        <f t="shared" si="213"/>
        <v>木</v>
      </c>
      <c r="V359" t="str">
        <f t="shared" si="214"/>
        <v>週の後半</v>
      </c>
      <c r="W359" t="s">
        <v>23</v>
      </c>
      <c r="X359" t="str">
        <f t="shared" si="215"/>
        <v>週の後半</v>
      </c>
      <c r="Y359" s="3">
        <v>0</v>
      </c>
      <c r="Z359" s="3">
        <v>47</v>
      </c>
      <c r="AA359" s="2" t="s">
        <v>79</v>
      </c>
      <c r="AB359" s="3">
        <v>0</v>
      </c>
      <c r="AC359" s="3">
        <v>53952</v>
      </c>
      <c r="AD359">
        <f t="shared" si="226"/>
        <v>696</v>
      </c>
      <c r="AE359" s="3">
        <v>3154</v>
      </c>
      <c r="AF359" s="3">
        <v>3033</v>
      </c>
      <c r="AG359" s="3">
        <v>121</v>
      </c>
      <c r="AH359" s="3">
        <v>939</v>
      </c>
      <c r="AI359" s="3">
        <v>5319</v>
      </c>
      <c r="AJ359" s="3">
        <v>4759</v>
      </c>
      <c r="AK359" s="3">
        <v>1840</v>
      </c>
      <c r="AL359" s="3">
        <v>294</v>
      </c>
      <c r="AM359" s="3">
        <v>10364</v>
      </c>
      <c r="AN359" s="3">
        <v>1808</v>
      </c>
      <c r="AO359" s="3">
        <v>9888.9</v>
      </c>
      <c r="AP359" s="3">
        <v>0.14499999999999999</v>
      </c>
      <c r="AQ359" s="3">
        <v>98</v>
      </c>
      <c r="AR359" s="3">
        <v>89</v>
      </c>
      <c r="AS359" s="3">
        <v>7.4</v>
      </c>
      <c r="AT359" s="3">
        <v>4</v>
      </c>
      <c r="AU359" s="2">
        <v>1000.9</v>
      </c>
      <c r="AV359" s="2">
        <v>7.5</v>
      </c>
      <c r="AW359" s="2">
        <v>-3.3666666666666667</v>
      </c>
      <c r="AX359">
        <f t="shared" si="216"/>
        <v>880</v>
      </c>
      <c r="AY359" t="s">
        <v>81</v>
      </c>
      <c r="AZ359" s="3">
        <v>13885016</v>
      </c>
      <c r="BA359" s="3">
        <v>12001</v>
      </c>
      <c r="BB359">
        <v>166634000000</v>
      </c>
      <c r="BC359" t="s">
        <v>79</v>
      </c>
      <c r="BD359">
        <f t="shared" si="230"/>
        <v>3.4</v>
      </c>
      <c r="BE359">
        <f t="shared" si="231"/>
        <v>34</v>
      </c>
      <c r="BF359" t="str">
        <f t="shared" si="232"/>
        <v>_なし</v>
      </c>
      <c r="BG359" t="str">
        <f t="shared" si="233"/>
        <v>冬である</v>
      </c>
      <c r="BH359">
        <f t="shared" si="234"/>
        <v>0</v>
      </c>
      <c r="BI359" t="str">
        <f t="shared" si="235"/>
        <v>正月</v>
      </c>
      <c r="BJ359" t="str">
        <f t="shared" si="217"/>
        <v>_なし</v>
      </c>
      <c r="BK359" t="str">
        <f t="shared" si="236"/>
        <v>正月</v>
      </c>
      <c r="BL359">
        <f t="shared" si="237"/>
        <v>-26.675000000000001</v>
      </c>
      <c r="BM359">
        <f t="shared" si="218"/>
        <v>12204</v>
      </c>
      <c r="BN359">
        <f t="shared" si="219"/>
        <v>2102</v>
      </c>
      <c r="BO359">
        <f t="shared" si="220"/>
        <v>14306</v>
      </c>
      <c r="BP359">
        <v>-31</v>
      </c>
      <c r="BQ359">
        <v>-6</v>
      </c>
      <c r="BR359">
        <v>-29</v>
      </c>
      <c r="BS359">
        <v>-37</v>
      </c>
      <c r="BT359">
        <v>-23</v>
      </c>
      <c r="BU359">
        <v>14</v>
      </c>
      <c r="BV359">
        <f t="shared" si="249"/>
        <v>-22</v>
      </c>
      <c r="BW359">
        <f t="shared" si="250"/>
        <v>4</v>
      </c>
      <c r="BX359">
        <f t="shared" si="251"/>
        <v>-38</v>
      </c>
      <c r="BY359">
        <f t="shared" si="252"/>
        <v>-57</v>
      </c>
      <c r="BZ359">
        <f t="shared" si="253"/>
        <v>-71</v>
      </c>
      <c r="CA359">
        <f t="shared" si="254"/>
        <v>25</v>
      </c>
      <c r="CB359">
        <f t="shared" si="221"/>
        <v>-18.666666666666668</v>
      </c>
      <c r="CC359">
        <f t="shared" si="222"/>
        <v>-26.5</v>
      </c>
      <c r="CD359">
        <f t="shared" si="238"/>
        <v>8.9</v>
      </c>
      <c r="CE359" t="s">
        <v>119</v>
      </c>
      <c r="CF359" t="str">
        <f t="shared" si="239"/>
        <v>冬</v>
      </c>
      <c r="CG359" s="2">
        <v>13885016</v>
      </c>
      <c r="CH359" s="2">
        <v>53952</v>
      </c>
      <c r="CI359" s="2">
        <v>166634077016</v>
      </c>
      <c r="CJ359">
        <f t="shared" si="240"/>
        <v>110683000000</v>
      </c>
      <c r="CK359">
        <f t="shared" si="241"/>
        <v>110682957659</v>
      </c>
      <c r="CL359" s="2">
        <v>0</v>
      </c>
      <c r="CM359" s="2">
        <v>0</v>
      </c>
      <c r="CN359">
        <f t="shared" si="223"/>
        <v>0</v>
      </c>
      <c r="CO359">
        <f t="shared" si="227"/>
        <v>0</v>
      </c>
      <c r="CP359">
        <f t="shared" si="228"/>
        <v>0</v>
      </c>
      <c r="CQ359">
        <f t="shared" si="229"/>
        <v>0</v>
      </c>
      <c r="CR359">
        <f t="shared" si="224"/>
        <v>1640</v>
      </c>
      <c r="CS359">
        <v>195</v>
      </c>
      <c r="CT359">
        <v>531297.19999999995</v>
      </c>
      <c r="CU359">
        <f t="shared" si="242"/>
        <v>535321.9</v>
      </c>
    </row>
    <row r="360" spans="1:99" x14ac:dyDescent="0.55000000000000004">
      <c r="A360" s="1">
        <v>44204</v>
      </c>
      <c r="B360">
        <v>2459</v>
      </c>
      <c r="C360">
        <v>71599</v>
      </c>
      <c r="D360">
        <v>7</v>
      </c>
      <c r="E360">
        <v>674</v>
      </c>
      <c r="F360">
        <v>2.4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 t="str">
        <f t="shared" si="208"/>
        <v>金曜</v>
      </c>
      <c r="O360" t="s">
        <v>17</v>
      </c>
      <c r="P360" t="str">
        <f t="shared" si="209"/>
        <v>_平日</v>
      </c>
      <c r="Q360" t="str">
        <f t="shared" si="210"/>
        <v>_祝日でない</v>
      </c>
      <c r="R360" t="str">
        <f t="shared" si="211"/>
        <v>_平日</v>
      </c>
      <c r="S360" t="str">
        <f t="shared" si="212"/>
        <v>休日前日</v>
      </c>
      <c r="T360">
        <f t="shared" si="225"/>
        <v>2520</v>
      </c>
      <c r="U360" t="str">
        <f t="shared" si="213"/>
        <v>金</v>
      </c>
      <c r="V360" t="str">
        <f t="shared" si="214"/>
        <v>週の後半</v>
      </c>
      <c r="W360" t="s">
        <v>23</v>
      </c>
      <c r="X360" t="str">
        <f t="shared" si="215"/>
        <v>週の後半</v>
      </c>
      <c r="Y360" s="3">
        <v>0</v>
      </c>
      <c r="Z360" s="3">
        <v>42</v>
      </c>
      <c r="AA360" s="2" t="s">
        <v>53</v>
      </c>
      <c r="AB360" s="3">
        <v>0</v>
      </c>
      <c r="AC360" s="3">
        <v>54774</v>
      </c>
      <c r="AD360">
        <f t="shared" si="226"/>
        <v>822</v>
      </c>
      <c r="AE360" s="3">
        <v>3178</v>
      </c>
      <c r="AF360" s="3">
        <v>3049</v>
      </c>
      <c r="AG360" s="3">
        <v>129</v>
      </c>
      <c r="AH360" s="3">
        <v>961</v>
      </c>
      <c r="AI360" s="3">
        <v>5935</v>
      </c>
      <c r="AJ360" s="3">
        <v>5660</v>
      </c>
      <c r="AK360" s="3">
        <v>1752</v>
      </c>
      <c r="AL360" s="3">
        <v>289</v>
      </c>
      <c r="AM360" s="3">
        <v>11446</v>
      </c>
      <c r="AN360" s="3">
        <v>1802</v>
      </c>
      <c r="AO360" s="3">
        <v>11384.1</v>
      </c>
      <c r="AP360" s="3">
        <v>0.14199999999999999</v>
      </c>
      <c r="AQ360" s="3">
        <v>73</v>
      </c>
      <c r="AR360" s="3">
        <v>89.7</v>
      </c>
      <c r="AS360" s="3">
        <v>5.4</v>
      </c>
      <c r="AT360" s="3">
        <v>1.8</v>
      </c>
      <c r="AU360" s="2">
        <v>1004.7</v>
      </c>
      <c r="AV360" s="2">
        <v>4</v>
      </c>
      <c r="AW360" s="2">
        <v>-3.2833333333333328</v>
      </c>
      <c r="AX360">
        <f t="shared" si="216"/>
        <v>-61</v>
      </c>
      <c r="AY360" t="s">
        <v>81</v>
      </c>
      <c r="AZ360" s="3">
        <v>13882496</v>
      </c>
      <c r="BA360" s="3">
        <v>13692</v>
      </c>
      <c r="BB360">
        <v>190079000000</v>
      </c>
      <c r="BC360" t="s">
        <v>79</v>
      </c>
      <c r="BD360">
        <f t="shared" si="230"/>
        <v>4.4000000000000004</v>
      </c>
      <c r="BE360">
        <f t="shared" si="231"/>
        <v>40</v>
      </c>
      <c r="BF360" t="str">
        <f t="shared" si="232"/>
        <v>_なし</v>
      </c>
      <c r="BG360" t="str">
        <f t="shared" si="233"/>
        <v>冬である</v>
      </c>
      <c r="BH360">
        <f t="shared" si="234"/>
        <v>0</v>
      </c>
      <c r="BI360" t="str">
        <f t="shared" si="235"/>
        <v>正月</v>
      </c>
      <c r="BJ360" t="str">
        <f t="shared" si="217"/>
        <v>_なし</v>
      </c>
      <c r="BK360" t="str">
        <f t="shared" si="236"/>
        <v>正月</v>
      </c>
      <c r="BL360">
        <f t="shared" si="237"/>
        <v>-37.1</v>
      </c>
      <c r="BM360">
        <f t="shared" si="218"/>
        <v>13198</v>
      </c>
      <c r="BN360">
        <f t="shared" si="219"/>
        <v>2091</v>
      </c>
      <c r="BO360">
        <f t="shared" si="220"/>
        <v>15289</v>
      </c>
      <c r="BP360">
        <v>-38</v>
      </c>
      <c r="BQ360">
        <v>-5</v>
      </c>
      <c r="BR360">
        <v>-32</v>
      </c>
      <c r="BS360">
        <v>-40</v>
      </c>
      <c r="BT360">
        <v>-23</v>
      </c>
      <c r="BU360">
        <v>16</v>
      </c>
      <c r="BV360">
        <f t="shared" si="249"/>
        <v>-35</v>
      </c>
      <c r="BW360">
        <f t="shared" si="250"/>
        <v>5</v>
      </c>
      <c r="BX360">
        <f t="shared" si="251"/>
        <v>-31</v>
      </c>
      <c r="BY360">
        <f t="shared" si="252"/>
        <v>-66</v>
      </c>
      <c r="BZ360">
        <f t="shared" si="253"/>
        <v>-81</v>
      </c>
      <c r="CA360">
        <f t="shared" si="254"/>
        <v>31</v>
      </c>
      <c r="CB360">
        <f t="shared" si="221"/>
        <v>-20.333333333333332</v>
      </c>
      <c r="CC360">
        <f t="shared" si="222"/>
        <v>-29.5</v>
      </c>
      <c r="CD360">
        <f t="shared" si="238"/>
        <v>8.6999999999999993</v>
      </c>
      <c r="CE360" t="s">
        <v>119</v>
      </c>
      <c r="CF360" t="str">
        <f t="shared" si="239"/>
        <v>冬</v>
      </c>
      <c r="CG360" s="2">
        <v>13882496</v>
      </c>
      <c r="CH360" s="2">
        <v>54774</v>
      </c>
      <c r="CI360" s="2">
        <v>190079135232</v>
      </c>
      <c r="CJ360">
        <f t="shared" si="240"/>
        <v>122521000000</v>
      </c>
      <c r="CK360">
        <f t="shared" si="241"/>
        <v>122521477680</v>
      </c>
      <c r="CL360" s="2">
        <v>0</v>
      </c>
      <c r="CM360" s="2">
        <v>0</v>
      </c>
      <c r="CN360">
        <f t="shared" si="223"/>
        <v>0</v>
      </c>
      <c r="CO360">
        <f t="shared" si="227"/>
        <v>0</v>
      </c>
      <c r="CP360">
        <f t="shared" si="228"/>
        <v>0</v>
      </c>
      <c r="CQ360">
        <f t="shared" si="229"/>
        <v>0</v>
      </c>
      <c r="CR360">
        <f t="shared" si="224"/>
        <v>2520</v>
      </c>
      <c r="CS360">
        <v>195</v>
      </c>
      <c r="CT360">
        <v>531297.19999999995</v>
      </c>
      <c r="CU360">
        <f t="shared" si="242"/>
        <v>531297.19999999995</v>
      </c>
    </row>
    <row r="361" spans="1:99" x14ac:dyDescent="0.55000000000000004">
      <c r="A361" s="1">
        <v>44205</v>
      </c>
      <c r="B361">
        <v>2332</v>
      </c>
      <c r="C361">
        <v>73931</v>
      </c>
      <c r="D361">
        <v>8</v>
      </c>
      <c r="E361">
        <v>682</v>
      </c>
      <c r="F361">
        <v>2.9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 t="str">
        <f t="shared" si="208"/>
        <v>休日</v>
      </c>
      <c r="O361" t="s">
        <v>17</v>
      </c>
      <c r="P361" t="str">
        <f t="shared" si="209"/>
        <v>休日</v>
      </c>
      <c r="Q361" t="str">
        <f t="shared" si="210"/>
        <v>_祝日でない</v>
      </c>
      <c r="R361" t="str">
        <f t="shared" si="211"/>
        <v>休日</v>
      </c>
      <c r="S361" t="str">
        <f t="shared" si="212"/>
        <v>休日</v>
      </c>
      <c r="T361">
        <f t="shared" si="225"/>
        <v>2459</v>
      </c>
      <c r="U361" t="str">
        <f t="shared" si="213"/>
        <v>土</v>
      </c>
      <c r="V361" t="str">
        <f t="shared" si="214"/>
        <v>週の後半</v>
      </c>
      <c r="W361" t="s">
        <v>23</v>
      </c>
      <c r="X361" t="str">
        <f t="shared" si="215"/>
        <v>週の後半</v>
      </c>
      <c r="Y361" s="3">
        <v>0</v>
      </c>
      <c r="Z361" s="3">
        <v>31</v>
      </c>
      <c r="AA361" s="2" t="s">
        <v>53</v>
      </c>
      <c r="AB361" s="3">
        <v>0</v>
      </c>
      <c r="AC361" s="3">
        <v>55542</v>
      </c>
      <c r="AD361">
        <f t="shared" si="226"/>
        <v>768</v>
      </c>
      <c r="AE361" s="3">
        <v>3119</v>
      </c>
      <c r="AF361" s="3">
        <v>2990</v>
      </c>
      <c r="AG361" s="3">
        <v>129</v>
      </c>
      <c r="AH361" s="3">
        <v>1000</v>
      </c>
      <c r="AI361" s="3">
        <v>6370</v>
      </c>
      <c r="AJ361" s="3">
        <v>6737</v>
      </c>
      <c r="AK361" s="3">
        <v>1216</v>
      </c>
      <c r="AL361" s="3">
        <v>206</v>
      </c>
      <c r="AM361" s="3">
        <v>7894</v>
      </c>
      <c r="AN361" s="3">
        <v>1310</v>
      </c>
      <c r="AO361" s="3">
        <v>12152.7</v>
      </c>
      <c r="AP361" s="3">
        <v>0.14099999999999999</v>
      </c>
      <c r="AQ361" s="3">
        <v>121</v>
      </c>
      <c r="AR361" s="3">
        <v>95.7</v>
      </c>
      <c r="AS361" s="3">
        <v>8.5</v>
      </c>
      <c r="AT361" s="3">
        <v>2.2999999999999998</v>
      </c>
      <c r="AU361" s="2">
        <v>1006.2</v>
      </c>
      <c r="AV361" s="2">
        <v>2</v>
      </c>
      <c r="AW361" s="2">
        <v>-34.300000000000004</v>
      </c>
      <c r="AX361">
        <f t="shared" si="216"/>
        <v>-127</v>
      </c>
      <c r="AY361" t="s">
        <v>81</v>
      </c>
      <c r="AZ361" s="3">
        <v>13880037</v>
      </c>
      <c r="BA361" s="3">
        <v>15375</v>
      </c>
      <c r="BB361">
        <v>213406000000</v>
      </c>
      <c r="BC361" t="s">
        <v>79</v>
      </c>
      <c r="BD361">
        <f t="shared" si="230"/>
        <v>4.8</v>
      </c>
      <c r="BE361">
        <f t="shared" si="231"/>
        <v>53</v>
      </c>
      <c r="BF361" t="str">
        <f t="shared" si="232"/>
        <v>_なし</v>
      </c>
      <c r="BG361" t="str">
        <f t="shared" si="233"/>
        <v>冬である</v>
      </c>
      <c r="BH361">
        <f t="shared" si="234"/>
        <v>0</v>
      </c>
      <c r="BI361" t="str">
        <f t="shared" si="235"/>
        <v>正月</v>
      </c>
      <c r="BJ361" t="str">
        <f t="shared" si="217"/>
        <v>_なし</v>
      </c>
      <c r="BK361" t="str">
        <f t="shared" si="236"/>
        <v>正月</v>
      </c>
      <c r="BL361">
        <f t="shared" si="237"/>
        <v>75.391666666666666</v>
      </c>
      <c r="BM361">
        <f t="shared" si="218"/>
        <v>9110</v>
      </c>
      <c r="BN361">
        <f t="shared" si="219"/>
        <v>1516</v>
      </c>
      <c r="BO361">
        <f t="shared" si="220"/>
        <v>10626</v>
      </c>
      <c r="BP361">
        <v>-35</v>
      </c>
      <c r="BQ361">
        <v>-6</v>
      </c>
      <c r="BR361">
        <v>-34</v>
      </c>
      <c r="BS361">
        <v>-43</v>
      </c>
      <c r="BT361">
        <v>-14</v>
      </c>
      <c r="BU361">
        <v>11</v>
      </c>
      <c r="BV361">
        <f t="shared" si="249"/>
        <v>-66</v>
      </c>
      <c r="BW361">
        <f t="shared" si="250"/>
        <v>-48</v>
      </c>
      <c r="BX361">
        <f t="shared" si="251"/>
        <v>-15</v>
      </c>
      <c r="BY361">
        <f t="shared" si="252"/>
        <v>-76</v>
      </c>
      <c r="BZ361">
        <f t="shared" si="253"/>
        <v>-88</v>
      </c>
      <c r="CA361">
        <f t="shared" si="254"/>
        <v>37</v>
      </c>
      <c r="CB361">
        <f t="shared" si="221"/>
        <v>-20.166666666666668</v>
      </c>
      <c r="CC361">
        <f t="shared" si="222"/>
        <v>-42.666666666666664</v>
      </c>
      <c r="CD361">
        <f t="shared" si="238"/>
        <v>8.8000000000000007</v>
      </c>
      <c r="CE361" t="s">
        <v>119</v>
      </c>
      <c r="CF361" t="str">
        <f t="shared" si="239"/>
        <v>冬</v>
      </c>
      <c r="CG361" s="2">
        <v>13880037</v>
      </c>
      <c r="CH361" s="2">
        <v>55542</v>
      </c>
      <c r="CI361" s="2">
        <v>213405568875</v>
      </c>
      <c r="CJ361">
        <f t="shared" si="240"/>
        <v>127501000000</v>
      </c>
      <c r="CK361">
        <f t="shared" si="241"/>
        <v>127501184049</v>
      </c>
      <c r="CL361" s="2">
        <v>0</v>
      </c>
      <c r="CM361" s="2">
        <v>0</v>
      </c>
      <c r="CN361">
        <f t="shared" si="223"/>
        <v>0</v>
      </c>
      <c r="CO361">
        <f t="shared" si="227"/>
        <v>0</v>
      </c>
      <c r="CP361">
        <f t="shared" si="228"/>
        <v>0</v>
      </c>
      <c r="CQ361">
        <f t="shared" si="229"/>
        <v>0</v>
      </c>
      <c r="CR361">
        <f t="shared" si="224"/>
        <v>2459</v>
      </c>
      <c r="CS361">
        <v>195</v>
      </c>
      <c r="CT361">
        <v>531297.19999999995</v>
      </c>
      <c r="CU361">
        <f t="shared" si="242"/>
        <v>531297.19999999995</v>
      </c>
    </row>
    <row r="362" spans="1:99" x14ac:dyDescent="0.55000000000000004">
      <c r="A362" s="1">
        <v>44206</v>
      </c>
      <c r="B362">
        <v>1510</v>
      </c>
      <c r="C362">
        <v>75441</v>
      </c>
      <c r="D362">
        <v>3</v>
      </c>
      <c r="E362">
        <v>685</v>
      </c>
      <c r="F362">
        <v>2.6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 t="str">
        <f t="shared" si="208"/>
        <v>休日</v>
      </c>
      <c r="O362" t="s">
        <v>17</v>
      </c>
      <c r="P362" t="str">
        <f t="shared" si="209"/>
        <v>休日</v>
      </c>
      <c r="Q362" t="str">
        <f t="shared" si="210"/>
        <v>祝日前日</v>
      </c>
      <c r="R362" t="str">
        <f t="shared" si="211"/>
        <v>休日</v>
      </c>
      <c r="S362" t="str">
        <f t="shared" si="212"/>
        <v>休日</v>
      </c>
      <c r="T362">
        <f t="shared" si="225"/>
        <v>2332</v>
      </c>
      <c r="U362" t="str">
        <f t="shared" si="213"/>
        <v>日</v>
      </c>
      <c r="V362" t="str">
        <f t="shared" si="214"/>
        <v>_週の前半</v>
      </c>
      <c r="W362" t="s">
        <v>23</v>
      </c>
      <c r="X362" t="str">
        <f t="shared" si="215"/>
        <v>週の後半</v>
      </c>
      <c r="Y362" s="3">
        <v>0</v>
      </c>
      <c r="Z362" s="3">
        <v>44</v>
      </c>
      <c r="AA362" s="2" t="s">
        <v>53</v>
      </c>
      <c r="AB362" s="3">
        <v>0</v>
      </c>
      <c r="AC362" s="3">
        <v>56046</v>
      </c>
      <c r="AD362">
        <f t="shared" si="226"/>
        <v>504</v>
      </c>
      <c r="AE362" s="3">
        <v>3239</v>
      </c>
      <c r="AF362" s="3">
        <v>3111</v>
      </c>
      <c r="AG362" s="3">
        <v>128</v>
      </c>
      <c r="AH362" s="3">
        <v>1035</v>
      </c>
      <c r="AI362" s="3">
        <v>7009</v>
      </c>
      <c r="AJ362" s="3">
        <v>6930</v>
      </c>
      <c r="AK362" s="3">
        <v>715</v>
      </c>
      <c r="AL362" s="3">
        <v>116</v>
      </c>
      <c r="AM362" s="3">
        <v>3962</v>
      </c>
      <c r="AN362" s="3">
        <v>733</v>
      </c>
      <c r="AO362" s="3">
        <v>12201.3</v>
      </c>
      <c r="AP362" s="3">
        <v>0.14000000000000001</v>
      </c>
      <c r="AQ362" s="3">
        <v>141</v>
      </c>
      <c r="AR362" s="3">
        <v>105.3</v>
      </c>
      <c r="AS362" s="3">
        <v>8.9</v>
      </c>
      <c r="AT362" s="3">
        <v>2</v>
      </c>
      <c r="AU362" s="2">
        <v>1013.1</v>
      </c>
      <c r="AV362" s="2">
        <v>2.2999999999999998</v>
      </c>
      <c r="AW362" s="2">
        <v>-7.7916666666666679</v>
      </c>
      <c r="AX362">
        <f t="shared" si="216"/>
        <v>-822</v>
      </c>
      <c r="AY362" t="s">
        <v>81</v>
      </c>
      <c r="AZ362" s="3">
        <v>13877705</v>
      </c>
      <c r="BA362" s="3">
        <v>17200</v>
      </c>
      <c r="BB362">
        <v>238697000000</v>
      </c>
      <c r="BC362" t="s">
        <v>79</v>
      </c>
      <c r="BD362">
        <f t="shared" si="230"/>
        <v>3.7</v>
      </c>
      <c r="BE362">
        <f t="shared" si="231"/>
        <v>52</v>
      </c>
      <c r="BF362" t="str">
        <f t="shared" si="232"/>
        <v>_なし</v>
      </c>
      <c r="BG362" t="str">
        <f t="shared" si="233"/>
        <v>冬である</v>
      </c>
      <c r="BH362">
        <f t="shared" si="234"/>
        <v>0</v>
      </c>
      <c r="BI362" t="str">
        <f t="shared" si="235"/>
        <v>正月</v>
      </c>
      <c r="BJ362" t="str">
        <f t="shared" si="217"/>
        <v>_なし</v>
      </c>
      <c r="BK362" t="str">
        <f t="shared" si="236"/>
        <v>正月</v>
      </c>
      <c r="BL362">
        <f t="shared" si="237"/>
        <v>5.4083333333333323</v>
      </c>
      <c r="BM362">
        <f t="shared" si="218"/>
        <v>4677</v>
      </c>
      <c r="BN362">
        <f t="shared" si="219"/>
        <v>849</v>
      </c>
      <c r="BO362">
        <f t="shared" si="220"/>
        <v>5526</v>
      </c>
      <c r="BP362">
        <v>-31</v>
      </c>
      <c r="BQ362">
        <v>-6</v>
      </c>
      <c r="BR362">
        <v>-24</v>
      </c>
      <c r="BS362">
        <v>-46</v>
      </c>
      <c r="BT362">
        <v>-15</v>
      </c>
      <c r="BU362">
        <v>9</v>
      </c>
      <c r="BV362">
        <f t="shared" si="249"/>
        <v>-44</v>
      </c>
      <c r="BW362">
        <f t="shared" si="250"/>
        <v>-30</v>
      </c>
      <c r="BX362">
        <f t="shared" si="251"/>
        <v>-31</v>
      </c>
      <c r="BY362">
        <f t="shared" si="252"/>
        <v>-54</v>
      </c>
      <c r="BZ362">
        <f t="shared" si="253"/>
        <v>-62</v>
      </c>
      <c r="CA362">
        <f t="shared" si="254"/>
        <v>15</v>
      </c>
      <c r="CB362">
        <f t="shared" si="221"/>
        <v>-18.833333333333332</v>
      </c>
      <c r="CC362">
        <f t="shared" si="222"/>
        <v>-34.333333333333336</v>
      </c>
      <c r="CD362">
        <f t="shared" si="238"/>
        <v>8.8000000000000007</v>
      </c>
      <c r="CE362" t="s">
        <v>119</v>
      </c>
      <c r="CF362" t="str">
        <f t="shared" si="239"/>
        <v>冬</v>
      </c>
      <c r="CG362" s="2">
        <v>13877705</v>
      </c>
      <c r="CH362" s="2">
        <v>56046</v>
      </c>
      <c r="CI362" s="2">
        <v>238696526000</v>
      </c>
      <c r="CJ362">
        <f t="shared" si="240"/>
        <v>133966000000</v>
      </c>
      <c r="CK362">
        <f t="shared" si="241"/>
        <v>133966175790</v>
      </c>
      <c r="CL362" s="2">
        <v>0</v>
      </c>
      <c r="CM362" s="2">
        <v>0</v>
      </c>
      <c r="CN362">
        <f t="shared" si="223"/>
        <v>0</v>
      </c>
      <c r="CO362">
        <f t="shared" si="227"/>
        <v>0</v>
      </c>
      <c r="CP362">
        <f t="shared" si="228"/>
        <v>0</v>
      </c>
      <c r="CQ362">
        <f t="shared" si="229"/>
        <v>0</v>
      </c>
      <c r="CR362">
        <f t="shared" si="224"/>
        <v>2332</v>
      </c>
      <c r="CS362">
        <v>195</v>
      </c>
      <c r="CT362">
        <v>531297.19999999995</v>
      </c>
      <c r="CU362">
        <f t="shared" si="242"/>
        <v>531297.19999999995</v>
      </c>
    </row>
    <row r="363" spans="1:99" x14ac:dyDescent="0.55000000000000004">
      <c r="A363" s="1">
        <v>44207</v>
      </c>
      <c r="B363">
        <v>1252</v>
      </c>
      <c r="C363">
        <v>76693</v>
      </c>
      <c r="D363">
        <v>4</v>
      </c>
      <c r="E363">
        <v>689</v>
      </c>
      <c r="F363">
        <v>2.2999999999999998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t="str">
        <f t="shared" si="208"/>
        <v>_平日(金曜除く)</v>
      </c>
      <c r="O363" t="s">
        <v>12</v>
      </c>
      <c r="P363" t="str">
        <f t="shared" si="209"/>
        <v>_平日</v>
      </c>
      <c r="Q363" t="str">
        <f t="shared" si="210"/>
        <v>祝日である</v>
      </c>
      <c r="R363" t="str">
        <f t="shared" si="211"/>
        <v>休日</v>
      </c>
      <c r="S363" t="str">
        <f t="shared" si="212"/>
        <v>休日</v>
      </c>
      <c r="T363">
        <f t="shared" si="225"/>
        <v>1510</v>
      </c>
      <c r="U363" t="str">
        <f t="shared" si="213"/>
        <v>月</v>
      </c>
      <c r="V363" t="str">
        <f t="shared" si="214"/>
        <v>_週の前半</v>
      </c>
      <c r="W363" t="s">
        <v>23</v>
      </c>
      <c r="X363" t="str">
        <f t="shared" si="215"/>
        <v>_週の前半</v>
      </c>
      <c r="Y363" s="3">
        <v>0</v>
      </c>
      <c r="Z363" s="3">
        <v>47</v>
      </c>
      <c r="AA363" s="2" t="s">
        <v>53</v>
      </c>
      <c r="AB363" s="3">
        <v>0</v>
      </c>
      <c r="AC363" s="3">
        <v>56551</v>
      </c>
      <c r="AD363">
        <f t="shared" si="226"/>
        <v>505</v>
      </c>
      <c r="AE363" s="3">
        <v>3355</v>
      </c>
      <c r="AF363" s="3">
        <v>3224</v>
      </c>
      <c r="AG363" s="3">
        <v>131</v>
      </c>
      <c r="AH363" s="3">
        <v>1043</v>
      </c>
      <c r="AI363" s="3">
        <v>7494</v>
      </c>
      <c r="AJ363" s="3">
        <v>7031</v>
      </c>
      <c r="AK363" s="3">
        <v>613</v>
      </c>
      <c r="AL363" s="3">
        <v>101</v>
      </c>
      <c r="AM363" s="3">
        <v>3899</v>
      </c>
      <c r="AN363" s="3">
        <v>917</v>
      </c>
      <c r="AO363" s="3">
        <v>11434</v>
      </c>
      <c r="AP363" s="3">
        <v>0.14000000000000001</v>
      </c>
      <c r="AQ363" s="3">
        <v>122</v>
      </c>
      <c r="AR363" s="3">
        <v>110.3</v>
      </c>
      <c r="AS363" s="3">
        <v>0.8</v>
      </c>
      <c r="AT363" s="3">
        <v>2</v>
      </c>
      <c r="AU363" s="2">
        <v>1019.7</v>
      </c>
      <c r="AV363" s="2">
        <v>7.5</v>
      </c>
      <c r="AW363" s="2">
        <v>7.1916666666666673</v>
      </c>
      <c r="AX363">
        <f t="shared" si="216"/>
        <v>-258</v>
      </c>
      <c r="AY363" t="s">
        <v>81</v>
      </c>
      <c r="AZ363" s="3">
        <v>13876195</v>
      </c>
      <c r="BA363" s="3">
        <v>18201</v>
      </c>
      <c r="BB363">
        <v>252561000000</v>
      </c>
      <c r="BC363" t="s">
        <v>79</v>
      </c>
      <c r="BD363">
        <f t="shared" si="230"/>
        <v>5.8</v>
      </c>
      <c r="BE363">
        <f t="shared" si="231"/>
        <v>52</v>
      </c>
      <c r="BF363" t="str">
        <f t="shared" si="232"/>
        <v>_なし</v>
      </c>
      <c r="BG363" t="str">
        <f t="shared" si="233"/>
        <v>冬である</v>
      </c>
      <c r="BH363">
        <f t="shared" si="234"/>
        <v>0</v>
      </c>
      <c r="BI363" t="str">
        <f t="shared" si="235"/>
        <v>正月</v>
      </c>
      <c r="BJ363" t="str">
        <f t="shared" si="217"/>
        <v>_なし</v>
      </c>
      <c r="BK363" t="str">
        <f t="shared" si="236"/>
        <v>正月</v>
      </c>
      <c r="BL363">
        <f t="shared" si="237"/>
        <v>118.24166666666666</v>
      </c>
      <c r="BM363">
        <f t="shared" si="218"/>
        <v>4512</v>
      </c>
      <c r="BN363">
        <f t="shared" si="219"/>
        <v>1018</v>
      </c>
      <c r="BO363">
        <f t="shared" si="220"/>
        <v>5530</v>
      </c>
      <c r="BP363">
        <v>-34</v>
      </c>
      <c r="BQ363">
        <v>-11</v>
      </c>
      <c r="BR363">
        <v>-24</v>
      </c>
      <c r="BS363">
        <v>-65</v>
      </c>
      <c r="BT363">
        <v>-72</v>
      </c>
      <c r="BU363">
        <v>29</v>
      </c>
      <c r="BV363">
        <f t="shared" si="249"/>
        <v>-35</v>
      </c>
      <c r="BW363">
        <f t="shared" si="250"/>
        <v>-19</v>
      </c>
      <c r="BX363">
        <f t="shared" si="251"/>
        <v>-27</v>
      </c>
      <c r="BY363">
        <f t="shared" si="252"/>
        <v>-44</v>
      </c>
      <c r="BZ363">
        <f t="shared" si="253"/>
        <v>-34</v>
      </c>
      <c r="CA363">
        <f t="shared" si="254"/>
        <v>9</v>
      </c>
      <c r="CB363">
        <f t="shared" si="221"/>
        <v>-29.5</v>
      </c>
      <c r="CC363">
        <f t="shared" si="222"/>
        <v>-25</v>
      </c>
      <c r="CD363">
        <f t="shared" si="238"/>
        <v>7.7</v>
      </c>
      <c r="CE363" t="s">
        <v>119</v>
      </c>
      <c r="CF363" t="str">
        <f t="shared" si="239"/>
        <v>冬</v>
      </c>
      <c r="CG363" s="2">
        <v>13876195</v>
      </c>
      <c r="CH363" s="2">
        <v>56551</v>
      </c>
      <c r="CI363" s="2">
        <v>252560625195</v>
      </c>
      <c r="CJ363">
        <f t="shared" si="240"/>
        <v>140139000000</v>
      </c>
      <c r="CK363">
        <f t="shared" si="241"/>
        <v>140138758840</v>
      </c>
      <c r="CL363" s="2">
        <v>0</v>
      </c>
      <c r="CM363" s="2">
        <v>0</v>
      </c>
      <c r="CN363">
        <f t="shared" si="223"/>
        <v>0</v>
      </c>
      <c r="CO363">
        <f t="shared" si="227"/>
        <v>0</v>
      </c>
      <c r="CP363">
        <f t="shared" si="228"/>
        <v>0</v>
      </c>
      <c r="CQ363">
        <f t="shared" si="229"/>
        <v>0</v>
      </c>
      <c r="CR363">
        <f t="shared" si="224"/>
        <v>1510</v>
      </c>
      <c r="CS363">
        <v>195</v>
      </c>
      <c r="CT363">
        <v>531297.19999999995</v>
      </c>
      <c r="CU363">
        <f t="shared" si="242"/>
        <v>531297.19999999995</v>
      </c>
    </row>
    <row r="364" spans="1:99" x14ac:dyDescent="0.55000000000000004">
      <c r="A364" s="1">
        <v>44208</v>
      </c>
      <c r="B364">
        <v>1025</v>
      </c>
      <c r="C364">
        <v>77718</v>
      </c>
      <c r="D364">
        <v>2</v>
      </c>
      <c r="E364">
        <v>691</v>
      </c>
      <c r="F364">
        <v>3.4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 t="str">
        <f t="shared" si="208"/>
        <v>_平日(金曜除く)</v>
      </c>
      <c r="O364" t="s">
        <v>17</v>
      </c>
      <c r="P364" t="str">
        <f t="shared" si="209"/>
        <v>_平日</v>
      </c>
      <c r="Q364" t="str">
        <f t="shared" si="210"/>
        <v>_祝日でない</v>
      </c>
      <c r="R364" t="str">
        <f t="shared" si="211"/>
        <v>_平日</v>
      </c>
      <c r="S364" t="str">
        <f t="shared" si="212"/>
        <v>_平日</v>
      </c>
      <c r="T364">
        <f t="shared" si="225"/>
        <v>1252</v>
      </c>
      <c r="U364" t="str">
        <f t="shared" si="213"/>
        <v>火</v>
      </c>
      <c r="V364" t="str">
        <f t="shared" si="214"/>
        <v>_週の前半</v>
      </c>
      <c r="W364" t="s">
        <v>23</v>
      </c>
      <c r="X364" t="str">
        <f t="shared" si="215"/>
        <v>_週の前半</v>
      </c>
      <c r="Y364" s="3">
        <v>0</v>
      </c>
      <c r="Z364" s="3">
        <v>68</v>
      </c>
      <c r="AA364" s="2" t="s">
        <v>53</v>
      </c>
      <c r="AB364" s="3">
        <v>0</v>
      </c>
      <c r="AC364" s="3">
        <v>57413</v>
      </c>
      <c r="AD364">
        <f t="shared" si="226"/>
        <v>862</v>
      </c>
      <c r="AE364" s="3">
        <v>3427</v>
      </c>
      <c r="AF364" s="3">
        <v>3283</v>
      </c>
      <c r="AG364" s="3">
        <v>144</v>
      </c>
      <c r="AH364" s="3">
        <v>1009</v>
      </c>
      <c r="AI364" s="3">
        <v>8452</v>
      </c>
      <c r="AJ364" s="3">
        <v>6141</v>
      </c>
      <c r="AK364" s="3">
        <v>1305</v>
      </c>
      <c r="AL364" s="3">
        <v>343</v>
      </c>
      <c r="AM364" s="3">
        <v>9549</v>
      </c>
      <c r="AN364" s="3">
        <v>2348</v>
      </c>
      <c r="AO364" s="3">
        <v>11329.1</v>
      </c>
      <c r="AP364" s="3">
        <v>0.13900000000000001</v>
      </c>
      <c r="AQ364" s="3">
        <v>160</v>
      </c>
      <c r="AR364" s="3">
        <v>117.1</v>
      </c>
      <c r="AS364" s="3">
        <v>0</v>
      </c>
      <c r="AT364" s="3">
        <v>2.2999999999999998</v>
      </c>
      <c r="AU364" s="2">
        <v>1012.6</v>
      </c>
      <c r="AV364" s="2">
        <v>10</v>
      </c>
      <c r="AW364" s="2">
        <v>96.858333333333334</v>
      </c>
      <c r="AX364">
        <f t="shared" si="216"/>
        <v>-227</v>
      </c>
      <c r="AY364" t="s">
        <v>81</v>
      </c>
      <c r="AZ364" s="3">
        <v>13874943</v>
      </c>
      <c r="BA364" s="3">
        <v>18589</v>
      </c>
      <c r="BB364">
        <v>257921000000</v>
      </c>
      <c r="BC364" t="s">
        <v>79</v>
      </c>
      <c r="BD364">
        <f t="shared" si="230"/>
        <v>6</v>
      </c>
      <c r="BE364">
        <f t="shared" si="231"/>
        <v>67</v>
      </c>
      <c r="BF364" t="str">
        <f t="shared" si="232"/>
        <v>_なし</v>
      </c>
      <c r="BG364" t="str">
        <f t="shared" si="233"/>
        <v>冬である</v>
      </c>
      <c r="BH364">
        <f t="shared" si="234"/>
        <v>0</v>
      </c>
      <c r="BI364" t="str">
        <f t="shared" si="235"/>
        <v>_なし</v>
      </c>
      <c r="BJ364" t="str">
        <f t="shared" si="217"/>
        <v>_なし</v>
      </c>
      <c r="BK364" t="str">
        <f t="shared" si="236"/>
        <v>_なし</v>
      </c>
      <c r="BL364">
        <f t="shared" si="237"/>
        <v>10.308333333333335</v>
      </c>
      <c r="BM364">
        <f t="shared" si="218"/>
        <v>10854</v>
      </c>
      <c r="BN364">
        <f t="shared" si="219"/>
        <v>2691</v>
      </c>
      <c r="BO364">
        <f t="shared" si="220"/>
        <v>13545</v>
      </c>
      <c r="BP364">
        <v>-41</v>
      </c>
      <c r="BQ364">
        <v>-14</v>
      </c>
      <c r="BR364">
        <v>-44</v>
      </c>
      <c r="BS364">
        <v>-41</v>
      </c>
      <c r="BT364">
        <v>-25</v>
      </c>
      <c r="BU364">
        <v>16</v>
      </c>
      <c r="BV364">
        <f t="shared" si="249"/>
        <v>-25</v>
      </c>
      <c r="BW364">
        <f t="shared" si="250"/>
        <v>-6</v>
      </c>
      <c r="BX364">
        <f t="shared" si="251"/>
        <v>-20</v>
      </c>
      <c r="BY364">
        <f t="shared" si="252"/>
        <v>-46</v>
      </c>
      <c r="BZ364">
        <f t="shared" si="253"/>
        <v>-47</v>
      </c>
      <c r="CA364">
        <f t="shared" si="254"/>
        <v>19</v>
      </c>
      <c r="CB364">
        <f t="shared" si="221"/>
        <v>-24.833333333333332</v>
      </c>
      <c r="CC364">
        <f t="shared" si="222"/>
        <v>-20.833333333333332</v>
      </c>
      <c r="CD364">
        <f t="shared" si="238"/>
        <v>1</v>
      </c>
      <c r="CE364" t="s">
        <v>119</v>
      </c>
      <c r="CF364" t="str">
        <f t="shared" si="239"/>
        <v>冬</v>
      </c>
      <c r="CG364" s="2">
        <v>13874943</v>
      </c>
      <c r="CH364" s="2">
        <v>57413</v>
      </c>
      <c r="CI364" s="2">
        <v>257921315427</v>
      </c>
      <c r="CJ364">
        <f t="shared" si="240"/>
        <v>144032000000</v>
      </c>
      <c r="CK364">
        <f t="shared" si="241"/>
        <v>144032147241</v>
      </c>
      <c r="CL364" s="2">
        <v>0</v>
      </c>
      <c r="CM364" s="2">
        <v>0</v>
      </c>
      <c r="CN364">
        <f t="shared" si="223"/>
        <v>0</v>
      </c>
      <c r="CO364">
        <f t="shared" si="227"/>
        <v>0</v>
      </c>
      <c r="CP364">
        <f t="shared" si="228"/>
        <v>0</v>
      </c>
      <c r="CQ364">
        <f t="shared" si="229"/>
        <v>0</v>
      </c>
      <c r="CR364">
        <f t="shared" si="224"/>
        <v>1252</v>
      </c>
      <c r="CS364">
        <v>195</v>
      </c>
      <c r="CT364">
        <v>531297.19999999995</v>
      </c>
      <c r="CU364">
        <f t="shared" si="242"/>
        <v>531297.19999999995</v>
      </c>
    </row>
    <row r="365" spans="1:99" x14ac:dyDescent="0.55000000000000004">
      <c r="A365" s="1">
        <v>44209</v>
      </c>
      <c r="B365">
        <v>1480</v>
      </c>
      <c r="C365">
        <v>79198</v>
      </c>
      <c r="D365">
        <v>13</v>
      </c>
      <c r="E365">
        <v>704</v>
      </c>
      <c r="F365">
        <v>5.8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 t="str">
        <f t="shared" si="208"/>
        <v>_平日(金曜除く)</v>
      </c>
      <c r="O365" t="s">
        <v>17</v>
      </c>
      <c r="P365" t="str">
        <f t="shared" si="209"/>
        <v>_平日</v>
      </c>
      <c r="Q365" t="str">
        <f t="shared" si="210"/>
        <v>_祝日でない</v>
      </c>
      <c r="R365" t="str">
        <f t="shared" si="211"/>
        <v>_平日</v>
      </c>
      <c r="S365" t="str">
        <f t="shared" si="212"/>
        <v>_平日</v>
      </c>
      <c r="T365">
        <f t="shared" si="225"/>
        <v>1025</v>
      </c>
      <c r="U365" t="str">
        <f t="shared" si="213"/>
        <v>水</v>
      </c>
      <c r="V365" t="str">
        <f t="shared" si="214"/>
        <v>_週の前半</v>
      </c>
      <c r="W365" t="s">
        <v>23</v>
      </c>
      <c r="X365" t="str">
        <f t="shared" si="215"/>
        <v>_週の前半</v>
      </c>
      <c r="Y365" s="3">
        <v>0</v>
      </c>
      <c r="Z365" s="3">
        <v>64</v>
      </c>
      <c r="AA365" s="2" t="s">
        <v>53</v>
      </c>
      <c r="AB365" s="3">
        <v>0</v>
      </c>
      <c r="AC365" s="3">
        <v>58655</v>
      </c>
      <c r="AD365">
        <f t="shared" si="226"/>
        <v>1242</v>
      </c>
      <c r="AE365" s="3">
        <v>3266</v>
      </c>
      <c r="AF365" s="3">
        <v>3125</v>
      </c>
      <c r="AG365" s="3">
        <v>141</v>
      </c>
      <c r="AH365" s="3">
        <v>981</v>
      </c>
      <c r="AI365" s="3">
        <v>8414</v>
      </c>
      <c r="AJ365" s="3">
        <v>6546</v>
      </c>
      <c r="AK365" s="3">
        <v>1385</v>
      </c>
      <c r="AL365" s="3">
        <v>199</v>
      </c>
      <c r="AM365" s="3">
        <v>10979</v>
      </c>
      <c r="AN365" s="3">
        <v>1844</v>
      </c>
      <c r="AO365" s="3">
        <v>11318.4</v>
      </c>
      <c r="AP365" s="3">
        <v>0.13100000000000001</v>
      </c>
      <c r="AQ365" s="3">
        <v>141</v>
      </c>
      <c r="AR365" s="3">
        <v>122.3</v>
      </c>
      <c r="AS365" s="3">
        <v>9.1</v>
      </c>
      <c r="AT365" s="3">
        <v>1.8</v>
      </c>
      <c r="AU365" s="2">
        <v>1011.3</v>
      </c>
      <c r="AV365" s="2">
        <v>1.3</v>
      </c>
      <c r="AW365" s="2">
        <v>-1.1416666666666666</v>
      </c>
      <c r="AX365">
        <f t="shared" si="216"/>
        <v>455</v>
      </c>
      <c r="AY365" t="s">
        <v>81</v>
      </c>
      <c r="AZ365" s="3">
        <v>13873918</v>
      </c>
      <c r="BA365" s="3">
        <v>18359</v>
      </c>
      <c r="BB365">
        <v>254711000000</v>
      </c>
      <c r="BC365" t="s">
        <v>79</v>
      </c>
      <c r="BD365">
        <f t="shared" si="230"/>
        <v>5.3</v>
      </c>
      <c r="BE365">
        <f t="shared" si="231"/>
        <v>73</v>
      </c>
      <c r="BF365" t="str">
        <f t="shared" si="232"/>
        <v>_なし</v>
      </c>
      <c r="BG365" t="str">
        <f t="shared" si="233"/>
        <v>冬である</v>
      </c>
      <c r="BH365">
        <f t="shared" si="234"/>
        <v>0</v>
      </c>
      <c r="BI365" t="str">
        <f t="shared" si="235"/>
        <v>_なし</v>
      </c>
      <c r="BJ365" t="str">
        <f t="shared" si="217"/>
        <v>_なし</v>
      </c>
      <c r="BK365" t="str">
        <f t="shared" si="236"/>
        <v>_なし</v>
      </c>
      <c r="BL365">
        <f t="shared" si="237"/>
        <v>1.0333333333333334</v>
      </c>
      <c r="BM365">
        <f t="shared" si="218"/>
        <v>12364</v>
      </c>
      <c r="BN365">
        <f t="shared" si="219"/>
        <v>2043</v>
      </c>
      <c r="BO365">
        <f t="shared" si="220"/>
        <v>14407</v>
      </c>
      <c r="BP365">
        <v>-37</v>
      </c>
      <c r="BQ365">
        <v>-7</v>
      </c>
      <c r="BR365">
        <v>-22</v>
      </c>
      <c r="BS365">
        <v>-41</v>
      </c>
      <c r="BT365">
        <v>-25</v>
      </c>
      <c r="BU365">
        <v>14</v>
      </c>
      <c r="BV365">
        <f t="shared" si="249"/>
        <v>-26</v>
      </c>
      <c r="BW365">
        <f t="shared" si="250"/>
        <v>-5</v>
      </c>
      <c r="BX365">
        <f t="shared" si="251"/>
        <v>-26</v>
      </c>
      <c r="BY365">
        <f t="shared" si="252"/>
        <v>-38</v>
      </c>
      <c r="BZ365">
        <f t="shared" si="253"/>
        <v>-28</v>
      </c>
      <c r="CA365">
        <f t="shared" si="254"/>
        <v>14</v>
      </c>
      <c r="CB365">
        <f t="shared" si="221"/>
        <v>-19.666666666666668</v>
      </c>
      <c r="CC365">
        <f t="shared" si="222"/>
        <v>-18.166666666666668</v>
      </c>
      <c r="CD365">
        <f t="shared" si="238"/>
        <v>0.4</v>
      </c>
      <c r="CE365" t="s">
        <v>119</v>
      </c>
      <c r="CF365" t="str">
        <f t="shared" si="239"/>
        <v>冬</v>
      </c>
      <c r="CG365" s="2">
        <v>13873918</v>
      </c>
      <c r="CH365" s="2">
        <v>58655</v>
      </c>
      <c r="CI365" s="2">
        <v>254711260562</v>
      </c>
      <c r="CJ365">
        <f t="shared" si="240"/>
        <v>153698000000</v>
      </c>
      <c r="CK365">
        <f t="shared" si="241"/>
        <v>153697508608</v>
      </c>
      <c r="CL365" s="2">
        <v>0</v>
      </c>
      <c r="CM365" s="2">
        <v>0</v>
      </c>
      <c r="CN365">
        <f t="shared" si="223"/>
        <v>0</v>
      </c>
      <c r="CO365">
        <f t="shared" si="227"/>
        <v>0</v>
      </c>
      <c r="CP365">
        <f t="shared" si="228"/>
        <v>0</v>
      </c>
      <c r="CQ365">
        <f t="shared" si="229"/>
        <v>0</v>
      </c>
      <c r="CR365">
        <f t="shared" si="224"/>
        <v>1025</v>
      </c>
      <c r="CS365">
        <v>195</v>
      </c>
      <c r="CT365">
        <v>531297.19999999995</v>
      </c>
      <c r="CU365">
        <f t="shared" si="242"/>
        <v>531297.19999999995</v>
      </c>
    </row>
    <row r="366" spans="1:99" x14ac:dyDescent="0.55000000000000004">
      <c r="A366" s="1">
        <v>44210</v>
      </c>
      <c r="B366">
        <v>1552</v>
      </c>
      <c r="C366">
        <v>80750</v>
      </c>
      <c r="D366">
        <v>3</v>
      </c>
      <c r="E366">
        <v>707</v>
      </c>
      <c r="F366">
        <v>7.9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 t="str">
        <f t="shared" si="208"/>
        <v>_平日(金曜除く)</v>
      </c>
      <c r="O366" t="s">
        <v>17</v>
      </c>
      <c r="P366" t="str">
        <f t="shared" si="209"/>
        <v>_平日</v>
      </c>
      <c r="Q366" t="str">
        <f t="shared" si="210"/>
        <v>_祝日でない</v>
      </c>
      <c r="R366" t="str">
        <f t="shared" si="211"/>
        <v>_平日</v>
      </c>
      <c r="S366" t="str">
        <f t="shared" si="212"/>
        <v>_平日</v>
      </c>
      <c r="T366">
        <f t="shared" si="225"/>
        <v>1480</v>
      </c>
      <c r="U366" t="str">
        <f t="shared" si="213"/>
        <v>木</v>
      </c>
      <c r="V366" t="str">
        <f t="shared" si="214"/>
        <v>週の後半</v>
      </c>
      <c r="W366" t="s">
        <v>23</v>
      </c>
      <c r="X366" t="str">
        <f t="shared" si="215"/>
        <v>週の後半</v>
      </c>
      <c r="Y366" s="3">
        <v>0</v>
      </c>
      <c r="Z366" s="3">
        <v>55</v>
      </c>
      <c r="AA366" s="2" t="s">
        <v>53</v>
      </c>
      <c r="AB366" s="3">
        <v>0</v>
      </c>
      <c r="AC366" s="3">
        <v>59908</v>
      </c>
      <c r="AD366">
        <f t="shared" si="226"/>
        <v>1253</v>
      </c>
      <c r="AE366" s="3">
        <v>3133</v>
      </c>
      <c r="AF366" s="3">
        <v>2998</v>
      </c>
      <c r="AG366" s="3">
        <v>135</v>
      </c>
      <c r="AH366" s="3">
        <v>908</v>
      </c>
      <c r="AI366" s="3">
        <v>8837</v>
      </c>
      <c r="AJ366" s="3">
        <v>6575</v>
      </c>
      <c r="AK366" s="3">
        <v>1462</v>
      </c>
      <c r="AL366" s="3">
        <v>198</v>
      </c>
      <c r="AM366" s="3">
        <v>11042</v>
      </c>
      <c r="AN366" s="3">
        <v>1616</v>
      </c>
      <c r="AO366" s="3">
        <v>11320.1</v>
      </c>
      <c r="AP366" s="3">
        <v>0.125</v>
      </c>
      <c r="AQ366" s="3">
        <v>127</v>
      </c>
      <c r="AR366" s="3">
        <v>126.4</v>
      </c>
      <c r="AS366" s="3">
        <v>9</v>
      </c>
      <c r="AT366" s="3">
        <v>1.8</v>
      </c>
      <c r="AU366" s="2">
        <v>1014.7</v>
      </c>
      <c r="AV366" s="2">
        <v>0</v>
      </c>
      <c r="AW366" s="2">
        <v>0.34166666666666673</v>
      </c>
      <c r="AX366">
        <f t="shared" si="216"/>
        <v>72</v>
      </c>
      <c r="AY366" t="s">
        <v>81</v>
      </c>
      <c r="AZ366" s="3">
        <v>13872438</v>
      </c>
      <c r="BA366" s="3">
        <v>18583</v>
      </c>
      <c r="BB366">
        <v>257792000000</v>
      </c>
      <c r="BC366" t="s">
        <v>79</v>
      </c>
      <c r="BD366">
        <f t="shared" si="230"/>
        <v>6.3</v>
      </c>
      <c r="BE366">
        <f t="shared" si="231"/>
        <v>47</v>
      </c>
      <c r="BF366" t="str">
        <f t="shared" si="232"/>
        <v>_なし</v>
      </c>
      <c r="BG366" t="str">
        <f t="shared" si="233"/>
        <v>冬である</v>
      </c>
      <c r="BH366">
        <f t="shared" si="234"/>
        <v>0</v>
      </c>
      <c r="BI366" t="str">
        <f t="shared" si="235"/>
        <v>_なし</v>
      </c>
      <c r="BJ366" t="str">
        <f t="shared" si="217"/>
        <v>_なし</v>
      </c>
      <c r="BK366" t="str">
        <f t="shared" si="236"/>
        <v>_なし</v>
      </c>
      <c r="BL366">
        <f t="shared" si="237"/>
        <v>-3.3666666666666667</v>
      </c>
      <c r="BM366">
        <f t="shared" si="218"/>
        <v>12504</v>
      </c>
      <c r="BN366">
        <f t="shared" si="219"/>
        <v>1814</v>
      </c>
      <c r="BO366">
        <f t="shared" si="220"/>
        <v>14318</v>
      </c>
      <c r="BP366">
        <v>-37</v>
      </c>
      <c r="BQ366">
        <v>-9</v>
      </c>
      <c r="BR366">
        <v>-23</v>
      </c>
      <c r="BS366">
        <v>-42</v>
      </c>
      <c r="BT366">
        <v>-27</v>
      </c>
      <c r="BU366">
        <v>15</v>
      </c>
      <c r="BV366">
        <f t="shared" si="249"/>
        <v>-29</v>
      </c>
      <c r="BW366">
        <f t="shared" si="250"/>
        <v>-5</v>
      </c>
      <c r="BX366">
        <f t="shared" si="251"/>
        <v>-29</v>
      </c>
      <c r="BY366">
        <f t="shared" si="252"/>
        <v>-37</v>
      </c>
      <c r="BZ366">
        <f t="shared" si="253"/>
        <v>-23</v>
      </c>
      <c r="CA366">
        <f t="shared" si="254"/>
        <v>13</v>
      </c>
      <c r="CB366">
        <f t="shared" si="221"/>
        <v>-20.5</v>
      </c>
      <c r="CC366">
        <f t="shared" si="222"/>
        <v>-18.333333333333332</v>
      </c>
      <c r="CD366">
        <f t="shared" si="238"/>
        <v>7.4</v>
      </c>
      <c r="CE366" t="s">
        <v>119</v>
      </c>
      <c r="CF366" t="str">
        <f t="shared" si="239"/>
        <v>冬</v>
      </c>
      <c r="CG366" s="2">
        <v>13872438</v>
      </c>
      <c r="CH366" s="2">
        <v>59908</v>
      </c>
      <c r="CI366" s="2">
        <v>257791515354</v>
      </c>
      <c r="CJ366">
        <f t="shared" si="240"/>
        <v>166634000000</v>
      </c>
      <c r="CK366">
        <f t="shared" si="241"/>
        <v>166634077016</v>
      </c>
      <c r="CL366" s="2">
        <v>0</v>
      </c>
      <c r="CM366" s="2">
        <v>0</v>
      </c>
      <c r="CN366">
        <f t="shared" si="223"/>
        <v>0</v>
      </c>
      <c r="CO366">
        <f t="shared" si="227"/>
        <v>0</v>
      </c>
      <c r="CP366">
        <f t="shared" si="228"/>
        <v>0</v>
      </c>
      <c r="CQ366">
        <f t="shared" si="229"/>
        <v>0</v>
      </c>
      <c r="CR366">
        <f t="shared" si="224"/>
        <v>1480</v>
      </c>
      <c r="CS366">
        <v>195</v>
      </c>
      <c r="CT366">
        <v>531297.19999999995</v>
      </c>
      <c r="CU366">
        <f t="shared" si="242"/>
        <v>531297.19999999995</v>
      </c>
    </row>
    <row r="367" spans="1:99" x14ac:dyDescent="0.55000000000000004">
      <c r="A367" s="1">
        <v>44211</v>
      </c>
      <c r="B367">
        <v>2044</v>
      </c>
      <c r="C367">
        <v>82794</v>
      </c>
      <c r="D367">
        <v>10</v>
      </c>
      <c r="E367">
        <v>717</v>
      </c>
      <c r="F367">
        <v>6.6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 t="str">
        <f t="shared" si="208"/>
        <v>金曜</v>
      </c>
      <c r="O367" t="s">
        <v>17</v>
      </c>
      <c r="P367" t="str">
        <f t="shared" si="209"/>
        <v>_平日</v>
      </c>
      <c r="Q367" t="str">
        <f t="shared" si="210"/>
        <v>_祝日でない</v>
      </c>
      <c r="R367" t="str">
        <f t="shared" si="211"/>
        <v>_平日</v>
      </c>
      <c r="S367" t="str">
        <f t="shared" si="212"/>
        <v>休日前日</v>
      </c>
      <c r="T367">
        <f t="shared" si="225"/>
        <v>1552</v>
      </c>
      <c r="U367" t="str">
        <f t="shared" si="213"/>
        <v>金</v>
      </c>
      <c r="V367" t="str">
        <f t="shared" si="214"/>
        <v>週の後半</v>
      </c>
      <c r="W367" t="s">
        <v>23</v>
      </c>
      <c r="X367" t="str">
        <f t="shared" si="215"/>
        <v>週の後半</v>
      </c>
      <c r="Y367" s="3">
        <v>0</v>
      </c>
      <c r="Z367" s="3">
        <v>68</v>
      </c>
      <c r="AA367" s="2" t="s">
        <v>53</v>
      </c>
      <c r="AB367" s="3">
        <v>0</v>
      </c>
      <c r="AC367" s="3">
        <v>61555</v>
      </c>
      <c r="AD367">
        <f t="shared" si="226"/>
        <v>1647</v>
      </c>
      <c r="AE367" s="3">
        <v>3020</v>
      </c>
      <c r="AF367" s="3">
        <v>2887</v>
      </c>
      <c r="AG367" s="3">
        <v>133</v>
      </c>
      <c r="AH367" s="3">
        <v>879</v>
      </c>
      <c r="AI367" s="3">
        <v>8852</v>
      </c>
      <c r="AJ367" s="3">
        <v>7046</v>
      </c>
      <c r="AK367" s="3">
        <v>1321</v>
      </c>
      <c r="AL367" s="3">
        <v>201</v>
      </c>
      <c r="AM367" s="3">
        <v>11595</v>
      </c>
      <c r="AN367" s="3">
        <v>1709</v>
      </c>
      <c r="AO367" s="3">
        <v>11254</v>
      </c>
      <c r="AP367" s="3">
        <v>0.11899999999999999</v>
      </c>
      <c r="AQ367" s="3">
        <v>110</v>
      </c>
      <c r="AR367" s="3">
        <v>131.69999999999999</v>
      </c>
      <c r="AS367" s="3">
        <v>0</v>
      </c>
      <c r="AT367" s="3">
        <v>2.1</v>
      </c>
      <c r="AU367" s="2">
        <v>1019.4</v>
      </c>
      <c r="AV367" s="2">
        <v>7.5</v>
      </c>
      <c r="AW367" s="2">
        <v>0.37500000000000017</v>
      </c>
      <c r="AX367">
        <f t="shared" si="216"/>
        <v>492</v>
      </c>
      <c r="AY367" t="s">
        <v>81</v>
      </c>
      <c r="AZ367" s="3">
        <v>13870886</v>
      </c>
      <c r="BA367" s="3">
        <v>18478</v>
      </c>
      <c r="BB367">
        <v>256306000000</v>
      </c>
      <c r="BC367" t="s">
        <v>79</v>
      </c>
      <c r="BD367">
        <f t="shared" si="230"/>
        <v>2.4</v>
      </c>
      <c r="BE367">
        <f t="shared" si="231"/>
        <v>42</v>
      </c>
      <c r="BF367" t="str">
        <f t="shared" si="232"/>
        <v>あり</v>
      </c>
      <c r="BG367" t="str">
        <f t="shared" si="233"/>
        <v>冬である</v>
      </c>
      <c r="BH367">
        <f t="shared" si="234"/>
        <v>0</v>
      </c>
      <c r="BI367" t="str">
        <f t="shared" si="235"/>
        <v>_なし</v>
      </c>
      <c r="BJ367" t="str">
        <f t="shared" si="217"/>
        <v>_なし</v>
      </c>
      <c r="BK367" t="str">
        <f t="shared" si="236"/>
        <v>_なし</v>
      </c>
      <c r="BL367">
        <f t="shared" si="237"/>
        <v>-3.2833333333333328</v>
      </c>
      <c r="BM367">
        <f t="shared" si="218"/>
        <v>12916</v>
      </c>
      <c r="BN367">
        <f t="shared" si="219"/>
        <v>1910</v>
      </c>
      <c r="BO367">
        <f t="shared" si="220"/>
        <v>14826</v>
      </c>
      <c r="BP367">
        <v>-41</v>
      </c>
      <c r="BQ367">
        <v>-10</v>
      </c>
      <c r="BR367">
        <v>-37</v>
      </c>
      <c r="BS367">
        <v>-44</v>
      </c>
      <c r="BT367">
        <v>-28</v>
      </c>
      <c r="BU367">
        <v>16</v>
      </c>
      <c r="BV367">
        <f t="shared" si="249"/>
        <v>-31</v>
      </c>
      <c r="BW367">
        <f t="shared" si="250"/>
        <v>-6</v>
      </c>
      <c r="BX367">
        <f t="shared" si="251"/>
        <v>-29</v>
      </c>
      <c r="BY367">
        <f t="shared" si="252"/>
        <v>-37</v>
      </c>
      <c r="BZ367">
        <f t="shared" si="253"/>
        <v>-23</v>
      </c>
      <c r="CA367">
        <f t="shared" si="254"/>
        <v>14</v>
      </c>
      <c r="CB367">
        <f t="shared" si="221"/>
        <v>-24</v>
      </c>
      <c r="CC367">
        <f t="shared" si="222"/>
        <v>-18.666666666666668</v>
      </c>
      <c r="CD367">
        <f t="shared" si="238"/>
        <v>5.4</v>
      </c>
      <c r="CE367" t="s">
        <v>119</v>
      </c>
      <c r="CF367" t="str">
        <f t="shared" si="239"/>
        <v>冬</v>
      </c>
      <c r="CG367" s="2">
        <v>13870886</v>
      </c>
      <c r="CH367" s="2">
        <v>61555</v>
      </c>
      <c r="CI367" s="2">
        <v>256306231508</v>
      </c>
      <c r="CJ367">
        <f t="shared" si="240"/>
        <v>190079000000</v>
      </c>
      <c r="CK367">
        <f t="shared" si="241"/>
        <v>190079135232</v>
      </c>
      <c r="CL367" s="2">
        <v>0</v>
      </c>
      <c r="CM367" s="2">
        <v>0</v>
      </c>
      <c r="CN367">
        <f t="shared" si="223"/>
        <v>0</v>
      </c>
      <c r="CO367">
        <f t="shared" si="227"/>
        <v>0</v>
      </c>
      <c r="CP367">
        <f t="shared" si="228"/>
        <v>0</v>
      </c>
      <c r="CQ367">
        <f t="shared" si="229"/>
        <v>0</v>
      </c>
      <c r="CR367">
        <f t="shared" si="224"/>
        <v>1552</v>
      </c>
      <c r="CS367">
        <v>195</v>
      </c>
      <c r="CT367">
        <v>531297.19999999995</v>
      </c>
      <c r="CU367">
        <f t="shared" si="242"/>
        <v>531297.19999999995</v>
      </c>
    </row>
    <row r="368" spans="1:99" x14ac:dyDescent="0.55000000000000004">
      <c r="A368" s="1">
        <v>44212</v>
      </c>
      <c r="B368">
        <v>1839</v>
      </c>
      <c r="C368">
        <v>84633</v>
      </c>
      <c r="D368">
        <v>3</v>
      </c>
      <c r="E368">
        <v>720</v>
      </c>
      <c r="F368">
        <v>10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 t="str">
        <f t="shared" si="208"/>
        <v>休日</v>
      </c>
      <c r="O368" t="s">
        <v>17</v>
      </c>
      <c r="P368" t="str">
        <f t="shared" si="209"/>
        <v>休日</v>
      </c>
      <c r="Q368" t="str">
        <f t="shared" si="210"/>
        <v>_祝日でない</v>
      </c>
      <c r="R368" t="str">
        <f t="shared" si="211"/>
        <v>休日</v>
      </c>
      <c r="S368" t="str">
        <f t="shared" si="212"/>
        <v>休日</v>
      </c>
      <c r="T368">
        <f t="shared" si="225"/>
        <v>2044</v>
      </c>
      <c r="U368" t="str">
        <f t="shared" si="213"/>
        <v>土</v>
      </c>
      <c r="V368" t="str">
        <f t="shared" si="214"/>
        <v>週の後半</v>
      </c>
      <c r="W368" t="s">
        <v>23</v>
      </c>
      <c r="X368" t="str">
        <f t="shared" si="215"/>
        <v>週の後半</v>
      </c>
      <c r="Y368" s="3">
        <v>0</v>
      </c>
      <c r="Z368" s="3">
        <v>61</v>
      </c>
      <c r="AA368" s="2" t="s">
        <v>53</v>
      </c>
      <c r="AB368" s="3">
        <v>0</v>
      </c>
      <c r="AC368" s="3">
        <v>63279</v>
      </c>
      <c r="AD368">
        <f t="shared" si="226"/>
        <v>1724</v>
      </c>
      <c r="AE368" s="3">
        <v>3058</v>
      </c>
      <c r="AF368" s="3">
        <v>2922</v>
      </c>
      <c r="AG368" s="3">
        <v>136</v>
      </c>
      <c r="AH368" s="3">
        <v>859</v>
      </c>
      <c r="AI368" s="3">
        <v>8431</v>
      </c>
      <c r="AJ368" s="3">
        <v>7531</v>
      </c>
      <c r="AK368" s="3">
        <v>967</v>
      </c>
      <c r="AL368" s="3">
        <v>150</v>
      </c>
      <c r="AM368" s="3">
        <v>7338</v>
      </c>
      <c r="AN368" s="3">
        <v>1154</v>
      </c>
      <c r="AO368" s="3">
        <v>11108.7</v>
      </c>
      <c r="AP368" s="3">
        <v>0.11700000000000001</v>
      </c>
      <c r="AQ368" s="3">
        <v>120</v>
      </c>
      <c r="AR368" s="3">
        <v>131.6</v>
      </c>
      <c r="AS368" s="3">
        <v>8.8000000000000007</v>
      </c>
      <c r="AT368" s="3">
        <v>2.7</v>
      </c>
      <c r="AU368" s="2">
        <v>1008.9</v>
      </c>
      <c r="AV368" s="2">
        <v>3.3</v>
      </c>
      <c r="AW368" s="2">
        <v>-32.416666666666664</v>
      </c>
      <c r="AX368">
        <f t="shared" si="216"/>
        <v>-205</v>
      </c>
      <c r="AY368" t="s">
        <v>81</v>
      </c>
      <c r="AZ368" s="3">
        <v>13868842</v>
      </c>
      <c r="BA368" s="3">
        <v>18795</v>
      </c>
      <c r="BB368">
        <v>260665000000</v>
      </c>
      <c r="BC368" t="s">
        <v>79</v>
      </c>
      <c r="BD368">
        <f t="shared" si="230"/>
        <v>2.9</v>
      </c>
      <c r="BE368">
        <f t="shared" si="231"/>
        <v>31</v>
      </c>
      <c r="BF368" t="str">
        <f t="shared" si="232"/>
        <v>あり</v>
      </c>
      <c r="BG368" t="str">
        <f t="shared" si="233"/>
        <v>冬である</v>
      </c>
      <c r="BH368">
        <f t="shared" si="234"/>
        <v>0</v>
      </c>
      <c r="BI368" t="str">
        <f t="shared" si="235"/>
        <v>_なし</v>
      </c>
      <c r="BJ368" t="str">
        <f t="shared" si="217"/>
        <v>_なし</v>
      </c>
      <c r="BK368" t="str">
        <f t="shared" si="236"/>
        <v>_なし</v>
      </c>
      <c r="BL368">
        <f t="shared" si="237"/>
        <v>-34.300000000000004</v>
      </c>
      <c r="BM368">
        <f t="shared" si="218"/>
        <v>8305</v>
      </c>
      <c r="BN368">
        <f t="shared" si="219"/>
        <v>1304</v>
      </c>
      <c r="BO368">
        <f t="shared" si="220"/>
        <v>9609</v>
      </c>
      <c r="BP368">
        <v>-33</v>
      </c>
      <c r="BQ368">
        <v>-6</v>
      </c>
      <c r="BR368">
        <v>-16</v>
      </c>
      <c r="BS368">
        <v>-42</v>
      </c>
      <c r="BT368">
        <v>-17</v>
      </c>
      <c r="BU368">
        <v>10</v>
      </c>
      <c r="BV368">
        <f t="shared" si="249"/>
        <v>-38</v>
      </c>
      <c r="BW368">
        <f t="shared" si="250"/>
        <v>-5</v>
      </c>
      <c r="BX368">
        <f t="shared" si="251"/>
        <v>-32</v>
      </c>
      <c r="BY368">
        <f t="shared" si="252"/>
        <v>-40</v>
      </c>
      <c r="BZ368">
        <f t="shared" si="253"/>
        <v>-23</v>
      </c>
      <c r="CA368">
        <f t="shared" si="254"/>
        <v>16</v>
      </c>
      <c r="CB368">
        <f t="shared" si="221"/>
        <v>-17.333333333333332</v>
      </c>
      <c r="CC368">
        <f t="shared" si="222"/>
        <v>-20.333333333333332</v>
      </c>
      <c r="CD368">
        <f t="shared" si="238"/>
        <v>8.5</v>
      </c>
      <c r="CE368" t="s">
        <v>119</v>
      </c>
      <c r="CF368" t="str">
        <f t="shared" si="239"/>
        <v>冬</v>
      </c>
      <c r="CG368" s="2">
        <v>13868842</v>
      </c>
      <c r="CH368" s="2">
        <v>63279</v>
      </c>
      <c r="CI368" s="2">
        <v>260664885390</v>
      </c>
      <c r="CJ368">
        <f t="shared" si="240"/>
        <v>213406000000</v>
      </c>
      <c r="CK368">
        <f t="shared" si="241"/>
        <v>213405568875</v>
      </c>
      <c r="CL368" s="2">
        <v>0</v>
      </c>
      <c r="CM368" s="2">
        <v>0</v>
      </c>
      <c r="CN368">
        <f t="shared" si="223"/>
        <v>0</v>
      </c>
      <c r="CO368">
        <f t="shared" si="227"/>
        <v>0</v>
      </c>
      <c r="CP368">
        <f t="shared" si="228"/>
        <v>0</v>
      </c>
      <c r="CQ368">
        <f t="shared" si="229"/>
        <v>0</v>
      </c>
      <c r="CR368">
        <f t="shared" si="224"/>
        <v>2044</v>
      </c>
      <c r="CS368">
        <v>195</v>
      </c>
      <c r="CT368">
        <v>531297.19999999995</v>
      </c>
      <c r="CU368">
        <f t="shared" si="242"/>
        <v>531297.19999999995</v>
      </c>
    </row>
    <row r="369" spans="1:99" x14ac:dyDescent="0.55000000000000004">
      <c r="A369" s="1">
        <v>44213</v>
      </c>
      <c r="B369">
        <v>1595</v>
      </c>
      <c r="C369">
        <v>86228</v>
      </c>
      <c r="D369">
        <v>5</v>
      </c>
      <c r="E369">
        <v>725</v>
      </c>
      <c r="F369">
        <v>6.1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 t="str">
        <f t="shared" si="208"/>
        <v>休日</v>
      </c>
      <c r="O369" t="s">
        <v>17</v>
      </c>
      <c r="P369" t="str">
        <f t="shared" si="209"/>
        <v>休日</v>
      </c>
      <c r="Q369" t="str">
        <f t="shared" si="210"/>
        <v>_祝日でない</v>
      </c>
      <c r="R369" t="str">
        <f t="shared" si="211"/>
        <v>休日</v>
      </c>
      <c r="S369" t="str">
        <f t="shared" si="212"/>
        <v>休日</v>
      </c>
      <c r="T369">
        <f t="shared" si="225"/>
        <v>1839</v>
      </c>
      <c r="U369" t="str">
        <f t="shared" si="213"/>
        <v>日</v>
      </c>
      <c r="V369" t="str">
        <f t="shared" si="214"/>
        <v>_週の前半</v>
      </c>
      <c r="W369" t="s">
        <v>23</v>
      </c>
      <c r="X369" t="str">
        <f t="shared" si="215"/>
        <v>週の後半</v>
      </c>
      <c r="Y369" s="3">
        <v>0</v>
      </c>
      <c r="Z369" s="3">
        <v>52</v>
      </c>
      <c r="AA369" s="2" t="s">
        <v>53</v>
      </c>
      <c r="AB369" s="3">
        <v>0</v>
      </c>
      <c r="AC369" s="3">
        <v>64099</v>
      </c>
      <c r="AD369">
        <f t="shared" si="226"/>
        <v>820</v>
      </c>
      <c r="AE369" s="3">
        <v>3045</v>
      </c>
      <c r="AF369" s="3">
        <v>2907</v>
      </c>
      <c r="AG369" s="3">
        <v>138</v>
      </c>
      <c r="AH369" s="3">
        <v>831</v>
      </c>
      <c r="AI369" s="3">
        <v>9043</v>
      </c>
      <c r="AJ369" s="3">
        <v>7727</v>
      </c>
      <c r="AK369" s="3">
        <v>508</v>
      </c>
      <c r="AL369" s="3">
        <v>80</v>
      </c>
      <c r="AM369" s="3">
        <v>3890</v>
      </c>
      <c r="AN369" s="3">
        <v>599</v>
      </c>
      <c r="AO369" s="3">
        <v>11044.6</v>
      </c>
      <c r="AP369" s="3">
        <v>0.114</v>
      </c>
      <c r="AQ369" s="3">
        <v>108</v>
      </c>
      <c r="AR369" s="3">
        <v>126.9</v>
      </c>
      <c r="AS369" s="3">
        <v>0.2</v>
      </c>
      <c r="AT369" s="3">
        <v>2.2000000000000002</v>
      </c>
      <c r="AU369" s="2">
        <v>1012.1</v>
      </c>
      <c r="AV369" s="2">
        <v>9.8000000000000007</v>
      </c>
      <c r="AW369" s="2">
        <v>-13.6</v>
      </c>
      <c r="AX369">
        <f t="shared" si="216"/>
        <v>-244</v>
      </c>
      <c r="AY369" t="s">
        <v>81</v>
      </c>
      <c r="AZ369" s="3">
        <v>13867003</v>
      </c>
      <c r="BA369" s="3">
        <v>19809</v>
      </c>
      <c r="BB369">
        <v>274691000000</v>
      </c>
      <c r="BC369" t="s">
        <v>79</v>
      </c>
      <c r="BD369">
        <f t="shared" si="230"/>
        <v>2.6</v>
      </c>
      <c r="BE369">
        <f t="shared" si="231"/>
        <v>44</v>
      </c>
      <c r="BF369" t="str">
        <f t="shared" si="232"/>
        <v>あり</v>
      </c>
      <c r="BG369" t="str">
        <f t="shared" si="233"/>
        <v>冬である</v>
      </c>
      <c r="BH369">
        <f t="shared" si="234"/>
        <v>0</v>
      </c>
      <c r="BI369" t="str">
        <f t="shared" si="235"/>
        <v>_なし</v>
      </c>
      <c r="BJ369" t="str">
        <f t="shared" si="217"/>
        <v>_なし</v>
      </c>
      <c r="BK369" t="str">
        <f t="shared" si="236"/>
        <v>_なし</v>
      </c>
      <c r="BL369">
        <f t="shared" si="237"/>
        <v>-7.7916666666666679</v>
      </c>
      <c r="BM369">
        <f t="shared" si="218"/>
        <v>4398</v>
      </c>
      <c r="BN369">
        <f t="shared" si="219"/>
        <v>679</v>
      </c>
      <c r="BO369">
        <f t="shared" si="220"/>
        <v>5077</v>
      </c>
      <c r="BP369">
        <v>-36</v>
      </c>
      <c r="BQ369">
        <v>-12</v>
      </c>
      <c r="BR369">
        <v>-32</v>
      </c>
      <c r="BS369">
        <v>-49</v>
      </c>
      <c r="BT369">
        <v>-18</v>
      </c>
      <c r="BU369">
        <v>9</v>
      </c>
      <c r="BV369">
        <f t="shared" si="249"/>
        <v>-35</v>
      </c>
      <c r="BW369">
        <f t="shared" si="250"/>
        <v>-6</v>
      </c>
      <c r="BX369">
        <f t="shared" si="251"/>
        <v>-34</v>
      </c>
      <c r="BY369">
        <f t="shared" si="252"/>
        <v>-43</v>
      </c>
      <c r="BZ369">
        <f t="shared" si="253"/>
        <v>-14</v>
      </c>
      <c r="CA369">
        <f t="shared" si="254"/>
        <v>11</v>
      </c>
      <c r="CB369">
        <f t="shared" si="221"/>
        <v>-23</v>
      </c>
      <c r="CC369">
        <f t="shared" si="222"/>
        <v>-20.166666666666668</v>
      </c>
      <c r="CD369">
        <f t="shared" si="238"/>
        <v>8.9</v>
      </c>
      <c r="CE369" t="s">
        <v>119</v>
      </c>
      <c r="CF369" t="str">
        <f t="shared" si="239"/>
        <v>冬</v>
      </c>
      <c r="CG369" s="2">
        <v>13867003</v>
      </c>
      <c r="CH369" s="2">
        <v>64099</v>
      </c>
      <c r="CI369" s="2">
        <v>274691462427</v>
      </c>
      <c r="CJ369">
        <f t="shared" si="240"/>
        <v>238697000000</v>
      </c>
      <c r="CK369">
        <f t="shared" si="241"/>
        <v>238696526000</v>
      </c>
      <c r="CL369" s="2">
        <v>0</v>
      </c>
      <c r="CM369" s="2">
        <v>0</v>
      </c>
      <c r="CN369">
        <f t="shared" si="223"/>
        <v>0</v>
      </c>
      <c r="CO369">
        <f t="shared" si="227"/>
        <v>0</v>
      </c>
      <c r="CP369">
        <f t="shared" si="228"/>
        <v>0</v>
      </c>
      <c r="CQ369">
        <f t="shared" si="229"/>
        <v>0</v>
      </c>
      <c r="CR369">
        <f t="shared" si="224"/>
        <v>1839</v>
      </c>
      <c r="CS369">
        <v>195</v>
      </c>
      <c r="CT369">
        <v>531297.19999999995</v>
      </c>
      <c r="CU369">
        <f t="shared" si="242"/>
        <v>531297.19999999995</v>
      </c>
    </row>
    <row r="370" spans="1:99" x14ac:dyDescent="0.55000000000000004">
      <c r="A370" s="1">
        <v>44214</v>
      </c>
      <c r="B370">
        <v>1217</v>
      </c>
      <c r="C370">
        <v>87445</v>
      </c>
      <c r="D370">
        <v>3</v>
      </c>
      <c r="E370">
        <v>728</v>
      </c>
      <c r="F370">
        <v>4.3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t="str">
        <f t="shared" si="208"/>
        <v>_平日(金曜除く)</v>
      </c>
      <c r="O370" t="s">
        <v>17</v>
      </c>
      <c r="P370" t="str">
        <f t="shared" si="209"/>
        <v>_平日</v>
      </c>
      <c r="Q370" t="str">
        <f t="shared" si="210"/>
        <v>_祝日でない</v>
      </c>
      <c r="R370" t="str">
        <f t="shared" si="211"/>
        <v>_平日</v>
      </c>
      <c r="S370" t="str">
        <f t="shared" si="212"/>
        <v>_平日</v>
      </c>
      <c r="T370">
        <f t="shared" si="225"/>
        <v>1595</v>
      </c>
      <c r="U370" t="str">
        <f t="shared" si="213"/>
        <v>月</v>
      </c>
      <c r="V370" t="str">
        <f t="shared" si="214"/>
        <v>_週の前半</v>
      </c>
      <c r="W370" t="s">
        <v>23</v>
      </c>
      <c r="X370" t="str">
        <f t="shared" si="215"/>
        <v>_週の前半</v>
      </c>
      <c r="Y370" s="3">
        <v>0</v>
      </c>
      <c r="Z370" s="3">
        <v>67</v>
      </c>
      <c r="AA370" s="2" t="s">
        <v>53</v>
      </c>
      <c r="AB370" s="3">
        <v>0</v>
      </c>
      <c r="AC370" s="3">
        <v>65169</v>
      </c>
      <c r="AD370">
        <f t="shared" si="226"/>
        <v>1070</v>
      </c>
      <c r="AE370" s="3">
        <v>3011</v>
      </c>
      <c r="AF370" s="3">
        <v>2868</v>
      </c>
      <c r="AG370" s="3">
        <v>143</v>
      </c>
      <c r="AH370" s="3">
        <v>843</v>
      </c>
      <c r="AI370" s="3">
        <v>9442</v>
      </c>
      <c r="AJ370" s="3">
        <v>7481</v>
      </c>
      <c r="AK370" s="3">
        <v>876</v>
      </c>
      <c r="AL370" s="3">
        <v>258</v>
      </c>
      <c r="AM370" s="3">
        <v>9083</v>
      </c>
      <c r="AN370" s="3">
        <v>2068</v>
      </c>
      <c r="AO370" s="3">
        <v>12009.6</v>
      </c>
      <c r="AP370" s="3">
        <v>0.11</v>
      </c>
      <c r="AQ370" s="3">
        <v>136</v>
      </c>
      <c r="AR370" s="3">
        <v>128.9</v>
      </c>
      <c r="AS370" s="3">
        <v>5.4</v>
      </c>
      <c r="AT370" s="3">
        <v>2</v>
      </c>
      <c r="AU370" s="2">
        <v>1010.2</v>
      </c>
      <c r="AV370" s="2">
        <v>5</v>
      </c>
      <c r="AW370" s="2">
        <v>138.10833333333332</v>
      </c>
      <c r="AX370">
        <f t="shared" si="216"/>
        <v>-378</v>
      </c>
      <c r="AY370" t="s">
        <v>81</v>
      </c>
      <c r="AZ370" s="3">
        <v>13865408</v>
      </c>
      <c r="BA370" s="3">
        <v>20331</v>
      </c>
      <c r="BB370">
        <v>281898000000</v>
      </c>
      <c r="BC370" t="s">
        <v>79</v>
      </c>
      <c r="BD370">
        <f t="shared" si="230"/>
        <v>2.2999999999999998</v>
      </c>
      <c r="BE370">
        <f t="shared" si="231"/>
        <v>47</v>
      </c>
      <c r="BF370" t="str">
        <f t="shared" si="232"/>
        <v>あり</v>
      </c>
      <c r="BG370" t="str">
        <f t="shared" si="233"/>
        <v>冬である</v>
      </c>
      <c r="BH370">
        <f t="shared" si="234"/>
        <v>0</v>
      </c>
      <c r="BI370" t="str">
        <f t="shared" si="235"/>
        <v>_なし</v>
      </c>
      <c r="BJ370" t="str">
        <f t="shared" si="217"/>
        <v>_なし</v>
      </c>
      <c r="BK370" t="str">
        <f t="shared" si="236"/>
        <v>_なし</v>
      </c>
      <c r="BL370">
        <f t="shared" si="237"/>
        <v>7.1916666666666673</v>
      </c>
      <c r="BM370">
        <f t="shared" si="218"/>
        <v>9959</v>
      </c>
      <c r="BN370">
        <f t="shared" si="219"/>
        <v>2326</v>
      </c>
      <c r="BO370">
        <f t="shared" si="220"/>
        <v>12285</v>
      </c>
      <c r="BP370">
        <v>-38</v>
      </c>
      <c r="BQ370">
        <v>-12</v>
      </c>
      <c r="BR370">
        <v>-31</v>
      </c>
      <c r="BS370">
        <v>-42</v>
      </c>
      <c r="BT370">
        <v>-27</v>
      </c>
      <c r="BU370">
        <v>14</v>
      </c>
      <c r="BV370">
        <f t="shared" si="249"/>
        <v>-31</v>
      </c>
      <c r="BW370">
        <f t="shared" si="250"/>
        <v>-6</v>
      </c>
      <c r="BX370">
        <f t="shared" si="251"/>
        <v>-24</v>
      </c>
      <c r="BY370">
        <f t="shared" si="252"/>
        <v>-46</v>
      </c>
      <c r="BZ370">
        <f t="shared" si="253"/>
        <v>-15</v>
      </c>
      <c r="CA370">
        <f t="shared" si="254"/>
        <v>9</v>
      </c>
      <c r="CB370">
        <f t="shared" si="221"/>
        <v>-22.666666666666668</v>
      </c>
      <c r="CC370">
        <f t="shared" si="222"/>
        <v>-18.833333333333332</v>
      </c>
      <c r="CD370">
        <f t="shared" si="238"/>
        <v>0.8</v>
      </c>
      <c r="CE370" t="s">
        <v>119</v>
      </c>
      <c r="CF370" t="str">
        <f t="shared" si="239"/>
        <v>冬</v>
      </c>
      <c r="CG370" s="2">
        <v>13865408</v>
      </c>
      <c r="CH370" s="2">
        <v>65169</v>
      </c>
      <c r="CI370" s="2">
        <v>281897610048</v>
      </c>
      <c r="CJ370">
        <f t="shared" si="240"/>
        <v>252561000000</v>
      </c>
      <c r="CK370">
        <f t="shared" si="241"/>
        <v>252560625195</v>
      </c>
      <c r="CL370" s="2">
        <v>0</v>
      </c>
      <c r="CM370" s="2">
        <v>0</v>
      </c>
      <c r="CN370">
        <f t="shared" si="223"/>
        <v>0</v>
      </c>
      <c r="CO370">
        <f t="shared" si="227"/>
        <v>0</v>
      </c>
      <c r="CP370">
        <f t="shared" si="228"/>
        <v>0</v>
      </c>
      <c r="CQ370">
        <f t="shared" si="229"/>
        <v>0</v>
      </c>
      <c r="CR370">
        <f t="shared" si="224"/>
        <v>1595</v>
      </c>
      <c r="CS370">
        <v>195</v>
      </c>
      <c r="CT370">
        <v>531297.19999999995</v>
      </c>
      <c r="CU370">
        <f t="shared" si="242"/>
        <v>531297.19999999995</v>
      </c>
    </row>
    <row r="371" spans="1:99" x14ac:dyDescent="0.55000000000000004">
      <c r="A371" s="1">
        <v>44215</v>
      </c>
      <c r="B371">
        <v>1253</v>
      </c>
      <c r="C371">
        <v>88698</v>
      </c>
      <c r="D371">
        <v>16</v>
      </c>
      <c r="E371">
        <v>744</v>
      </c>
      <c r="F371">
        <v>4.4000000000000004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 t="str">
        <f t="shared" si="208"/>
        <v>_平日(金曜除く)</v>
      </c>
      <c r="O371" t="s">
        <v>17</v>
      </c>
      <c r="P371" t="str">
        <f t="shared" si="209"/>
        <v>_平日</v>
      </c>
      <c r="Q371" t="str">
        <f t="shared" si="210"/>
        <v>_祝日でない</v>
      </c>
      <c r="R371" t="str">
        <f t="shared" si="211"/>
        <v>_平日</v>
      </c>
      <c r="S371" t="str">
        <f t="shared" si="212"/>
        <v>_平日</v>
      </c>
      <c r="T371">
        <f t="shared" si="225"/>
        <v>1217</v>
      </c>
      <c r="U371" t="str">
        <f t="shared" si="213"/>
        <v>火</v>
      </c>
      <c r="V371" t="str">
        <f t="shared" si="214"/>
        <v>_週の前半</v>
      </c>
      <c r="W371" t="s">
        <v>23</v>
      </c>
      <c r="X371" t="str">
        <f t="shared" si="215"/>
        <v>_週の前半</v>
      </c>
      <c r="Y371" s="3">
        <v>0</v>
      </c>
      <c r="Z371" s="3">
        <v>40</v>
      </c>
      <c r="AA371" s="2" t="s">
        <v>53</v>
      </c>
      <c r="AB371" s="3">
        <v>0</v>
      </c>
      <c r="AC371" s="3">
        <v>66881</v>
      </c>
      <c r="AD371">
        <f t="shared" si="226"/>
        <v>1712</v>
      </c>
      <c r="AE371" s="3">
        <v>2941</v>
      </c>
      <c r="AF371" s="3">
        <v>2786</v>
      </c>
      <c r="AG371" s="3">
        <v>155</v>
      </c>
      <c r="AH371" s="3">
        <v>843</v>
      </c>
      <c r="AI371" s="3">
        <v>8966</v>
      </c>
      <c r="AJ371" s="3">
        <v>7539</v>
      </c>
      <c r="AK371" s="3">
        <v>1166</v>
      </c>
      <c r="AL371" s="3">
        <v>147</v>
      </c>
      <c r="AM371" s="3">
        <v>10410</v>
      </c>
      <c r="AN371" s="3">
        <v>1847</v>
      </c>
      <c r="AO371" s="3">
        <v>12013.1</v>
      </c>
      <c r="AP371" s="3">
        <v>0.106</v>
      </c>
      <c r="AQ371" s="3">
        <v>115</v>
      </c>
      <c r="AR371" s="3">
        <v>122.4</v>
      </c>
      <c r="AS371" s="3">
        <v>9.1999999999999993</v>
      </c>
      <c r="AT371" s="3">
        <v>4.0999999999999996</v>
      </c>
      <c r="AU371" s="2">
        <v>1014.4</v>
      </c>
      <c r="AV371" s="2">
        <v>0</v>
      </c>
      <c r="AW371" s="2">
        <v>-2.0166666666666671</v>
      </c>
      <c r="AX371">
        <f t="shared" si="216"/>
        <v>36</v>
      </c>
      <c r="AY371" t="s">
        <v>81</v>
      </c>
      <c r="AZ371" s="3">
        <v>13864191</v>
      </c>
      <c r="BA371" s="3">
        <v>19820</v>
      </c>
      <c r="BB371">
        <v>274788000000</v>
      </c>
      <c r="BC371" t="s">
        <v>79</v>
      </c>
      <c r="BD371">
        <f t="shared" si="230"/>
        <v>3.4</v>
      </c>
      <c r="BE371">
        <f t="shared" si="231"/>
        <v>68</v>
      </c>
      <c r="BF371" t="str">
        <f t="shared" si="232"/>
        <v>あり</v>
      </c>
      <c r="BG371" t="str">
        <f t="shared" si="233"/>
        <v>冬である</v>
      </c>
      <c r="BH371">
        <f t="shared" si="234"/>
        <v>0</v>
      </c>
      <c r="BI371" t="str">
        <f t="shared" si="235"/>
        <v>_なし</v>
      </c>
      <c r="BJ371" t="str">
        <f t="shared" si="217"/>
        <v>_なし</v>
      </c>
      <c r="BK371" t="str">
        <f t="shared" si="236"/>
        <v>_なし</v>
      </c>
      <c r="BL371">
        <f t="shared" si="237"/>
        <v>96.858333333333334</v>
      </c>
      <c r="BM371">
        <f t="shared" si="218"/>
        <v>11576</v>
      </c>
      <c r="BN371">
        <f t="shared" si="219"/>
        <v>1994</v>
      </c>
      <c r="BO371">
        <f t="shared" si="220"/>
        <v>13570</v>
      </c>
      <c r="BP371">
        <v>-37</v>
      </c>
      <c r="BQ371">
        <v>-11</v>
      </c>
      <c r="BR371">
        <v>-31</v>
      </c>
      <c r="BS371">
        <v>-44</v>
      </c>
      <c r="BT371">
        <v>-29</v>
      </c>
      <c r="BU371">
        <v>15</v>
      </c>
      <c r="BV371">
        <f t="shared" si="249"/>
        <v>-34</v>
      </c>
      <c r="BW371">
        <f t="shared" si="250"/>
        <v>-11</v>
      </c>
      <c r="BX371">
        <f t="shared" si="251"/>
        <v>-24</v>
      </c>
      <c r="BY371">
        <f t="shared" si="252"/>
        <v>-65</v>
      </c>
      <c r="BZ371">
        <f t="shared" si="253"/>
        <v>-72</v>
      </c>
      <c r="CA371">
        <f t="shared" si="254"/>
        <v>29</v>
      </c>
      <c r="CB371">
        <f t="shared" si="221"/>
        <v>-22.833333333333332</v>
      </c>
      <c r="CC371">
        <f t="shared" si="222"/>
        <v>-29.5</v>
      </c>
      <c r="CD371">
        <f t="shared" si="238"/>
        <v>0</v>
      </c>
      <c r="CE371" t="s">
        <v>119</v>
      </c>
      <c r="CF371" t="str">
        <f t="shared" si="239"/>
        <v>冬</v>
      </c>
      <c r="CG371" s="2">
        <v>13864191</v>
      </c>
      <c r="CH371" s="2">
        <v>66881</v>
      </c>
      <c r="CI371" s="2">
        <v>274788265620</v>
      </c>
      <c r="CJ371">
        <f t="shared" si="240"/>
        <v>257921000000</v>
      </c>
      <c r="CK371">
        <f t="shared" si="241"/>
        <v>257921315427</v>
      </c>
      <c r="CL371" s="2">
        <v>0</v>
      </c>
      <c r="CM371" s="2">
        <v>0</v>
      </c>
      <c r="CN371">
        <f t="shared" si="223"/>
        <v>0</v>
      </c>
      <c r="CO371">
        <f t="shared" si="227"/>
        <v>0</v>
      </c>
      <c r="CP371">
        <f t="shared" si="228"/>
        <v>0</v>
      </c>
      <c r="CQ371">
        <f t="shared" si="229"/>
        <v>0</v>
      </c>
      <c r="CR371">
        <f t="shared" si="224"/>
        <v>1217</v>
      </c>
      <c r="CS371">
        <v>195</v>
      </c>
      <c r="CT371">
        <v>531297.19999999995</v>
      </c>
      <c r="CU371">
        <f t="shared" si="242"/>
        <v>531297.19999999995</v>
      </c>
    </row>
    <row r="372" spans="1:99" x14ac:dyDescent="0.55000000000000004">
      <c r="A372" s="1">
        <v>44216</v>
      </c>
      <c r="B372">
        <v>1286</v>
      </c>
      <c r="C372">
        <v>89984</v>
      </c>
      <c r="D372">
        <v>10</v>
      </c>
      <c r="E372">
        <v>754</v>
      </c>
      <c r="F372">
        <v>3.9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 t="str">
        <f t="shared" si="208"/>
        <v>_平日(金曜除く)</v>
      </c>
      <c r="O372" t="s">
        <v>17</v>
      </c>
      <c r="P372" t="str">
        <f t="shared" si="209"/>
        <v>_平日</v>
      </c>
      <c r="Q372" t="str">
        <f t="shared" si="210"/>
        <v>_祝日でない</v>
      </c>
      <c r="R372" t="str">
        <f t="shared" si="211"/>
        <v>_平日</v>
      </c>
      <c r="S372" t="str">
        <f t="shared" si="212"/>
        <v>_平日</v>
      </c>
      <c r="T372">
        <f t="shared" si="225"/>
        <v>1253</v>
      </c>
      <c r="U372" t="str">
        <f t="shared" si="213"/>
        <v>水</v>
      </c>
      <c r="V372" t="str">
        <f t="shared" si="214"/>
        <v>_週の前半</v>
      </c>
      <c r="W372" t="s">
        <v>23</v>
      </c>
      <c r="X372" t="str">
        <f t="shared" si="215"/>
        <v>_週の前半</v>
      </c>
      <c r="Y372" s="3">
        <v>0</v>
      </c>
      <c r="Z372" s="3">
        <v>41</v>
      </c>
      <c r="AA372" s="2" t="s">
        <v>53</v>
      </c>
      <c r="AB372" s="3">
        <v>0</v>
      </c>
      <c r="AC372" s="3">
        <v>68901</v>
      </c>
      <c r="AD372">
        <f t="shared" si="226"/>
        <v>2020</v>
      </c>
      <c r="AE372" s="3">
        <v>2893</v>
      </c>
      <c r="AF372" s="3">
        <v>2733</v>
      </c>
      <c r="AG372" s="3">
        <v>160</v>
      </c>
      <c r="AH372" s="3">
        <v>876</v>
      </c>
      <c r="AI372" s="3">
        <v>8965</v>
      </c>
      <c r="AJ372" s="3">
        <v>6799</v>
      </c>
      <c r="AK372" s="3">
        <v>1011</v>
      </c>
      <c r="AL372" s="3">
        <v>135</v>
      </c>
      <c r="AM372" s="3">
        <v>10151</v>
      </c>
      <c r="AN372" s="3">
        <v>1628</v>
      </c>
      <c r="AO372" s="3">
        <v>11801.4</v>
      </c>
      <c r="AP372" s="3">
        <v>0.10299999999999999</v>
      </c>
      <c r="AQ372" s="3">
        <v>112</v>
      </c>
      <c r="AR372" s="3">
        <v>118.3</v>
      </c>
      <c r="AS372" s="3">
        <v>9.1999999999999993</v>
      </c>
      <c r="AT372" s="3">
        <v>2.8</v>
      </c>
      <c r="AU372" s="2">
        <v>1025.5</v>
      </c>
      <c r="AV372" s="2">
        <v>0.3</v>
      </c>
      <c r="AW372" s="2">
        <v>0.36666666666666647</v>
      </c>
      <c r="AX372">
        <f t="shared" si="216"/>
        <v>33</v>
      </c>
      <c r="AY372" t="s">
        <v>81</v>
      </c>
      <c r="AZ372" s="3">
        <v>13862938</v>
      </c>
      <c r="BA372" s="3">
        <v>19043</v>
      </c>
      <c r="BB372">
        <v>263992000000</v>
      </c>
      <c r="BC372" t="s">
        <v>79</v>
      </c>
      <c r="BD372">
        <f t="shared" si="230"/>
        <v>5.8</v>
      </c>
      <c r="BE372">
        <f t="shared" si="231"/>
        <v>64</v>
      </c>
      <c r="BF372" t="str">
        <f t="shared" si="232"/>
        <v>あり</v>
      </c>
      <c r="BG372" t="str">
        <f t="shared" si="233"/>
        <v>冬である</v>
      </c>
      <c r="BH372">
        <f t="shared" si="234"/>
        <v>0</v>
      </c>
      <c r="BI372" t="str">
        <f t="shared" si="235"/>
        <v>_なし</v>
      </c>
      <c r="BJ372" t="str">
        <f t="shared" si="217"/>
        <v>_なし</v>
      </c>
      <c r="BK372" t="str">
        <f t="shared" si="236"/>
        <v>_なし</v>
      </c>
      <c r="BL372">
        <f t="shared" si="237"/>
        <v>-1.1416666666666666</v>
      </c>
      <c r="BM372">
        <f t="shared" si="218"/>
        <v>11162</v>
      </c>
      <c r="BN372">
        <f t="shared" si="219"/>
        <v>1763</v>
      </c>
      <c r="BO372">
        <f t="shared" si="220"/>
        <v>12925</v>
      </c>
      <c r="BP372">
        <v>-37</v>
      </c>
      <c r="BQ372">
        <v>-9</v>
      </c>
      <c r="BR372">
        <v>-26</v>
      </c>
      <c r="BS372">
        <v>-43</v>
      </c>
      <c r="BT372">
        <v>-28</v>
      </c>
      <c r="BU372">
        <v>15</v>
      </c>
      <c r="BV372">
        <f t="shared" si="249"/>
        <v>-41</v>
      </c>
      <c r="BW372">
        <f t="shared" si="250"/>
        <v>-14</v>
      </c>
      <c r="BX372">
        <f t="shared" si="251"/>
        <v>-44</v>
      </c>
      <c r="BY372">
        <f t="shared" si="252"/>
        <v>-41</v>
      </c>
      <c r="BZ372">
        <f t="shared" si="253"/>
        <v>-25</v>
      </c>
      <c r="CA372">
        <f t="shared" si="254"/>
        <v>16</v>
      </c>
      <c r="CB372">
        <f t="shared" si="221"/>
        <v>-21.333333333333332</v>
      </c>
      <c r="CC372">
        <f t="shared" si="222"/>
        <v>-24.833333333333332</v>
      </c>
      <c r="CD372">
        <f t="shared" si="238"/>
        <v>9.1</v>
      </c>
      <c r="CE372" t="s">
        <v>119</v>
      </c>
      <c r="CF372" t="str">
        <f t="shared" si="239"/>
        <v>冬</v>
      </c>
      <c r="CG372" s="2">
        <v>13862938</v>
      </c>
      <c r="CH372" s="2">
        <v>68901</v>
      </c>
      <c r="CI372" s="2">
        <v>263991928334</v>
      </c>
      <c r="CJ372">
        <f t="shared" si="240"/>
        <v>254711000000</v>
      </c>
      <c r="CK372">
        <f t="shared" si="241"/>
        <v>254711260562</v>
      </c>
      <c r="CL372" s="2">
        <v>0</v>
      </c>
      <c r="CM372" s="2">
        <v>0</v>
      </c>
      <c r="CN372">
        <f t="shared" si="223"/>
        <v>0</v>
      </c>
      <c r="CO372">
        <f t="shared" si="227"/>
        <v>0</v>
      </c>
      <c r="CP372">
        <f t="shared" si="228"/>
        <v>0</v>
      </c>
      <c r="CQ372">
        <f t="shared" si="229"/>
        <v>0</v>
      </c>
      <c r="CR372">
        <f t="shared" si="224"/>
        <v>1253</v>
      </c>
      <c r="CS372">
        <v>195</v>
      </c>
      <c r="CT372">
        <v>531297.19999999995</v>
      </c>
      <c r="CU372">
        <f t="shared" si="242"/>
        <v>531297.19999999995</v>
      </c>
    </row>
    <row r="373" spans="1:99" x14ac:dyDescent="0.55000000000000004">
      <c r="A373" s="1">
        <v>44217</v>
      </c>
      <c r="B373">
        <v>1485</v>
      </c>
      <c r="C373">
        <v>91469</v>
      </c>
      <c r="D373">
        <v>7</v>
      </c>
      <c r="E373">
        <v>761</v>
      </c>
      <c r="F373">
        <v>4.8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 t="str">
        <f t="shared" si="208"/>
        <v>_平日(金曜除く)</v>
      </c>
      <c r="O373" t="s">
        <v>17</v>
      </c>
      <c r="P373" t="str">
        <f t="shared" si="209"/>
        <v>_平日</v>
      </c>
      <c r="Q373" t="str">
        <f t="shared" si="210"/>
        <v>_祝日でない</v>
      </c>
      <c r="R373" t="str">
        <f t="shared" si="211"/>
        <v>_平日</v>
      </c>
      <c r="S373" t="str">
        <f t="shared" si="212"/>
        <v>_平日</v>
      </c>
      <c r="T373">
        <f t="shared" si="225"/>
        <v>1286</v>
      </c>
      <c r="U373" t="str">
        <f t="shared" si="213"/>
        <v>木</v>
      </c>
      <c r="V373" t="str">
        <f t="shared" si="214"/>
        <v>週の後半</v>
      </c>
      <c r="W373" t="s">
        <v>23</v>
      </c>
      <c r="X373" t="str">
        <f t="shared" si="215"/>
        <v>週の後半</v>
      </c>
      <c r="Y373" s="3">
        <v>0</v>
      </c>
      <c r="Z373" s="3">
        <v>53</v>
      </c>
      <c r="AA373" s="2" t="s">
        <v>53</v>
      </c>
      <c r="AB373" s="3">
        <v>0</v>
      </c>
      <c r="AC373" s="3">
        <v>70417</v>
      </c>
      <c r="AD373">
        <f t="shared" si="226"/>
        <v>1516</v>
      </c>
      <c r="AE373" s="3">
        <v>2820</v>
      </c>
      <c r="AF373" s="3">
        <v>2661</v>
      </c>
      <c r="AG373" s="3">
        <v>159</v>
      </c>
      <c r="AH373" s="3">
        <v>860</v>
      </c>
      <c r="AI373" s="3">
        <v>8927</v>
      </c>
      <c r="AJ373" s="3">
        <v>6874</v>
      </c>
      <c r="AK373" s="3">
        <v>908</v>
      </c>
      <c r="AL373" s="3">
        <v>131</v>
      </c>
      <c r="AM373" s="3">
        <v>9480</v>
      </c>
      <c r="AN373" s="3">
        <v>1608</v>
      </c>
      <c r="AO373" s="3">
        <v>11488.4</v>
      </c>
      <c r="AP373" s="3">
        <v>9.8000000000000004E-2</v>
      </c>
      <c r="AQ373" s="3">
        <v>116</v>
      </c>
      <c r="AR373" s="3">
        <v>116.7</v>
      </c>
      <c r="AS373" s="3">
        <v>9.1</v>
      </c>
      <c r="AT373" s="3">
        <v>1.8</v>
      </c>
      <c r="AU373" s="2">
        <v>1022.2</v>
      </c>
      <c r="AV373" s="2">
        <v>4</v>
      </c>
      <c r="AW373" s="2">
        <v>0.86666666666666659</v>
      </c>
      <c r="AX373">
        <f t="shared" si="216"/>
        <v>199</v>
      </c>
      <c r="AY373" t="s">
        <v>81</v>
      </c>
      <c r="AZ373" s="3">
        <v>13861652</v>
      </c>
      <c r="BA373" s="3">
        <v>18806</v>
      </c>
      <c r="BB373">
        <v>260682000000</v>
      </c>
      <c r="BC373" t="s">
        <v>79</v>
      </c>
      <c r="BD373">
        <f t="shared" si="230"/>
        <v>7.9</v>
      </c>
      <c r="BE373">
        <f t="shared" si="231"/>
        <v>55</v>
      </c>
      <c r="BF373" t="str">
        <f t="shared" si="232"/>
        <v>あり</v>
      </c>
      <c r="BG373" t="str">
        <f t="shared" si="233"/>
        <v>冬である</v>
      </c>
      <c r="BH373">
        <f t="shared" si="234"/>
        <v>0</v>
      </c>
      <c r="BI373" t="str">
        <f t="shared" si="235"/>
        <v>_なし</v>
      </c>
      <c r="BJ373" t="str">
        <f t="shared" si="217"/>
        <v>_なし</v>
      </c>
      <c r="BK373" t="str">
        <f t="shared" si="236"/>
        <v>_なし</v>
      </c>
      <c r="BL373">
        <f t="shared" si="237"/>
        <v>0.34166666666666673</v>
      </c>
      <c r="BM373">
        <f t="shared" si="218"/>
        <v>10388</v>
      </c>
      <c r="BN373">
        <f t="shared" si="219"/>
        <v>1739</v>
      </c>
      <c r="BO373">
        <f t="shared" si="220"/>
        <v>12127</v>
      </c>
      <c r="BP373">
        <v>-37</v>
      </c>
      <c r="BQ373">
        <v>-10</v>
      </c>
      <c r="BR373">
        <v>-27</v>
      </c>
      <c r="BS373">
        <v>-43</v>
      </c>
      <c r="BT373">
        <v>-29</v>
      </c>
      <c r="BU373">
        <v>15</v>
      </c>
      <c r="BV373">
        <f t="shared" si="249"/>
        <v>-37</v>
      </c>
      <c r="BW373">
        <f t="shared" si="250"/>
        <v>-7</v>
      </c>
      <c r="BX373">
        <f t="shared" si="251"/>
        <v>-22</v>
      </c>
      <c r="BY373">
        <f t="shared" si="252"/>
        <v>-41</v>
      </c>
      <c r="BZ373">
        <f t="shared" si="253"/>
        <v>-25</v>
      </c>
      <c r="CA373">
        <f t="shared" si="254"/>
        <v>14</v>
      </c>
      <c r="CB373">
        <f t="shared" si="221"/>
        <v>-21.833333333333332</v>
      </c>
      <c r="CC373">
        <f t="shared" si="222"/>
        <v>-19.666666666666668</v>
      </c>
      <c r="CD373">
        <f t="shared" si="238"/>
        <v>9</v>
      </c>
      <c r="CE373" t="s">
        <v>119</v>
      </c>
      <c r="CF373" t="str">
        <f t="shared" si="239"/>
        <v>冬</v>
      </c>
      <c r="CG373" s="2">
        <v>13861652</v>
      </c>
      <c r="CH373" s="2">
        <v>70417</v>
      </c>
      <c r="CI373" s="2">
        <v>260682227512</v>
      </c>
      <c r="CJ373">
        <f t="shared" si="240"/>
        <v>257792000000</v>
      </c>
      <c r="CK373">
        <f t="shared" si="241"/>
        <v>257791515354</v>
      </c>
      <c r="CL373" s="2">
        <v>0</v>
      </c>
      <c r="CM373" s="2">
        <v>0</v>
      </c>
      <c r="CN373">
        <f t="shared" si="223"/>
        <v>0</v>
      </c>
      <c r="CO373">
        <f t="shared" si="227"/>
        <v>0</v>
      </c>
      <c r="CP373">
        <f t="shared" si="228"/>
        <v>0</v>
      </c>
      <c r="CQ373">
        <f t="shared" si="229"/>
        <v>0</v>
      </c>
      <c r="CR373">
        <f t="shared" si="224"/>
        <v>1286</v>
      </c>
      <c r="CS373">
        <v>195</v>
      </c>
      <c r="CT373">
        <v>531297.19999999995</v>
      </c>
      <c r="CU373">
        <f t="shared" si="242"/>
        <v>531297.19999999995</v>
      </c>
    </row>
    <row r="374" spans="1:99" x14ac:dyDescent="0.55000000000000004">
      <c r="A374" s="1">
        <v>44218</v>
      </c>
      <c r="B374">
        <v>1184</v>
      </c>
      <c r="C374">
        <v>92653</v>
      </c>
      <c r="D374">
        <v>9</v>
      </c>
      <c r="E374">
        <v>770</v>
      </c>
      <c r="F374">
        <v>8.6999999999999993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 t="str">
        <f t="shared" si="208"/>
        <v>金曜</v>
      </c>
      <c r="O374" t="s">
        <v>17</v>
      </c>
      <c r="P374" t="str">
        <f t="shared" si="209"/>
        <v>_平日</v>
      </c>
      <c r="Q374" t="str">
        <f t="shared" si="210"/>
        <v>_祝日でない</v>
      </c>
      <c r="R374" t="str">
        <f t="shared" si="211"/>
        <v>_平日</v>
      </c>
      <c r="S374" t="str">
        <f t="shared" si="212"/>
        <v>休日前日</v>
      </c>
      <c r="T374">
        <f t="shared" si="225"/>
        <v>1485</v>
      </c>
      <c r="U374" t="str">
        <f t="shared" si="213"/>
        <v>金</v>
      </c>
      <c r="V374" t="str">
        <f t="shared" si="214"/>
        <v>週の後半</v>
      </c>
      <c r="W374" t="s">
        <v>23</v>
      </c>
      <c r="X374" t="str">
        <f t="shared" si="215"/>
        <v>週の後半</v>
      </c>
      <c r="Y374" s="3">
        <v>0</v>
      </c>
      <c r="Z374" s="3">
        <v>48</v>
      </c>
      <c r="AA374" s="2" t="s">
        <v>53</v>
      </c>
      <c r="AB374" s="3">
        <v>0</v>
      </c>
      <c r="AC374" s="3">
        <v>72355</v>
      </c>
      <c r="AD374">
        <f t="shared" si="226"/>
        <v>1938</v>
      </c>
      <c r="AE374" s="3">
        <v>2746</v>
      </c>
      <c r="AF374" s="3">
        <v>2588</v>
      </c>
      <c r="AG374" s="3">
        <v>158</v>
      </c>
      <c r="AH374" s="3">
        <v>873</v>
      </c>
      <c r="AI374" s="3">
        <v>8814</v>
      </c>
      <c r="AJ374" s="3">
        <v>6276</v>
      </c>
      <c r="AK374" s="3">
        <v>760</v>
      </c>
      <c r="AL374" s="3">
        <v>149</v>
      </c>
      <c r="AM374" s="3">
        <v>9493</v>
      </c>
      <c r="AN374" s="3">
        <v>1640</v>
      </c>
      <c r="AO374" s="3">
        <v>11090.7</v>
      </c>
      <c r="AP374" s="3">
        <v>9.2999999999999999E-2</v>
      </c>
      <c r="AQ374" s="3">
        <v>127</v>
      </c>
      <c r="AR374" s="3">
        <v>119.1</v>
      </c>
      <c r="AS374" s="3">
        <v>7.7</v>
      </c>
      <c r="AT374" s="3">
        <v>1.4</v>
      </c>
      <c r="AU374" s="2">
        <v>1014.8</v>
      </c>
      <c r="AV374" s="2">
        <v>6.5</v>
      </c>
      <c r="AW374" s="2">
        <v>1.2083333333333333</v>
      </c>
      <c r="AX374">
        <f t="shared" si="216"/>
        <v>-301</v>
      </c>
      <c r="AY374" t="s">
        <v>81</v>
      </c>
      <c r="AZ374" s="3">
        <v>13860167</v>
      </c>
      <c r="BA374" s="3">
        <v>18344</v>
      </c>
      <c r="BB374">
        <v>254251000000</v>
      </c>
      <c r="BC374" t="s">
        <v>79</v>
      </c>
      <c r="BD374">
        <f t="shared" si="230"/>
        <v>6.6</v>
      </c>
      <c r="BE374">
        <f t="shared" si="231"/>
        <v>68</v>
      </c>
      <c r="BF374" t="str">
        <f t="shared" si="232"/>
        <v>あり</v>
      </c>
      <c r="BG374" t="str">
        <f t="shared" si="233"/>
        <v>冬である</v>
      </c>
      <c r="BH374">
        <f t="shared" si="234"/>
        <v>0</v>
      </c>
      <c r="BI374" t="str">
        <f t="shared" si="235"/>
        <v>_なし</v>
      </c>
      <c r="BJ374" t="str">
        <f t="shared" si="217"/>
        <v>_なし</v>
      </c>
      <c r="BK374" t="str">
        <f t="shared" si="236"/>
        <v>_なし</v>
      </c>
      <c r="BL374">
        <f t="shared" si="237"/>
        <v>0.37500000000000017</v>
      </c>
      <c r="BM374">
        <f t="shared" si="218"/>
        <v>10253</v>
      </c>
      <c r="BN374">
        <f t="shared" si="219"/>
        <v>1789</v>
      </c>
      <c r="BO374">
        <f t="shared" si="220"/>
        <v>12042</v>
      </c>
      <c r="BP374">
        <v>-39</v>
      </c>
      <c r="BQ374">
        <v>-6</v>
      </c>
      <c r="BR374">
        <v>-28</v>
      </c>
      <c r="BS374">
        <v>-43</v>
      </c>
      <c r="BT374">
        <v>-28</v>
      </c>
      <c r="BU374">
        <v>16</v>
      </c>
      <c r="BV374">
        <f t="shared" si="249"/>
        <v>-37</v>
      </c>
      <c r="BW374">
        <f t="shared" si="250"/>
        <v>-9</v>
      </c>
      <c r="BX374">
        <f t="shared" si="251"/>
        <v>-23</v>
      </c>
      <c r="BY374">
        <f t="shared" si="252"/>
        <v>-42</v>
      </c>
      <c r="BZ374">
        <f t="shared" si="253"/>
        <v>-27</v>
      </c>
      <c r="CA374">
        <f t="shared" si="254"/>
        <v>15</v>
      </c>
      <c r="CB374">
        <f t="shared" si="221"/>
        <v>-21.333333333333332</v>
      </c>
      <c r="CC374">
        <f t="shared" si="222"/>
        <v>-20.5</v>
      </c>
      <c r="CD374">
        <f t="shared" si="238"/>
        <v>0</v>
      </c>
      <c r="CE374" t="s">
        <v>119</v>
      </c>
      <c r="CF374" t="str">
        <f t="shared" si="239"/>
        <v>冬</v>
      </c>
      <c r="CG374" s="2">
        <v>13860167</v>
      </c>
      <c r="CH374" s="2">
        <v>72355</v>
      </c>
      <c r="CI374" s="2">
        <v>254250903448</v>
      </c>
      <c r="CJ374">
        <f t="shared" si="240"/>
        <v>256306000000</v>
      </c>
      <c r="CK374">
        <f t="shared" si="241"/>
        <v>256306231508</v>
      </c>
      <c r="CL374" s="2">
        <v>0</v>
      </c>
      <c r="CM374" s="2">
        <v>0</v>
      </c>
      <c r="CN374">
        <f t="shared" si="223"/>
        <v>0</v>
      </c>
      <c r="CO374">
        <f t="shared" si="227"/>
        <v>0</v>
      </c>
      <c r="CP374">
        <f t="shared" si="228"/>
        <v>0</v>
      </c>
      <c r="CQ374">
        <f t="shared" si="229"/>
        <v>0</v>
      </c>
      <c r="CR374">
        <f t="shared" si="224"/>
        <v>1485</v>
      </c>
      <c r="CS374">
        <v>195</v>
      </c>
      <c r="CT374">
        <v>531297.19999999995</v>
      </c>
      <c r="CU374">
        <f t="shared" si="242"/>
        <v>531297.19999999995</v>
      </c>
    </row>
    <row r="375" spans="1:99" x14ac:dyDescent="0.55000000000000004">
      <c r="A375" s="1">
        <v>44219</v>
      </c>
      <c r="B375">
        <v>1079</v>
      </c>
      <c r="C375">
        <v>93732</v>
      </c>
      <c r="D375">
        <v>9</v>
      </c>
      <c r="E375">
        <v>779</v>
      </c>
      <c r="F375">
        <v>6.4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 t="str">
        <f t="shared" si="208"/>
        <v>休日</v>
      </c>
      <c r="O375" t="s">
        <v>17</v>
      </c>
      <c r="P375" t="str">
        <f t="shared" si="209"/>
        <v>休日</v>
      </c>
      <c r="Q375" t="str">
        <f t="shared" si="210"/>
        <v>_祝日でない</v>
      </c>
      <c r="R375" t="str">
        <f t="shared" si="211"/>
        <v>休日</v>
      </c>
      <c r="S375" t="str">
        <f t="shared" si="212"/>
        <v>休日</v>
      </c>
      <c r="T375">
        <f t="shared" si="225"/>
        <v>1184</v>
      </c>
      <c r="U375" t="str">
        <f t="shared" si="213"/>
        <v>土</v>
      </c>
      <c r="V375" t="str">
        <f t="shared" si="214"/>
        <v>週の後半</v>
      </c>
      <c r="W375" t="s">
        <v>23</v>
      </c>
      <c r="X375" t="str">
        <f t="shared" si="215"/>
        <v>週の後半</v>
      </c>
      <c r="Y375" s="3">
        <v>19</v>
      </c>
      <c r="Z375" s="3">
        <v>85</v>
      </c>
      <c r="AA375" s="2" t="s">
        <v>53</v>
      </c>
      <c r="AB375" s="3">
        <v>0</v>
      </c>
      <c r="AC375" s="3">
        <v>73890</v>
      </c>
      <c r="AD375">
        <f t="shared" si="226"/>
        <v>1535</v>
      </c>
      <c r="AE375" s="3">
        <v>2829</v>
      </c>
      <c r="AF375" s="3">
        <v>2673</v>
      </c>
      <c r="AG375" s="3">
        <v>156</v>
      </c>
      <c r="AH375" s="3">
        <v>875</v>
      </c>
      <c r="AI375" s="3">
        <v>8418</v>
      </c>
      <c r="AJ375" s="3">
        <v>6113</v>
      </c>
      <c r="AK375" s="3">
        <v>613</v>
      </c>
      <c r="AL375" s="3">
        <v>91</v>
      </c>
      <c r="AM375" s="3">
        <v>6487</v>
      </c>
      <c r="AN375" s="3">
        <v>1051</v>
      </c>
      <c r="AO375" s="3">
        <v>10895.4</v>
      </c>
      <c r="AP375" s="3">
        <v>0.09</v>
      </c>
      <c r="AQ375" s="3">
        <v>108</v>
      </c>
      <c r="AR375" s="3">
        <v>117.4</v>
      </c>
      <c r="AS375" s="3">
        <v>0</v>
      </c>
      <c r="AT375" s="3">
        <v>3.1</v>
      </c>
      <c r="AU375" s="2">
        <v>1018.2</v>
      </c>
      <c r="AV375" s="2">
        <v>10</v>
      </c>
      <c r="AW375" s="2">
        <v>-33.450000000000003</v>
      </c>
      <c r="AX375">
        <f t="shared" si="216"/>
        <v>-105</v>
      </c>
      <c r="AY375" t="s">
        <v>81</v>
      </c>
      <c r="AZ375" s="3">
        <v>13858983</v>
      </c>
      <c r="BA375" s="3">
        <v>17984</v>
      </c>
      <c r="BB375">
        <v>249240000000</v>
      </c>
      <c r="BC375" t="s">
        <v>79</v>
      </c>
      <c r="BD375">
        <f t="shared" si="230"/>
        <v>10</v>
      </c>
      <c r="BE375">
        <f t="shared" si="231"/>
        <v>61</v>
      </c>
      <c r="BF375" t="str">
        <f t="shared" si="232"/>
        <v>あり</v>
      </c>
      <c r="BG375" t="str">
        <f t="shared" si="233"/>
        <v>冬である</v>
      </c>
      <c r="BH375">
        <f t="shared" si="234"/>
        <v>0</v>
      </c>
      <c r="BI375" t="str">
        <f t="shared" si="235"/>
        <v>_なし</v>
      </c>
      <c r="BJ375" t="str">
        <f t="shared" si="217"/>
        <v>_なし</v>
      </c>
      <c r="BK375" t="str">
        <f t="shared" si="236"/>
        <v>_なし</v>
      </c>
      <c r="BL375">
        <f t="shared" si="237"/>
        <v>-32.416666666666664</v>
      </c>
      <c r="BM375">
        <f t="shared" si="218"/>
        <v>7100</v>
      </c>
      <c r="BN375">
        <f t="shared" si="219"/>
        <v>1142</v>
      </c>
      <c r="BO375">
        <f t="shared" si="220"/>
        <v>8242</v>
      </c>
      <c r="BP375">
        <v>-42</v>
      </c>
      <c r="BQ375">
        <v>-17</v>
      </c>
      <c r="BR375">
        <v>-66</v>
      </c>
      <c r="BS375">
        <v>-46</v>
      </c>
      <c r="BT375">
        <v>-21</v>
      </c>
      <c r="BU375">
        <v>13</v>
      </c>
      <c r="BV375">
        <f t="shared" si="249"/>
        <v>-41</v>
      </c>
      <c r="BW375">
        <f t="shared" si="250"/>
        <v>-10</v>
      </c>
      <c r="BX375">
        <f t="shared" si="251"/>
        <v>-37</v>
      </c>
      <c r="BY375">
        <f t="shared" si="252"/>
        <v>-44</v>
      </c>
      <c r="BZ375">
        <f t="shared" si="253"/>
        <v>-28</v>
      </c>
      <c r="CA375">
        <f t="shared" si="254"/>
        <v>16</v>
      </c>
      <c r="CB375">
        <f t="shared" si="221"/>
        <v>-29.833333333333332</v>
      </c>
      <c r="CC375">
        <f t="shared" si="222"/>
        <v>-24</v>
      </c>
      <c r="CD375">
        <f t="shared" si="238"/>
        <v>8.8000000000000007</v>
      </c>
      <c r="CE375" t="s">
        <v>119</v>
      </c>
      <c r="CF375" t="str">
        <f t="shared" si="239"/>
        <v>冬</v>
      </c>
      <c r="CG375" s="2">
        <v>13858983</v>
      </c>
      <c r="CH375" s="2">
        <v>73890</v>
      </c>
      <c r="CI375" s="2">
        <v>249239950272</v>
      </c>
      <c r="CJ375">
        <f t="shared" si="240"/>
        <v>260665000000</v>
      </c>
      <c r="CK375">
        <f t="shared" si="241"/>
        <v>260664885390</v>
      </c>
      <c r="CL375" s="2">
        <v>0</v>
      </c>
      <c r="CM375" s="2">
        <v>0</v>
      </c>
      <c r="CN375">
        <f t="shared" si="223"/>
        <v>0</v>
      </c>
      <c r="CO375">
        <f t="shared" si="227"/>
        <v>0</v>
      </c>
      <c r="CP375">
        <f t="shared" si="228"/>
        <v>0</v>
      </c>
      <c r="CQ375">
        <f t="shared" si="229"/>
        <v>0</v>
      </c>
      <c r="CR375">
        <f t="shared" si="224"/>
        <v>1184</v>
      </c>
      <c r="CS375">
        <v>195</v>
      </c>
      <c r="CT375">
        <v>531297.19999999995</v>
      </c>
      <c r="CU375">
        <f t="shared" si="242"/>
        <v>531297.19999999995</v>
      </c>
    </row>
    <row r="376" spans="1:99" x14ac:dyDescent="0.55000000000000004">
      <c r="A376" s="1">
        <v>44220</v>
      </c>
      <c r="B376">
        <v>986</v>
      </c>
      <c r="C376">
        <v>94718</v>
      </c>
      <c r="D376">
        <v>3</v>
      </c>
      <c r="E376">
        <v>782</v>
      </c>
      <c r="F376">
        <v>4.3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 t="str">
        <f t="shared" si="208"/>
        <v>休日</v>
      </c>
      <c r="O376" t="s">
        <v>17</v>
      </c>
      <c r="P376" t="str">
        <f t="shared" si="209"/>
        <v>休日</v>
      </c>
      <c r="Q376" t="str">
        <f t="shared" si="210"/>
        <v>_祝日でない</v>
      </c>
      <c r="R376" t="str">
        <f t="shared" si="211"/>
        <v>休日</v>
      </c>
      <c r="S376" t="str">
        <f t="shared" si="212"/>
        <v>休日</v>
      </c>
      <c r="T376">
        <f t="shared" si="225"/>
        <v>1079</v>
      </c>
      <c r="U376" t="str">
        <f t="shared" si="213"/>
        <v>日</v>
      </c>
      <c r="V376" t="str">
        <f t="shared" si="214"/>
        <v>_週の前半</v>
      </c>
      <c r="W376" t="s">
        <v>23</v>
      </c>
      <c r="X376" t="str">
        <f t="shared" si="215"/>
        <v>週の後半</v>
      </c>
      <c r="Y376" s="3">
        <v>13</v>
      </c>
      <c r="Z376" s="3">
        <v>95</v>
      </c>
      <c r="AA376" s="2" t="s">
        <v>53</v>
      </c>
      <c r="AB376" s="3">
        <v>0</v>
      </c>
      <c r="AC376" s="3">
        <v>74881</v>
      </c>
      <c r="AD376">
        <f t="shared" si="226"/>
        <v>991</v>
      </c>
      <c r="AE376" s="3">
        <v>2798</v>
      </c>
      <c r="AF376" s="3">
        <v>2642</v>
      </c>
      <c r="AG376" s="3">
        <v>156</v>
      </c>
      <c r="AH376" s="3">
        <v>882</v>
      </c>
      <c r="AI376" s="3">
        <v>8474</v>
      </c>
      <c r="AJ376" s="3">
        <v>6073</v>
      </c>
      <c r="AK376" s="3">
        <v>293</v>
      </c>
      <c r="AL376" s="3">
        <v>45</v>
      </c>
      <c r="AM376" s="3">
        <v>2491</v>
      </c>
      <c r="AN376" s="3">
        <v>582</v>
      </c>
      <c r="AO376" s="3">
        <v>10657.4</v>
      </c>
      <c r="AP376" s="3">
        <v>8.7999999999999995E-2</v>
      </c>
      <c r="AQ376" s="3">
        <v>141</v>
      </c>
      <c r="AR376" s="3">
        <v>122.1</v>
      </c>
      <c r="AS376" s="3">
        <v>0</v>
      </c>
      <c r="AT376" s="3">
        <v>3.6</v>
      </c>
      <c r="AU376" s="2">
        <v>1018.2</v>
      </c>
      <c r="AV376" s="2">
        <v>10</v>
      </c>
      <c r="AW376" s="2">
        <v>-12.941666666666668</v>
      </c>
      <c r="AX376">
        <f t="shared" si="216"/>
        <v>-93</v>
      </c>
      <c r="AY376" t="s">
        <v>81</v>
      </c>
      <c r="AZ376" s="3">
        <v>13857904</v>
      </c>
      <c r="BA376" s="3">
        <v>18069</v>
      </c>
      <c r="BB376">
        <v>250398000000</v>
      </c>
      <c r="BC376" t="s">
        <v>79</v>
      </c>
      <c r="BD376">
        <f t="shared" si="230"/>
        <v>6.1</v>
      </c>
      <c r="BE376">
        <f t="shared" si="231"/>
        <v>52</v>
      </c>
      <c r="BF376" t="str">
        <f t="shared" si="232"/>
        <v>あり</v>
      </c>
      <c r="BG376" t="str">
        <f t="shared" si="233"/>
        <v>冬である</v>
      </c>
      <c r="BH376">
        <f t="shared" si="234"/>
        <v>0</v>
      </c>
      <c r="BI376" t="str">
        <f t="shared" si="235"/>
        <v>_なし</v>
      </c>
      <c r="BJ376" t="str">
        <f t="shared" si="217"/>
        <v>_なし</v>
      </c>
      <c r="BK376" t="str">
        <f t="shared" si="236"/>
        <v>_なし</v>
      </c>
      <c r="BL376">
        <f t="shared" si="237"/>
        <v>-13.6</v>
      </c>
      <c r="BM376">
        <f t="shared" si="218"/>
        <v>2784</v>
      </c>
      <c r="BN376">
        <f t="shared" si="219"/>
        <v>627</v>
      </c>
      <c r="BO376">
        <f t="shared" si="220"/>
        <v>3411</v>
      </c>
      <c r="BP376">
        <v>-44</v>
      </c>
      <c r="BQ376">
        <v>-24</v>
      </c>
      <c r="BR376">
        <v>-69</v>
      </c>
      <c r="BS376">
        <v>-52</v>
      </c>
      <c r="BT376">
        <v>-22</v>
      </c>
      <c r="BU376">
        <v>12</v>
      </c>
      <c r="BV376">
        <f t="shared" si="249"/>
        <v>-33</v>
      </c>
      <c r="BW376">
        <f t="shared" si="250"/>
        <v>-6</v>
      </c>
      <c r="BX376">
        <f t="shared" si="251"/>
        <v>-16</v>
      </c>
      <c r="BY376">
        <f t="shared" si="252"/>
        <v>-42</v>
      </c>
      <c r="BZ376">
        <f t="shared" si="253"/>
        <v>-17</v>
      </c>
      <c r="CA376">
        <f t="shared" si="254"/>
        <v>10</v>
      </c>
      <c r="CB376">
        <f t="shared" si="221"/>
        <v>-33.166666666666664</v>
      </c>
      <c r="CC376">
        <f t="shared" si="222"/>
        <v>-17.333333333333332</v>
      </c>
      <c r="CD376">
        <f t="shared" si="238"/>
        <v>0.2</v>
      </c>
      <c r="CE376" t="s">
        <v>119</v>
      </c>
      <c r="CF376" t="str">
        <f t="shared" si="239"/>
        <v>冬</v>
      </c>
      <c r="CG376" s="2">
        <v>13857904</v>
      </c>
      <c r="CH376" s="2">
        <v>74881</v>
      </c>
      <c r="CI376" s="2">
        <v>250398467376</v>
      </c>
      <c r="CJ376">
        <f t="shared" si="240"/>
        <v>274691000000</v>
      </c>
      <c r="CK376">
        <f t="shared" si="241"/>
        <v>274691462427</v>
      </c>
      <c r="CL376" s="2">
        <v>0</v>
      </c>
      <c r="CM376" s="2">
        <v>0</v>
      </c>
      <c r="CN376">
        <f t="shared" si="223"/>
        <v>0</v>
      </c>
      <c r="CO376">
        <f t="shared" si="227"/>
        <v>0</v>
      </c>
      <c r="CP376">
        <f t="shared" si="228"/>
        <v>0</v>
      </c>
      <c r="CQ376">
        <f t="shared" si="229"/>
        <v>0</v>
      </c>
      <c r="CR376">
        <f t="shared" si="224"/>
        <v>1079</v>
      </c>
      <c r="CS376">
        <v>195</v>
      </c>
      <c r="CT376">
        <v>531297.19999999995</v>
      </c>
      <c r="CU376">
        <f t="shared" si="242"/>
        <v>531297.19999999995</v>
      </c>
    </row>
    <row r="377" spans="1:99" x14ac:dyDescent="0.55000000000000004">
      <c r="A377" s="1">
        <v>44221</v>
      </c>
      <c r="B377">
        <v>619</v>
      </c>
      <c r="C377">
        <v>95337</v>
      </c>
      <c r="D377">
        <v>14</v>
      </c>
      <c r="E377">
        <v>796</v>
      </c>
      <c r="F377">
        <v>7.6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str">
        <f t="shared" si="208"/>
        <v>_平日(金曜除く)</v>
      </c>
      <c r="O377" t="s">
        <v>17</v>
      </c>
      <c r="P377" t="str">
        <f t="shared" si="209"/>
        <v>_平日</v>
      </c>
      <c r="Q377" t="str">
        <f t="shared" si="210"/>
        <v>_祝日でない</v>
      </c>
      <c r="R377" t="str">
        <f t="shared" si="211"/>
        <v>_平日</v>
      </c>
      <c r="S377" t="str">
        <f t="shared" si="212"/>
        <v>_平日</v>
      </c>
      <c r="T377">
        <f t="shared" si="225"/>
        <v>986</v>
      </c>
      <c r="U377" t="str">
        <f t="shared" si="213"/>
        <v>月</v>
      </c>
      <c r="V377" t="str">
        <f t="shared" si="214"/>
        <v>_週の前半</v>
      </c>
      <c r="W377" t="s">
        <v>23</v>
      </c>
      <c r="X377" t="str">
        <f t="shared" si="215"/>
        <v>_週の前半</v>
      </c>
      <c r="Y377" s="3">
        <v>1.5</v>
      </c>
      <c r="Z377" s="3">
        <v>74</v>
      </c>
      <c r="AA377" s="2" t="s">
        <v>53</v>
      </c>
      <c r="AB377" s="3">
        <v>0</v>
      </c>
      <c r="AC377" s="3">
        <v>76397</v>
      </c>
      <c r="AD377">
        <f t="shared" si="226"/>
        <v>1516</v>
      </c>
      <c r="AE377" s="3">
        <v>2808</v>
      </c>
      <c r="AF377" s="3">
        <v>2660</v>
      </c>
      <c r="AG377" s="3">
        <v>148</v>
      </c>
      <c r="AH377" s="3">
        <v>876</v>
      </c>
      <c r="AI377" s="3">
        <v>8063</v>
      </c>
      <c r="AJ377" s="3">
        <v>5568</v>
      </c>
      <c r="AK377" s="3">
        <v>641</v>
      </c>
      <c r="AL377" s="3">
        <v>187</v>
      </c>
      <c r="AM377" s="3">
        <v>7652</v>
      </c>
      <c r="AN377" s="3">
        <v>2085</v>
      </c>
      <c r="AO377" s="3">
        <v>10411.700000000001</v>
      </c>
      <c r="AP377" s="3">
        <v>8.5999999999999993E-2</v>
      </c>
      <c r="AQ377" s="3">
        <v>121</v>
      </c>
      <c r="AR377" s="3">
        <v>120</v>
      </c>
      <c r="AS377" s="3">
        <v>8.8000000000000007</v>
      </c>
      <c r="AT377" s="3">
        <v>1.9</v>
      </c>
      <c r="AU377" s="2">
        <v>1022.6</v>
      </c>
      <c r="AV377" s="2">
        <v>7.3</v>
      </c>
      <c r="AW377" s="2">
        <v>136.77500000000001</v>
      </c>
      <c r="AX377">
        <f t="shared" si="216"/>
        <v>-367</v>
      </c>
      <c r="AY377" t="s">
        <v>81</v>
      </c>
      <c r="AZ377" s="3">
        <v>13856918</v>
      </c>
      <c r="BA377" s="3">
        <v>17525</v>
      </c>
      <c r="BB377">
        <v>242842000000</v>
      </c>
      <c r="BC377" t="s">
        <v>79</v>
      </c>
      <c r="BD377">
        <f t="shared" si="230"/>
        <v>4.3</v>
      </c>
      <c r="BE377">
        <f t="shared" si="231"/>
        <v>67</v>
      </c>
      <c r="BF377" t="str">
        <f t="shared" si="232"/>
        <v>あり</v>
      </c>
      <c r="BG377" t="str">
        <f t="shared" si="233"/>
        <v>冬である</v>
      </c>
      <c r="BH377">
        <f t="shared" si="234"/>
        <v>0</v>
      </c>
      <c r="BI377" t="str">
        <f t="shared" si="235"/>
        <v>_なし</v>
      </c>
      <c r="BJ377" t="str">
        <f t="shared" si="217"/>
        <v>_なし</v>
      </c>
      <c r="BK377" t="str">
        <f t="shared" si="236"/>
        <v>_なし</v>
      </c>
      <c r="BL377">
        <f t="shared" si="237"/>
        <v>138.10833333333332</v>
      </c>
      <c r="BM377">
        <f t="shared" si="218"/>
        <v>8293</v>
      </c>
      <c r="BN377">
        <f t="shared" si="219"/>
        <v>2272</v>
      </c>
      <c r="BO377">
        <f t="shared" si="220"/>
        <v>10565</v>
      </c>
      <c r="BP377">
        <v>-35</v>
      </c>
      <c r="BQ377">
        <v>-5</v>
      </c>
      <c r="BR377">
        <v>-27</v>
      </c>
      <c r="BS377">
        <v>-39</v>
      </c>
      <c r="BT377">
        <v>-26</v>
      </c>
      <c r="BU377">
        <v>13</v>
      </c>
      <c r="BV377">
        <f t="shared" si="249"/>
        <v>-36</v>
      </c>
      <c r="BW377">
        <f t="shared" si="250"/>
        <v>-12</v>
      </c>
      <c r="BX377">
        <f t="shared" si="251"/>
        <v>-32</v>
      </c>
      <c r="BY377">
        <f t="shared" si="252"/>
        <v>-49</v>
      </c>
      <c r="BZ377">
        <f t="shared" si="253"/>
        <v>-18</v>
      </c>
      <c r="CA377">
        <f t="shared" si="254"/>
        <v>9</v>
      </c>
      <c r="CB377">
        <f t="shared" si="221"/>
        <v>-19.833333333333332</v>
      </c>
      <c r="CC377">
        <f t="shared" si="222"/>
        <v>-23</v>
      </c>
      <c r="CD377">
        <f t="shared" si="238"/>
        <v>5.4</v>
      </c>
      <c r="CE377" t="s">
        <v>119</v>
      </c>
      <c r="CF377" t="str">
        <f t="shared" si="239"/>
        <v>冬</v>
      </c>
      <c r="CG377" s="2">
        <v>13856918</v>
      </c>
      <c r="CH377" s="2">
        <v>76397</v>
      </c>
      <c r="CI377" s="2">
        <v>242842487950</v>
      </c>
      <c r="CJ377">
        <f t="shared" si="240"/>
        <v>281898000000</v>
      </c>
      <c r="CK377">
        <f t="shared" si="241"/>
        <v>281897610048</v>
      </c>
      <c r="CL377" s="2">
        <v>0</v>
      </c>
      <c r="CM377" s="2">
        <v>0</v>
      </c>
      <c r="CN377">
        <f t="shared" si="223"/>
        <v>0</v>
      </c>
      <c r="CO377">
        <f t="shared" si="227"/>
        <v>0</v>
      </c>
      <c r="CP377">
        <f t="shared" si="228"/>
        <v>0</v>
      </c>
      <c r="CQ377">
        <f t="shared" si="229"/>
        <v>0</v>
      </c>
      <c r="CR377">
        <f t="shared" si="224"/>
        <v>986</v>
      </c>
      <c r="CS377">
        <v>195</v>
      </c>
      <c r="CT377">
        <v>531297.19999999995</v>
      </c>
      <c r="CU377">
        <f t="shared" si="242"/>
        <v>531297.19999999995</v>
      </c>
    </row>
    <row r="378" spans="1:99" x14ac:dyDescent="0.55000000000000004">
      <c r="A378" s="1">
        <v>44222</v>
      </c>
      <c r="B378">
        <v>1026</v>
      </c>
      <c r="C378">
        <v>96363</v>
      </c>
      <c r="D378">
        <v>13</v>
      </c>
      <c r="E378">
        <v>809</v>
      </c>
      <c r="F378">
        <v>7.5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 t="str">
        <f t="shared" si="208"/>
        <v>_平日(金曜除く)</v>
      </c>
      <c r="O378" t="s">
        <v>17</v>
      </c>
      <c r="P378" t="str">
        <f t="shared" si="209"/>
        <v>_平日</v>
      </c>
      <c r="Q378" t="str">
        <f t="shared" si="210"/>
        <v>_祝日でない</v>
      </c>
      <c r="R378" t="str">
        <f t="shared" si="211"/>
        <v>_平日</v>
      </c>
      <c r="S378" t="str">
        <f t="shared" si="212"/>
        <v>_平日</v>
      </c>
      <c r="T378">
        <f t="shared" si="225"/>
        <v>619</v>
      </c>
      <c r="U378" t="str">
        <f t="shared" si="213"/>
        <v>火</v>
      </c>
      <c r="V378" t="str">
        <f t="shared" si="214"/>
        <v>_週の前半</v>
      </c>
      <c r="W378" t="s">
        <v>23</v>
      </c>
      <c r="X378" t="str">
        <f t="shared" si="215"/>
        <v>_週の前半</v>
      </c>
      <c r="Y378" s="3">
        <v>0</v>
      </c>
      <c r="Z378" s="3">
        <v>73</v>
      </c>
      <c r="AA378" s="2" t="s">
        <v>53</v>
      </c>
      <c r="AB378" s="3">
        <v>0</v>
      </c>
      <c r="AC378" s="3">
        <v>78028</v>
      </c>
      <c r="AD378">
        <f t="shared" si="226"/>
        <v>1631</v>
      </c>
      <c r="AE378" s="3">
        <v>2847</v>
      </c>
      <c r="AF378" s="3">
        <v>2699</v>
      </c>
      <c r="AG378" s="3">
        <v>148</v>
      </c>
      <c r="AH378" s="3">
        <v>800</v>
      </c>
      <c r="AI378" s="3">
        <v>7510</v>
      </c>
      <c r="AJ378" s="3">
        <v>5540</v>
      </c>
      <c r="AK378" s="3">
        <v>755</v>
      </c>
      <c r="AL378" s="3">
        <v>112</v>
      </c>
      <c r="AM378" s="3">
        <v>9191</v>
      </c>
      <c r="AN378" s="3">
        <v>1773</v>
      </c>
      <c r="AO378" s="3">
        <v>10163.299999999999</v>
      </c>
      <c r="AP378" s="3">
        <v>8.2000000000000003E-2</v>
      </c>
      <c r="AQ378" s="3">
        <v>126</v>
      </c>
      <c r="AR378" s="3">
        <v>121.6</v>
      </c>
      <c r="AS378" s="3">
        <v>2.2000000000000002</v>
      </c>
      <c r="AT378" s="3">
        <v>1.7</v>
      </c>
      <c r="AU378" s="2">
        <v>1020.9</v>
      </c>
      <c r="AV378" s="2">
        <v>5.8</v>
      </c>
      <c r="AW378" s="2">
        <v>-1.5250000000000001</v>
      </c>
      <c r="AX378">
        <f t="shared" si="216"/>
        <v>407</v>
      </c>
      <c r="AY378" t="s">
        <v>81</v>
      </c>
      <c r="AZ378" s="3">
        <v>13856299</v>
      </c>
      <c r="BA378" s="3">
        <v>16500</v>
      </c>
      <c r="BB378">
        <v>228629000000</v>
      </c>
      <c r="BC378" t="s">
        <v>79</v>
      </c>
      <c r="BD378">
        <f t="shared" si="230"/>
        <v>4.4000000000000004</v>
      </c>
      <c r="BE378">
        <f t="shared" si="231"/>
        <v>40</v>
      </c>
      <c r="BF378" t="str">
        <f t="shared" si="232"/>
        <v>あり</v>
      </c>
      <c r="BG378" t="str">
        <f t="shared" si="233"/>
        <v>冬である</v>
      </c>
      <c r="BH378">
        <f t="shared" si="234"/>
        <v>0</v>
      </c>
      <c r="BI378" t="str">
        <f t="shared" si="235"/>
        <v>_なし</v>
      </c>
      <c r="BJ378" t="str">
        <f t="shared" si="217"/>
        <v>_なし</v>
      </c>
      <c r="BK378" t="str">
        <f t="shared" si="236"/>
        <v>_なし</v>
      </c>
      <c r="BL378">
        <f t="shared" si="237"/>
        <v>-2.0166666666666671</v>
      </c>
      <c r="BM378">
        <f t="shared" si="218"/>
        <v>9946</v>
      </c>
      <c r="BN378">
        <f t="shared" si="219"/>
        <v>1885</v>
      </c>
      <c r="BO378">
        <f t="shared" si="220"/>
        <v>11831</v>
      </c>
      <c r="BP378">
        <v>-34</v>
      </c>
      <c r="BQ378">
        <v>-7</v>
      </c>
      <c r="BR378">
        <v>-27</v>
      </c>
      <c r="BS378">
        <v>-42</v>
      </c>
      <c r="BT378">
        <v>-29</v>
      </c>
      <c r="BU378">
        <v>15</v>
      </c>
      <c r="BV378">
        <f t="shared" si="249"/>
        <v>-38</v>
      </c>
      <c r="BW378">
        <f t="shared" si="250"/>
        <v>-12</v>
      </c>
      <c r="BX378">
        <f t="shared" si="251"/>
        <v>-31</v>
      </c>
      <c r="BY378">
        <f t="shared" si="252"/>
        <v>-42</v>
      </c>
      <c r="BZ378">
        <f t="shared" si="253"/>
        <v>-27</v>
      </c>
      <c r="CA378">
        <f t="shared" si="254"/>
        <v>14</v>
      </c>
      <c r="CB378">
        <f t="shared" si="221"/>
        <v>-20.666666666666668</v>
      </c>
      <c r="CC378">
        <f t="shared" si="222"/>
        <v>-22.666666666666668</v>
      </c>
      <c r="CD378">
        <f t="shared" si="238"/>
        <v>9.1999999999999993</v>
      </c>
      <c r="CE378" t="s">
        <v>119</v>
      </c>
      <c r="CF378" t="str">
        <f t="shared" si="239"/>
        <v>冬</v>
      </c>
      <c r="CG378" s="2">
        <v>13856299</v>
      </c>
      <c r="CH378" s="2">
        <v>78028</v>
      </c>
      <c r="CI378" s="2">
        <v>228628933500</v>
      </c>
      <c r="CJ378">
        <f t="shared" si="240"/>
        <v>274788000000</v>
      </c>
      <c r="CK378">
        <f t="shared" si="241"/>
        <v>274788265620</v>
      </c>
      <c r="CL378" s="2">
        <v>0</v>
      </c>
      <c r="CM378" s="2">
        <v>0</v>
      </c>
      <c r="CN378">
        <f t="shared" si="223"/>
        <v>0</v>
      </c>
      <c r="CO378">
        <f t="shared" si="227"/>
        <v>0</v>
      </c>
      <c r="CP378">
        <f t="shared" si="228"/>
        <v>0</v>
      </c>
      <c r="CQ378">
        <f t="shared" si="229"/>
        <v>0</v>
      </c>
      <c r="CR378">
        <f t="shared" si="224"/>
        <v>619</v>
      </c>
      <c r="CS378">
        <v>195</v>
      </c>
      <c r="CT378">
        <v>531297.19999999995</v>
      </c>
      <c r="CU378">
        <f t="shared" si="242"/>
        <v>531297.19999999995</v>
      </c>
    </row>
    <row r="379" spans="1:99" x14ac:dyDescent="0.55000000000000004">
      <c r="A379" s="1">
        <v>44223</v>
      </c>
      <c r="B379">
        <v>976</v>
      </c>
      <c r="C379">
        <v>97339</v>
      </c>
      <c r="D379">
        <v>18</v>
      </c>
      <c r="E379">
        <v>827</v>
      </c>
      <c r="F379">
        <v>10.3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 t="str">
        <f t="shared" si="208"/>
        <v>_平日(金曜除く)</v>
      </c>
      <c r="O379" t="s">
        <v>17</v>
      </c>
      <c r="P379" t="str">
        <f t="shared" si="209"/>
        <v>_平日</v>
      </c>
      <c r="Q379" t="str">
        <f t="shared" si="210"/>
        <v>_祝日でない</v>
      </c>
      <c r="R379" t="str">
        <f t="shared" si="211"/>
        <v>_平日</v>
      </c>
      <c r="S379" t="str">
        <f t="shared" si="212"/>
        <v>_平日</v>
      </c>
      <c r="T379">
        <f t="shared" si="225"/>
        <v>1026</v>
      </c>
      <c r="U379" t="str">
        <f t="shared" si="213"/>
        <v>水</v>
      </c>
      <c r="V379" t="str">
        <f t="shared" si="214"/>
        <v>_週の前半</v>
      </c>
      <c r="W379" t="s">
        <v>23</v>
      </c>
      <c r="X379" t="str">
        <f t="shared" si="215"/>
        <v>_週の前半</v>
      </c>
      <c r="Y379" s="3">
        <v>1</v>
      </c>
      <c r="Z379" s="3">
        <v>68</v>
      </c>
      <c r="AA379" s="2" t="s">
        <v>53</v>
      </c>
      <c r="AB379" s="3">
        <v>0</v>
      </c>
      <c r="AC379" s="3">
        <v>79560</v>
      </c>
      <c r="AD379">
        <f t="shared" si="226"/>
        <v>1532</v>
      </c>
      <c r="AE379" s="3">
        <v>2871</v>
      </c>
      <c r="AF379" s="3">
        <v>2712</v>
      </c>
      <c r="AG379" s="3">
        <v>159</v>
      </c>
      <c r="AH379" s="3">
        <v>737</v>
      </c>
      <c r="AI379" s="3">
        <v>7159</v>
      </c>
      <c r="AJ379" s="3">
        <v>5353</v>
      </c>
      <c r="AK379" s="3">
        <v>729</v>
      </c>
      <c r="AL379" s="3">
        <v>86</v>
      </c>
      <c r="AM379" s="3">
        <v>8800</v>
      </c>
      <c r="AN379" s="3">
        <v>1732</v>
      </c>
      <c r="AO379" s="3">
        <v>9937.9</v>
      </c>
      <c r="AP379" s="3">
        <v>7.9000000000000001E-2</v>
      </c>
      <c r="AQ379" s="3">
        <v>116</v>
      </c>
      <c r="AR379" s="3">
        <v>122.1</v>
      </c>
      <c r="AS379" s="3">
        <v>0.8</v>
      </c>
      <c r="AT379" s="3">
        <v>2.5</v>
      </c>
      <c r="AU379" s="2">
        <v>1009.8</v>
      </c>
      <c r="AV379" s="2">
        <v>9.5</v>
      </c>
      <c r="AW379" s="2">
        <v>0.92500000000000016</v>
      </c>
      <c r="AX379">
        <f t="shared" si="216"/>
        <v>-50</v>
      </c>
      <c r="AY379" t="s">
        <v>81</v>
      </c>
      <c r="AZ379" s="3">
        <v>13855273</v>
      </c>
      <c r="BA379" s="3">
        <v>15976</v>
      </c>
      <c r="BB379">
        <v>221352000000</v>
      </c>
      <c r="BC379" t="s">
        <v>79</v>
      </c>
      <c r="BD379">
        <f t="shared" si="230"/>
        <v>3.9</v>
      </c>
      <c r="BE379">
        <f t="shared" si="231"/>
        <v>41</v>
      </c>
      <c r="BF379" t="str">
        <f t="shared" si="232"/>
        <v>あり</v>
      </c>
      <c r="BG379" t="str">
        <f t="shared" si="233"/>
        <v>冬である</v>
      </c>
      <c r="BH379">
        <f t="shared" si="234"/>
        <v>0</v>
      </c>
      <c r="BI379" t="str">
        <f t="shared" si="235"/>
        <v>_なし</v>
      </c>
      <c r="BJ379" t="str">
        <f t="shared" si="217"/>
        <v>_なし</v>
      </c>
      <c r="BK379" t="str">
        <f t="shared" si="236"/>
        <v>_なし</v>
      </c>
      <c r="BL379">
        <f t="shared" si="237"/>
        <v>0.36666666666666647</v>
      </c>
      <c r="BM379">
        <f t="shared" si="218"/>
        <v>9529</v>
      </c>
      <c r="BN379">
        <f t="shared" si="219"/>
        <v>1818</v>
      </c>
      <c r="BO379">
        <f t="shared" si="220"/>
        <v>11347</v>
      </c>
      <c r="BP379">
        <v>-37</v>
      </c>
      <c r="BQ379">
        <v>-11</v>
      </c>
      <c r="BR379">
        <v>-32</v>
      </c>
      <c r="BS379">
        <v>-43</v>
      </c>
      <c r="BT379">
        <v>-29</v>
      </c>
      <c r="BU379">
        <v>15</v>
      </c>
      <c r="BV379">
        <f t="shared" si="249"/>
        <v>-37</v>
      </c>
      <c r="BW379">
        <f t="shared" si="250"/>
        <v>-11</v>
      </c>
      <c r="BX379">
        <f t="shared" si="251"/>
        <v>-31</v>
      </c>
      <c r="BY379">
        <f t="shared" si="252"/>
        <v>-44</v>
      </c>
      <c r="BZ379">
        <f t="shared" si="253"/>
        <v>-29</v>
      </c>
      <c r="CA379">
        <f t="shared" si="254"/>
        <v>15</v>
      </c>
      <c r="CB379">
        <f t="shared" si="221"/>
        <v>-22.833333333333332</v>
      </c>
      <c r="CC379">
        <f t="shared" si="222"/>
        <v>-22.833333333333332</v>
      </c>
      <c r="CD379">
        <f t="shared" si="238"/>
        <v>9.1999999999999993</v>
      </c>
      <c r="CE379" t="s">
        <v>119</v>
      </c>
      <c r="CF379" t="str">
        <f t="shared" si="239"/>
        <v>冬</v>
      </c>
      <c r="CG379" s="2">
        <v>13855273</v>
      </c>
      <c r="CH379" s="2">
        <v>79560</v>
      </c>
      <c r="CI379" s="2">
        <v>221351841448</v>
      </c>
      <c r="CJ379">
        <f t="shared" si="240"/>
        <v>263992000000</v>
      </c>
      <c r="CK379">
        <f t="shared" si="241"/>
        <v>263991928334</v>
      </c>
      <c r="CL379" s="2">
        <v>0</v>
      </c>
      <c r="CM379" s="2">
        <v>0</v>
      </c>
      <c r="CN379">
        <f t="shared" si="223"/>
        <v>0</v>
      </c>
      <c r="CO379">
        <f t="shared" si="227"/>
        <v>0</v>
      </c>
      <c r="CP379">
        <f t="shared" si="228"/>
        <v>0</v>
      </c>
      <c r="CQ379">
        <f t="shared" si="229"/>
        <v>0</v>
      </c>
      <c r="CR379">
        <f t="shared" si="224"/>
        <v>1026</v>
      </c>
      <c r="CS379">
        <v>195</v>
      </c>
      <c r="CT379">
        <v>531297.19999999995</v>
      </c>
      <c r="CU379">
        <f t="shared" si="242"/>
        <v>531297.19999999995</v>
      </c>
    </row>
    <row r="380" spans="1:99" x14ac:dyDescent="0.55000000000000004">
      <c r="A380" s="1">
        <v>44224</v>
      </c>
      <c r="B380">
        <v>1065</v>
      </c>
      <c r="C380">
        <v>98404</v>
      </c>
      <c r="D380">
        <v>20</v>
      </c>
      <c r="E380">
        <v>847</v>
      </c>
      <c r="F380">
        <v>4.4000000000000004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 t="str">
        <f t="shared" si="208"/>
        <v>_平日(金曜除く)</v>
      </c>
      <c r="O380" t="s">
        <v>17</v>
      </c>
      <c r="P380" t="str">
        <f t="shared" si="209"/>
        <v>_平日</v>
      </c>
      <c r="Q380" t="str">
        <f t="shared" si="210"/>
        <v>_祝日でない</v>
      </c>
      <c r="R380" t="str">
        <f t="shared" si="211"/>
        <v>_平日</v>
      </c>
      <c r="S380" t="str">
        <f t="shared" si="212"/>
        <v>_平日</v>
      </c>
      <c r="T380">
        <f t="shared" si="225"/>
        <v>976</v>
      </c>
      <c r="U380" t="str">
        <f t="shared" si="213"/>
        <v>木</v>
      </c>
      <c r="V380" t="str">
        <f t="shared" si="214"/>
        <v>週の後半</v>
      </c>
      <c r="W380" t="s">
        <v>23</v>
      </c>
      <c r="X380" t="str">
        <f t="shared" si="215"/>
        <v>週の後半</v>
      </c>
      <c r="Y380" s="3">
        <v>9</v>
      </c>
      <c r="Z380" s="3">
        <v>78</v>
      </c>
      <c r="AA380" s="2" t="s">
        <v>53</v>
      </c>
      <c r="AB380" s="3">
        <v>0</v>
      </c>
      <c r="AC380" s="3">
        <v>81767</v>
      </c>
      <c r="AD380">
        <f t="shared" si="226"/>
        <v>2207</v>
      </c>
      <c r="AE380" s="3">
        <v>2888</v>
      </c>
      <c r="AF380" s="3">
        <v>2738</v>
      </c>
      <c r="AG380" s="3">
        <v>150</v>
      </c>
      <c r="AH380" s="3">
        <v>659</v>
      </c>
      <c r="AI380" s="3">
        <v>6600</v>
      </c>
      <c r="AJ380" s="3">
        <v>4810</v>
      </c>
      <c r="AK380" s="3">
        <v>582</v>
      </c>
      <c r="AL380" s="3">
        <v>92</v>
      </c>
      <c r="AM380" s="3">
        <v>7668</v>
      </c>
      <c r="AN380" s="3">
        <v>1747</v>
      </c>
      <c r="AO380" s="3">
        <v>9646.7000000000007</v>
      </c>
      <c r="AP380" s="3">
        <v>7.5999999999999998E-2</v>
      </c>
      <c r="AQ380" s="3">
        <v>89</v>
      </c>
      <c r="AR380" s="3">
        <v>118.3</v>
      </c>
      <c r="AS380" s="3">
        <v>0.2</v>
      </c>
      <c r="AT380" s="3">
        <v>2.5</v>
      </c>
      <c r="AU380" s="2">
        <v>1009.7</v>
      </c>
      <c r="AV380" s="2">
        <v>10</v>
      </c>
      <c r="AW380" s="2">
        <v>-8.3333333333333592E-3</v>
      </c>
      <c r="AX380">
        <f t="shared" si="216"/>
        <v>89</v>
      </c>
      <c r="AY380" t="s">
        <v>81</v>
      </c>
      <c r="AZ380" s="3">
        <v>13854297</v>
      </c>
      <c r="BA380" s="3">
        <v>14725</v>
      </c>
      <c r="BB380">
        <v>204005000000</v>
      </c>
      <c r="BC380" t="s">
        <v>79</v>
      </c>
      <c r="BD380">
        <f t="shared" si="230"/>
        <v>4.8</v>
      </c>
      <c r="BE380">
        <f t="shared" si="231"/>
        <v>53</v>
      </c>
      <c r="BF380" t="str">
        <f t="shared" si="232"/>
        <v>あり</v>
      </c>
      <c r="BG380" t="str">
        <f t="shared" si="233"/>
        <v>冬である</v>
      </c>
      <c r="BH380">
        <f t="shared" si="234"/>
        <v>0</v>
      </c>
      <c r="BI380" t="str">
        <f t="shared" si="235"/>
        <v>_なし</v>
      </c>
      <c r="BJ380" t="str">
        <f t="shared" si="217"/>
        <v>_なし</v>
      </c>
      <c r="BK380" t="str">
        <f t="shared" si="236"/>
        <v>_なし</v>
      </c>
      <c r="BL380">
        <f t="shared" si="237"/>
        <v>0.86666666666666659</v>
      </c>
      <c r="BM380">
        <f t="shared" si="218"/>
        <v>8250</v>
      </c>
      <c r="BN380">
        <f t="shared" si="219"/>
        <v>1839</v>
      </c>
      <c r="BO380">
        <f t="shared" si="220"/>
        <v>10089</v>
      </c>
      <c r="BP380">
        <v>-42</v>
      </c>
      <c r="BQ380">
        <v>-19</v>
      </c>
      <c r="BR380">
        <v>-47</v>
      </c>
      <c r="BS380">
        <v>-43</v>
      </c>
      <c r="BT380">
        <v>-29</v>
      </c>
      <c r="BU380">
        <v>16</v>
      </c>
      <c r="BV380">
        <f t="shared" si="249"/>
        <v>-37</v>
      </c>
      <c r="BW380">
        <f t="shared" si="250"/>
        <v>-9</v>
      </c>
      <c r="BX380">
        <f t="shared" si="251"/>
        <v>-26</v>
      </c>
      <c r="BY380">
        <f t="shared" si="252"/>
        <v>-43</v>
      </c>
      <c r="BZ380">
        <f t="shared" si="253"/>
        <v>-28</v>
      </c>
      <c r="CA380">
        <f t="shared" si="254"/>
        <v>15</v>
      </c>
      <c r="CB380">
        <f t="shared" si="221"/>
        <v>-27.333333333333332</v>
      </c>
      <c r="CC380">
        <f t="shared" si="222"/>
        <v>-21.333333333333332</v>
      </c>
      <c r="CD380">
        <f t="shared" si="238"/>
        <v>9.1</v>
      </c>
      <c r="CE380" t="s">
        <v>119</v>
      </c>
      <c r="CF380" t="str">
        <f t="shared" si="239"/>
        <v>冬</v>
      </c>
      <c r="CG380" s="2">
        <v>13854297</v>
      </c>
      <c r="CH380" s="2">
        <v>81767</v>
      </c>
      <c r="CI380" s="2">
        <v>204004523325</v>
      </c>
      <c r="CJ380">
        <f t="shared" si="240"/>
        <v>260682000000</v>
      </c>
      <c r="CK380">
        <f t="shared" si="241"/>
        <v>260682227512</v>
      </c>
      <c r="CL380" s="2">
        <v>0</v>
      </c>
      <c r="CM380" s="2">
        <v>0</v>
      </c>
      <c r="CN380">
        <f t="shared" si="223"/>
        <v>0</v>
      </c>
      <c r="CO380">
        <f t="shared" si="227"/>
        <v>0</v>
      </c>
      <c r="CP380">
        <f t="shared" si="228"/>
        <v>0</v>
      </c>
      <c r="CQ380">
        <f t="shared" si="229"/>
        <v>0</v>
      </c>
      <c r="CR380">
        <f t="shared" si="224"/>
        <v>976</v>
      </c>
      <c r="CS380">
        <v>195</v>
      </c>
      <c r="CT380">
        <v>531297.19999999995</v>
      </c>
      <c r="CU380">
        <f t="shared" si="242"/>
        <v>531297.19999999995</v>
      </c>
    </row>
    <row r="381" spans="1:99" x14ac:dyDescent="0.55000000000000004">
      <c r="A381" s="1">
        <v>44225</v>
      </c>
      <c r="B381">
        <v>871</v>
      </c>
      <c r="C381">
        <v>99275</v>
      </c>
      <c r="D381">
        <v>17</v>
      </c>
      <c r="E381">
        <v>864</v>
      </c>
      <c r="F381">
        <v>5.3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 t="str">
        <f t="shared" si="208"/>
        <v>金曜</v>
      </c>
      <c r="O381" t="s">
        <v>17</v>
      </c>
      <c r="P381" t="str">
        <f t="shared" si="209"/>
        <v>_平日</v>
      </c>
      <c r="Q381" t="str">
        <f t="shared" si="210"/>
        <v>_祝日でない</v>
      </c>
      <c r="R381" t="str">
        <f t="shared" si="211"/>
        <v>_平日</v>
      </c>
      <c r="S381" t="str">
        <f t="shared" si="212"/>
        <v>休日前日</v>
      </c>
      <c r="T381">
        <f t="shared" si="225"/>
        <v>1065</v>
      </c>
      <c r="U381" t="str">
        <f t="shared" si="213"/>
        <v>金</v>
      </c>
      <c r="V381" t="str">
        <f t="shared" si="214"/>
        <v>週の後半</v>
      </c>
      <c r="W381" t="s">
        <v>23</v>
      </c>
      <c r="X381" t="str">
        <f t="shared" si="215"/>
        <v>週の後半</v>
      </c>
      <c r="Y381" s="3">
        <v>0</v>
      </c>
      <c r="Z381" s="3">
        <v>54</v>
      </c>
      <c r="AA381" s="2" t="s">
        <v>53</v>
      </c>
      <c r="AB381" s="3">
        <v>0</v>
      </c>
      <c r="AC381" s="3">
        <v>83768</v>
      </c>
      <c r="AD381">
        <f t="shared" si="226"/>
        <v>2001</v>
      </c>
      <c r="AE381" s="3">
        <v>2903</v>
      </c>
      <c r="AF381" s="3">
        <v>2756</v>
      </c>
      <c r="AG381" s="3">
        <v>147</v>
      </c>
      <c r="AH381" s="3">
        <v>693</v>
      </c>
      <c r="AI381" s="3">
        <v>5816</v>
      </c>
      <c r="AJ381" s="3">
        <v>4395</v>
      </c>
      <c r="AK381" s="3">
        <v>526</v>
      </c>
      <c r="AL381" s="3">
        <v>98</v>
      </c>
      <c r="AM381" s="3">
        <v>8287</v>
      </c>
      <c r="AN381" s="3">
        <v>1556</v>
      </c>
      <c r="AO381" s="3">
        <v>9421.7000000000007</v>
      </c>
      <c r="AP381" s="3">
        <v>7.3999999999999996E-2</v>
      </c>
      <c r="AQ381" s="3">
        <v>97</v>
      </c>
      <c r="AR381" s="3">
        <v>114</v>
      </c>
      <c r="AS381" s="3">
        <v>7.5</v>
      </c>
      <c r="AT381" s="3">
        <v>3.2</v>
      </c>
      <c r="AU381" s="2">
        <v>1000.9</v>
      </c>
      <c r="AV381" s="2">
        <v>4.5</v>
      </c>
      <c r="AW381" s="2">
        <v>2.208333333333333</v>
      </c>
      <c r="AX381">
        <f t="shared" si="216"/>
        <v>-194</v>
      </c>
      <c r="AY381" t="s">
        <v>81</v>
      </c>
      <c r="AZ381" s="3">
        <v>13853232</v>
      </c>
      <c r="BA381" s="3">
        <v>13772</v>
      </c>
      <c r="BB381">
        <v>190787000000</v>
      </c>
      <c r="BC381" t="s">
        <v>79</v>
      </c>
      <c r="BD381">
        <f t="shared" si="230"/>
        <v>8.6999999999999993</v>
      </c>
      <c r="BE381">
        <f t="shared" si="231"/>
        <v>48</v>
      </c>
      <c r="BF381" t="str">
        <f t="shared" si="232"/>
        <v>あり</v>
      </c>
      <c r="BG381" t="str">
        <f t="shared" si="233"/>
        <v>冬である</v>
      </c>
      <c r="BH381">
        <f t="shared" si="234"/>
        <v>0</v>
      </c>
      <c r="BI381" t="str">
        <f t="shared" si="235"/>
        <v>_なし</v>
      </c>
      <c r="BJ381" t="str">
        <f t="shared" si="217"/>
        <v>_なし</v>
      </c>
      <c r="BK381" t="str">
        <f t="shared" si="236"/>
        <v>_なし</v>
      </c>
      <c r="BL381">
        <f t="shared" si="237"/>
        <v>1.2083333333333333</v>
      </c>
      <c r="BM381">
        <f t="shared" si="218"/>
        <v>8813</v>
      </c>
      <c r="BN381">
        <f t="shared" si="219"/>
        <v>1654</v>
      </c>
      <c r="BO381">
        <f t="shared" si="220"/>
        <v>10467</v>
      </c>
      <c r="BP381">
        <v>-37</v>
      </c>
      <c r="BQ381">
        <v>-5</v>
      </c>
      <c r="BR381">
        <v>-32</v>
      </c>
      <c r="BS381">
        <v>-42</v>
      </c>
      <c r="BT381">
        <v>-27</v>
      </c>
      <c r="BU381">
        <v>16</v>
      </c>
      <c r="BV381">
        <f t="shared" si="249"/>
        <v>-37</v>
      </c>
      <c r="BW381">
        <f t="shared" si="250"/>
        <v>-10</v>
      </c>
      <c r="BX381">
        <f t="shared" si="251"/>
        <v>-27</v>
      </c>
      <c r="BY381">
        <f t="shared" si="252"/>
        <v>-43</v>
      </c>
      <c r="BZ381">
        <f t="shared" si="253"/>
        <v>-29</v>
      </c>
      <c r="CA381">
        <f t="shared" si="254"/>
        <v>15</v>
      </c>
      <c r="CB381">
        <f t="shared" si="221"/>
        <v>-21.166666666666668</v>
      </c>
      <c r="CC381">
        <f t="shared" si="222"/>
        <v>-21.833333333333332</v>
      </c>
      <c r="CD381">
        <f t="shared" si="238"/>
        <v>7.7</v>
      </c>
      <c r="CE381" t="s">
        <v>119</v>
      </c>
      <c r="CF381" t="str">
        <f t="shared" si="239"/>
        <v>冬</v>
      </c>
      <c r="CG381" s="2">
        <v>13853232</v>
      </c>
      <c r="CH381" s="2">
        <v>83768</v>
      </c>
      <c r="CI381" s="2">
        <v>190786711104</v>
      </c>
      <c r="CJ381">
        <f t="shared" si="240"/>
        <v>254251000000</v>
      </c>
      <c r="CK381">
        <f t="shared" si="241"/>
        <v>254250903448</v>
      </c>
      <c r="CL381" s="2">
        <v>0</v>
      </c>
      <c r="CM381" s="2">
        <v>0</v>
      </c>
      <c r="CN381">
        <f t="shared" si="223"/>
        <v>0</v>
      </c>
      <c r="CO381">
        <f t="shared" si="227"/>
        <v>0</v>
      </c>
      <c r="CP381">
        <f t="shared" si="228"/>
        <v>0</v>
      </c>
      <c r="CQ381">
        <f t="shared" si="229"/>
        <v>0</v>
      </c>
      <c r="CR381">
        <f t="shared" si="224"/>
        <v>1065</v>
      </c>
      <c r="CS381">
        <v>195</v>
      </c>
      <c r="CT381">
        <v>531297.19999999995</v>
      </c>
      <c r="CU381">
        <f t="shared" si="242"/>
        <v>531297.19999999995</v>
      </c>
    </row>
    <row r="382" spans="1:99" x14ac:dyDescent="0.55000000000000004">
      <c r="A382" s="1">
        <v>44226</v>
      </c>
      <c r="B382">
        <v>770</v>
      </c>
      <c r="C382">
        <v>100045</v>
      </c>
      <c r="D382">
        <v>19</v>
      </c>
      <c r="E382">
        <v>883</v>
      </c>
      <c r="F382">
        <v>4.0999999999999996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 t="str">
        <f t="shared" si="208"/>
        <v>休日</v>
      </c>
      <c r="O382" t="s">
        <v>17</v>
      </c>
      <c r="P382" t="str">
        <f t="shared" si="209"/>
        <v>休日</v>
      </c>
      <c r="Q382" t="str">
        <f t="shared" si="210"/>
        <v>_祝日でない</v>
      </c>
      <c r="R382" t="str">
        <f t="shared" si="211"/>
        <v>休日</v>
      </c>
      <c r="S382" t="str">
        <f t="shared" si="212"/>
        <v>休日</v>
      </c>
      <c r="T382">
        <f t="shared" si="225"/>
        <v>871</v>
      </c>
      <c r="U382" t="str">
        <f t="shared" si="213"/>
        <v>土</v>
      </c>
      <c r="V382" t="str">
        <f t="shared" si="214"/>
        <v>週の後半</v>
      </c>
      <c r="W382" t="s">
        <v>23</v>
      </c>
      <c r="X382" t="str">
        <f t="shared" si="215"/>
        <v>週の後半</v>
      </c>
      <c r="Y382" s="3">
        <v>0</v>
      </c>
      <c r="Z382" s="3">
        <v>36</v>
      </c>
      <c r="AA382" s="2" t="s">
        <v>53</v>
      </c>
      <c r="AB382" s="3">
        <v>0</v>
      </c>
      <c r="AC382" s="3">
        <v>84942</v>
      </c>
      <c r="AD382">
        <f t="shared" si="226"/>
        <v>1174</v>
      </c>
      <c r="AE382" s="3">
        <v>2882</v>
      </c>
      <c r="AF382" s="3">
        <v>2741</v>
      </c>
      <c r="AG382" s="3">
        <v>141</v>
      </c>
      <c r="AH382" s="3">
        <v>709</v>
      </c>
      <c r="AI382" s="3">
        <v>5644</v>
      </c>
      <c r="AJ382" s="3">
        <v>4148</v>
      </c>
      <c r="AK382" s="3">
        <v>379</v>
      </c>
      <c r="AL382" s="3">
        <v>85</v>
      </c>
      <c r="AM382" s="3">
        <v>5977</v>
      </c>
      <c r="AN382" s="3">
        <v>1068</v>
      </c>
      <c r="AO382" s="3">
        <v>9317</v>
      </c>
      <c r="AP382" s="3">
        <v>7.0999999999999994E-2</v>
      </c>
      <c r="AQ382" s="3">
        <v>104</v>
      </c>
      <c r="AR382" s="3">
        <v>113.4</v>
      </c>
      <c r="AS382" s="3">
        <v>9.4</v>
      </c>
      <c r="AT382" s="3">
        <v>2.9</v>
      </c>
      <c r="AU382" s="2">
        <v>1014.6</v>
      </c>
      <c r="AV382" s="2">
        <v>0</v>
      </c>
      <c r="AW382" s="2">
        <v>-29.266666666666669</v>
      </c>
      <c r="AX382">
        <f t="shared" si="216"/>
        <v>-101</v>
      </c>
      <c r="AY382" t="s">
        <v>81</v>
      </c>
      <c r="AZ382" s="3">
        <v>13852361</v>
      </c>
      <c r="BA382" s="3">
        <v>13450</v>
      </c>
      <c r="BB382">
        <v>186314000000</v>
      </c>
      <c r="BC382" t="s">
        <v>79</v>
      </c>
      <c r="BD382">
        <f t="shared" si="230"/>
        <v>6.4</v>
      </c>
      <c r="BE382">
        <f t="shared" si="231"/>
        <v>85</v>
      </c>
      <c r="BF382" t="str">
        <f t="shared" si="232"/>
        <v>あり</v>
      </c>
      <c r="BG382" t="str">
        <f t="shared" si="233"/>
        <v>冬である</v>
      </c>
      <c r="BH382">
        <f t="shared" si="234"/>
        <v>0</v>
      </c>
      <c r="BI382" t="str">
        <f t="shared" si="235"/>
        <v>_なし</v>
      </c>
      <c r="BJ382" t="str">
        <f t="shared" si="217"/>
        <v>_なし</v>
      </c>
      <c r="BK382" t="str">
        <f t="shared" si="236"/>
        <v>_なし</v>
      </c>
      <c r="BL382">
        <f t="shared" si="237"/>
        <v>-33.450000000000003</v>
      </c>
      <c r="BM382">
        <f t="shared" si="218"/>
        <v>6356</v>
      </c>
      <c r="BN382">
        <f t="shared" si="219"/>
        <v>1153</v>
      </c>
      <c r="BO382">
        <f t="shared" si="220"/>
        <v>7509</v>
      </c>
      <c r="BP382">
        <v>-29</v>
      </c>
      <c r="BQ382">
        <v>-3</v>
      </c>
      <c r="BR382">
        <v>-25</v>
      </c>
      <c r="BS382">
        <v>-40</v>
      </c>
      <c r="BT382">
        <v>-17</v>
      </c>
      <c r="BU382">
        <v>9</v>
      </c>
      <c r="BV382">
        <f t="shared" si="249"/>
        <v>-39</v>
      </c>
      <c r="BW382">
        <f t="shared" si="250"/>
        <v>-6</v>
      </c>
      <c r="BX382">
        <f t="shared" si="251"/>
        <v>-28</v>
      </c>
      <c r="BY382">
        <f t="shared" si="252"/>
        <v>-43</v>
      </c>
      <c r="BZ382">
        <f t="shared" si="253"/>
        <v>-28</v>
      </c>
      <c r="CA382">
        <f t="shared" si="254"/>
        <v>16</v>
      </c>
      <c r="CB382">
        <f t="shared" si="221"/>
        <v>-17.5</v>
      </c>
      <c r="CC382">
        <f t="shared" si="222"/>
        <v>-21.333333333333332</v>
      </c>
      <c r="CD382">
        <f t="shared" si="238"/>
        <v>0</v>
      </c>
      <c r="CE382" t="s">
        <v>119</v>
      </c>
      <c r="CF382" t="str">
        <f t="shared" si="239"/>
        <v>冬</v>
      </c>
      <c r="CG382" s="2">
        <v>13852361</v>
      </c>
      <c r="CH382" s="2">
        <v>84942</v>
      </c>
      <c r="CI382" s="2">
        <v>186314255450</v>
      </c>
      <c r="CJ382">
        <f t="shared" si="240"/>
        <v>249240000000</v>
      </c>
      <c r="CK382">
        <f t="shared" si="241"/>
        <v>249239950272</v>
      </c>
      <c r="CL382" s="2">
        <v>0</v>
      </c>
      <c r="CM382" s="2">
        <v>0</v>
      </c>
      <c r="CN382">
        <f t="shared" si="223"/>
        <v>0</v>
      </c>
      <c r="CO382">
        <f t="shared" si="227"/>
        <v>0</v>
      </c>
      <c r="CP382">
        <f t="shared" si="228"/>
        <v>0</v>
      </c>
      <c r="CQ382">
        <f t="shared" si="229"/>
        <v>0</v>
      </c>
      <c r="CR382">
        <f t="shared" si="224"/>
        <v>871</v>
      </c>
      <c r="CS382">
        <v>195</v>
      </c>
      <c r="CT382">
        <v>531297.19999999995</v>
      </c>
      <c r="CU382">
        <f t="shared" si="242"/>
        <v>531297.19999999995</v>
      </c>
    </row>
    <row r="383" spans="1:99" x14ac:dyDescent="0.55000000000000004">
      <c r="A383" s="1">
        <v>44227</v>
      </c>
      <c r="B383">
        <v>634</v>
      </c>
      <c r="C383">
        <v>100679</v>
      </c>
      <c r="D383">
        <v>3</v>
      </c>
      <c r="E383">
        <v>886</v>
      </c>
      <c r="F383">
        <v>5.4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 t="str">
        <f t="shared" si="208"/>
        <v>休日</v>
      </c>
      <c r="O383" t="s">
        <v>17</v>
      </c>
      <c r="P383" t="str">
        <f t="shared" si="209"/>
        <v>休日</v>
      </c>
      <c r="Q383" t="str">
        <f t="shared" si="210"/>
        <v>_祝日でない</v>
      </c>
      <c r="R383" t="str">
        <f t="shared" si="211"/>
        <v>休日</v>
      </c>
      <c r="S383" t="str">
        <f t="shared" si="212"/>
        <v>休日</v>
      </c>
      <c r="T383">
        <f t="shared" si="225"/>
        <v>770</v>
      </c>
      <c r="U383" t="str">
        <f t="shared" si="213"/>
        <v>日</v>
      </c>
      <c r="V383" t="str">
        <f t="shared" si="214"/>
        <v>_週の前半</v>
      </c>
      <c r="W383" t="s">
        <v>23</v>
      </c>
      <c r="X383" t="str">
        <f t="shared" si="215"/>
        <v>週の後半</v>
      </c>
      <c r="Y383" s="3">
        <v>0</v>
      </c>
      <c r="Z383" s="3">
        <v>42</v>
      </c>
      <c r="AA383" s="2" t="s">
        <v>53</v>
      </c>
      <c r="AB383" s="3">
        <v>0</v>
      </c>
      <c r="AC383" s="3">
        <v>85698</v>
      </c>
      <c r="AD383">
        <f t="shared" si="226"/>
        <v>756</v>
      </c>
      <c r="AE383" s="3">
        <v>2891</v>
      </c>
      <c r="AF383" s="3">
        <v>2751</v>
      </c>
      <c r="AG383" s="3">
        <v>140</v>
      </c>
      <c r="AH383" s="3">
        <v>683</v>
      </c>
      <c r="AI383" s="3">
        <v>5470</v>
      </c>
      <c r="AJ383" s="3">
        <v>4213</v>
      </c>
      <c r="AK383" s="3">
        <v>198</v>
      </c>
      <c r="AL383" s="3">
        <v>32</v>
      </c>
      <c r="AM383" s="3">
        <v>2855</v>
      </c>
      <c r="AN383" s="3">
        <v>596</v>
      </c>
      <c r="AO383" s="3">
        <v>9355.6</v>
      </c>
      <c r="AP383" s="3">
        <v>6.9000000000000006E-2</v>
      </c>
      <c r="AQ383" s="3">
        <v>106</v>
      </c>
      <c r="AR383" s="3">
        <v>108.4</v>
      </c>
      <c r="AS383" s="3">
        <v>9.4</v>
      </c>
      <c r="AT383" s="3">
        <v>2.6</v>
      </c>
      <c r="AU383" s="2">
        <v>1022.2</v>
      </c>
      <c r="AV383" s="2">
        <v>0</v>
      </c>
      <c r="AW383" s="2">
        <v>-10.825000000000001</v>
      </c>
      <c r="AX383">
        <f t="shared" si="216"/>
        <v>-136</v>
      </c>
      <c r="AY383" t="s">
        <v>81</v>
      </c>
      <c r="AZ383" s="3">
        <v>13851591</v>
      </c>
      <c r="BA383" s="3">
        <v>13461</v>
      </c>
      <c r="BB383">
        <v>186456000000</v>
      </c>
      <c r="BC383" t="s">
        <v>79</v>
      </c>
      <c r="BD383">
        <f t="shared" si="230"/>
        <v>4.3</v>
      </c>
      <c r="BE383">
        <f t="shared" si="231"/>
        <v>95</v>
      </c>
      <c r="BF383" t="str">
        <f t="shared" si="232"/>
        <v>あり</v>
      </c>
      <c r="BG383" t="str">
        <f t="shared" si="233"/>
        <v>冬である</v>
      </c>
      <c r="BH383">
        <f t="shared" si="234"/>
        <v>0</v>
      </c>
      <c r="BI383" t="str">
        <f t="shared" si="235"/>
        <v>_なし</v>
      </c>
      <c r="BJ383" t="str">
        <f t="shared" si="217"/>
        <v>_なし</v>
      </c>
      <c r="BK383" t="str">
        <f t="shared" si="236"/>
        <v>_なし</v>
      </c>
      <c r="BL383">
        <f t="shared" si="237"/>
        <v>-12.941666666666668</v>
      </c>
      <c r="BM383">
        <f t="shared" si="218"/>
        <v>3053</v>
      </c>
      <c r="BN383">
        <f t="shared" si="219"/>
        <v>628</v>
      </c>
      <c r="BO383">
        <f t="shared" si="220"/>
        <v>3681</v>
      </c>
      <c r="BP383">
        <v>-27</v>
      </c>
      <c r="BQ383">
        <v>-4</v>
      </c>
      <c r="BR383">
        <v>-16</v>
      </c>
      <c r="BS383">
        <v>-43</v>
      </c>
      <c r="BT383">
        <v>-14</v>
      </c>
      <c r="BU383">
        <v>8</v>
      </c>
      <c r="BV383">
        <f t="shared" si="249"/>
        <v>-42</v>
      </c>
      <c r="BW383">
        <f t="shared" si="250"/>
        <v>-17</v>
      </c>
      <c r="BX383">
        <f t="shared" si="251"/>
        <v>-66</v>
      </c>
      <c r="BY383">
        <f t="shared" si="252"/>
        <v>-46</v>
      </c>
      <c r="BZ383">
        <f t="shared" si="253"/>
        <v>-21</v>
      </c>
      <c r="CA383">
        <f t="shared" si="254"/>
        <v>13</v>
      </c>
      <c r="CB383">
        <f t="shared" si="221"/>
        <v>-16</v>
      </c>
      <c r="CC383">
        <f t="shared" si="222"/>
        <v>-29.833333333333332</v>
      </c>
      <c r="CD383">
        <f t="shared" si="238"/>
        <v>0</v>
      </c>
      <c r="CE383" t="s">
        <v>119</v>
      </c>
      <c r="CF383" t="str">
        <f t="shared" si="239"/>
        <v>冬</v>
      </c>
      <c r="CG383" s="2">
        <v>13851591</v>
      </c>
      <c r="CH383" s="2">
        <v>85698</v>
      </c>
      <c r="CI383" s="2">
        <v>186456266451</v>
      </c>
      <c r="CJ383">
        <f t="shared" si="240"/>
        <v>250398000000</v>
      </c>
      <c r="CK383">
        <f t="shared" si="241"/>
        <v>250398467376</v>
      </c>
      <c r="CL383" s="2">
        <v>0</v>
      </c>
      <c r="CM383" s="2">
        <v>0</v>
      </c>
      <c r="CN383">
        <f t="shared" si="223"/>
        <v>0</v>
      </c>
      <c r="CO383">
        <f t="shared" si="227"/>
        <v>0</v>
      </c>
      <c r="CP383">
        <f t="shared" si="228"/>
        <v>0</v>
      </c>
      <c r="CQ383">
        <f t="shared" si="229"/>
        <v>0</v>
      </c>
      <c r="CR383">
        <f t="shared" si="224"/>
        <v>770</v>
      </c>
      <c r="CS383">
        <v>195</v>
      </c>
      <c r="CT383">
        <v>531297.19999999995</v>
      </c>
      <c r="CU383">
        <f t="shared" si="242"/>
        <v>531297.19999999995</v>
      </c>
    </row>
    <row r="384" spans="1:99" x14ac:dyDescent="0.55000000000000004">
      <c r="A384" s="1">
        <v>44228</v>
      </c>
      <c r="B384">
        <v>393</v>
      </c>
      <c r="C384">
        <v>101072</v>
      </c>
      <c r="D384">
        <v>8</v>
      </c>
      <c r="E384">
        <v>894</v>
      </c>
      <c r="F384">
        <v>7.2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t="str">
        <f t="shared" si="208"/>
        <v>_平日(金曜除く)</v>
      </c>
      <c r="O384" t="s">
        <v>17</v>
      </c>
      <c r="P384" t="str">
        <f t="shared" si="209"/>
        <v>_平日</v>
      </c>
      <c r="Q384" t="str">
        <f t="shared" si="210"/>
        <v>_祝日でない</v>
      </c>
      <c r="R384" t="str">
        <f t="shared" si="211"/>
        <v>_平日</v>
      </c>
      <c r="S384" t="str">
        <f t="shared" si="212"/>
        <v>_平日</v>
      </c>
      <c r="T384">
        <f t="shared" si="225"/>
        <v>634</v>
      </c>
      <c r="U384" t="str">
        <f t="shared" si="213"/>
        <v>月</v>
      </c>
      <c r="V384" t="str">
        <f t="shared" si="214"/>
        <v>_週の前半</v>
      </c>
      <c r="W384" t="s">
        <v>48</v>
      </c>
      <c r="X384" t="str">
        <f t="shared" si="215"/>
        <v>_週の前半</v>
      </c>
      <c r="Y384" s="3">
        <v>0</v>
      </c>
      <c r="Z384" s="3">
        <v>57</v>
      </c>
      <c r="AA384" s="2" t="s">
        <v>53</v>
      </c>
      <c r="AB384" s="3">
        <v>0</v>
      </c>
      <c r="AC384" s="3">
        <v>87621</v>
      </c>
      <c r="AD384">
        <f t="shared" si="226"/>
        <v>1923</v>
      </c>
      <c r="AE384" s="3">
        <v>2899</v>
      </c>
      <c r="AF384" s="3">
        <v>2766</v>
      </c>
      <c r="AG384" s="3">
        <v>133</v>
      </c>
      <c r="AH384" s="3">
        <v>656</v>
      </c>
      <c r="AI384" s="3">
        <v>4692</v>
      </c>
      <c r="AJ384" s="3">
        <v>3472</v>
      </c>
      <c r="AK384" s="3">
        <v>426</v>
      </c>
      <c r="AL384" s="3">
        <v>112</v>
      </c>
      <c r="AM384" s="3">
        <v>7179</v>
      </c>
      <c r="AN384" s="3">
        <v>2015</v>
      </c>
      <c r="AO384" s="3">
        <v>9236.6</v>
      </c>
      <c r="AP384" s="3">
        <v>6.5000000000000002E-2</v>
      </c>
      <c r="AQ384" s="3">
        <v>138</v>
      </c>
      <c r="AR384" s="3">
        <v>110.9</v>
      </c>
      <c r="AS384" s="3">
        <v>4.5</v>
      </c>
      <c r="AT384" s="3">
        <v>2.7</v>
      </c>
      <c r="AU384" s="2">
        <v>1020.3</v>
      </c>
      <c r="AV384" s="2">
        <v>6.5</v>
      </c>
      <c r="AW384" s="2">
        <v>129.29166666666666</v>
      </c>
      <c r="AX384">
        <f t="shared" si="216"/>
        <v>-241</v>
      </c>
      <c r="AY384" t="s">
        <v>81</v>
      </c>
      <c r="AZ384" s="3">
        <v>13850957</v>
      </c>
      <c r="BA384" s="3">
        <v>12164</v>
      </c>
      <c r="BB384">
        <v>168483000000</v>
      </c>
      <c r="BC384" t="s">
        <v>79</v>
      </c>
      <c r="BD384">
        <f t="shared" si="230"/>
        <v>7.6</v>
      </c>
      <c r="BE384">
        <f t="shared" si="231"/>
        <v>74</v>
      </c>
      <c r="BF384" t="str">
        <f t="shared" si="232"/>
        <v>あり</v>
      </c>
      <c r="BG384" t="str">
        <f t="shared" si="233"/>
        <v>冬である</v>
      </c>
      <c r="BH384">
        <f t="shared" si="234"/>
        <v>0</v>
      </c>
      <c r="BI384" t="str">
        <f t="shared" si="235"/>
        <v>_なし</v>
      </c>
      <c r="BJ384" t="str">
        <f t="shared" si="217"/>
        <v>_なし</v>
      </c>
      <c r="BK384" t="str">
        <f t="shared" si="236"/>
        <v>_なし</v>
      </c>
      <c r="BL384">
        <f t="shared" si="237"/>
        <v>136.77500000000001</v>
      </c>
      <c r="BM384">
        <f t="shared" si="218"/>
        <v>7605</v>
      </c>
      <c r="BN384">
        <f t="shared" si="219"/>
        <v>2127</v>
      </c>
      <c r="BO384">
        <f t="shared" si="220"/>
        <v>9732</v>
      </c>
      <c r="BP384">
        <v>-35</v>
      </c>
      <c r="BQ384">
        <v>-9</v>
      </c>
      <c r="BR384">
        <v>-29</v>
      </c>
      <c r="BS384">
        <v>-39</v>
      </c>
      <c r="BT384">
        <v>-25</v>
      </c>
      <c r="BU384">
        <v>13</v>
      </c>
      <c r="BV384">
        <f t="shared" si="249"/>
        <v>-44</v>
      </c>
      <c r="BW384">
        <f t="shared" si="250"/>
        <v>-24</v>
      </c>
      <c r="BX384">
        <f t="shared" si="251"/>
        <v>-69</v>
      </c>
      <c r="BY384">
        <f t="shared" si="252"/>
        <v>-52</v>
      </c>
      <c r="BZ384">
        <f t="shared" si="253"/>
        <v>-22</v>
      </c>
      <c r="CA384">
        <f t="shared" si="254"/>
        <v>12</v>
      </c>
      <c r="CB384">
        <f t="shared" si="221"/>
        <v>-20.666666666666668</v>
      </c>
      <c r="CC384">
        <f t="shared" si="222"/>
        <v>-33.166666666666664</v>
      </c>
      <c r="CD384">
        <f t="shared" si="238"/>
        <v>8.8000000000000007</v>
      </c>
      <c r="CE384" t="s">
        <v>119</v>
      </c>
      <c r="CF384" t="str">
        <f t="shared" si="239"/>
        <v>冬</v>
      </c>
      <c r="CG384" s="2">
        <v>13850957</v>
      </c>
      <c r="CH384" s="2">
        <v>87621</v>
      </c>
      <c r="CI384" s="2">
        <v>168483040948</v>
      </c>
      <c r="CJ384">
        <f t="shared" si="240"/>
        <v>242842000000</v>
      </c>
      <c r="CK384">
        <f t="shared" si="241"/>
        <v>242842487950</v>
      </c>
      <c r="CL384" s="2">
        <v>0</v>
      </c>
      <c r="CM384" s="2">
        <v>0</v>
      </c>
      <c r="CN384">
        <f t="shared" si="223"/>
        <v>0</v>
      </c>
      <c r="CO384">
        <f t="shared" si="227"/>
        <v>0</v>
      </c>
      <c r="CP384">
        <f t="shared" si="228"/>
        <v>0</v>
      </c>
      <c r="CQ384">
        <f t="shared" si="229"/>
        <v>0</v>
      </c>
      <c r="CR384">
        <f t="shared" si="224"/>
        <v>634</v>
      </c>
      <c r="CS384">
        <v>190</v>
      </c>
      <c r="CT384">
        <v>534837.80000000005</v>
      </c>
      <c r="CU384">
        <f t="shared" si="242"/>
        <v>531297.19999999995</v>
      </c>
    </row>
    <row r="385" spans="1:99" x14ac:dyDescent="0.55000000000000004">
      <c r="A385" s="1">
        <v>44229</v>
      </c>
      <c r="B385">
        <v>556</v>
      </c>
      <c r="C385">
        <v>101628</v>
      </c>
      <c r="D385">
        <v>23</v>
      </c>
      <c r="E385">
        <v>917</v>
      </c>
      <c r="F385">
        <v>8.8000000000000007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 t="str">
        <f t="shared" si="208"/>
        <v>_平日(金曜除く)</v>
      </c>
      <c r="O385" t="s">
        <v>17</v>
      </c>
      <c r="P385" t="str">
        <f t="shared" si="209"/>
        <v>_平日</v>
      </c>
      <c r="Q385" t="str">
        <f t="shared" si="210"/>
        <v>_祝日でない</v>
      </c>
      <c r="R385" t="str">
        <f t="shared" si="211"/>
        <v>_平日</v>
      </c>
      <c r="S385" t="str">
        <f t="shared" si="212"/>
        <v>_平日</v>
      </c>
      <c r="T385">
        <f t="shared" si="225"/>
        <v>393</v>
      </c>
      <c r="U385" t="str">
        <f t="shared" si="213"/>
        <v>火</v>
      </c>
      <c r="V385" t="str">
        <f t="shared" si="214"/>
        <v>_週の前半</v>
      </c>
      <c r="W385" t="s">
        <v>26</v>
      </c>
      <c r="X385" t="str">
        <f t="shared" si="215"/>
        <v>_週の前半</v>
      </c>
      <c r="Y385" s="3">
        <v>12</v>
      </c>
      <c r="Z385" s="3">
        <v>67</v>
      </c>
      <c r="AA385" s="2" t="s">
        <v>53</v>
      </c>
      <c r="AB385" s="3">
        <v>0</v>
      </c>
      <c r="AC385" s="3">
        <v>89108</v>
      </c>
      <c r="AD385">
        <f t="shared" si="226"/>
        <v>1487</v>
      </c>
      <c r="AE385" s="3">
        <v>2859</v>
      </c>
      <c r="AF385" s="3">
        <v>2730</v>
      </c>
      <c r="AG385" s="3">
        <v>129</v>
      </c>
      <c r="AH385" s="3">
        <v>622</v>
      </c>
      <c r="AI385" s="3">
        <v>3851</v>
      </c>
      <c r="AJ385" s="3">
        <v>3433</v>
      </c>
      <c r="AK385" s="3">
        <v>555</v>
      </c>
      <c r="AL385" s="3">
        <v>81</v>
      </c>
      <c r="AM385" s="3">
        <v>9816</v>
      </c>
      <c r="AN385" s="3">
        <v>1774</v>
      </c>
      <c r="AO385" s="3">
        <v>9293</v>
      </c>
      <c r="AP385" s="3">
        <v>6.0999999999999999E-2</v>
      </c>
      <c r="AQ385" s="3">
        <v>110</v>
      </c>
      <c r="AR385" s="3">
        <v>108.6</v>
      </c>
      <c r="AS385" s="3">
        <v>4.2</v>
      </c>
      <c r="AT385" s="3">
        <v>3.2</v>
      </c>
      <c r="AU385" s="2">
        <v>1004.4</v>
      </c>
      <c r="AV385" s="2">
        <v>7.3</v>
      </c>
      <c r="AW385" s="2">
        <v>-2.3083333333333336</v>
      </c>
      <c r="AX385">
        <f t="shared" si="216"/>
        <v>163</v>
      </c>
      <c r="AY385" t="s">
        <v>81</v>
      </c>
      <c r="AZ385" s="3">
        <v>13850564</v>
      </c>
      <c r="BA385" s="3">
        <v>11047</v>
      </c>
      <c r="BB385">
        <v>153007000000</v>
      </c>
      <c r="BC385" t="s">
        <v>79</v>
      </c>
      <c r="BD385">
        <f t="shared" si="230"/>
        <v>7.5</v>
      </c>
      <c r="BE385">
        <f t="shared" si="231"/>
        <v>73</v>
      </c>
      <c r="BF385" t="str">
        <f t="shared" si="232"/>
        <v>あり</v>
      </c>
      <c r="BG385" t="str">
        <f t="shared" si="233"/>
        <v>冬である</v>
      </c>
      <c r="BH385">
        <f t="shared" si="234"/>
        <v>0</v>
      </c>
      <c r="BI385" t="str">
        <f t="shared" si="235"/>
        <v>_なし</v>
      </c>
      <c r="BJ385" t="str">
        <f t="shared" si="217"/>
        <v>_なし</v>
      </c>
      <c r="BK385" t="str">
        <f t="shared" si="236"/>
        <v>_なし</v>
      </c>
      <c r="BL385">
        <f t="shared" si="237"/>
        <v>-1.5250000000000001</v>
      </c>
      <c r="BM385">
        <f t="shared" si="218"/>
        <v>10371</v>
      </c>
      <c r="BN385">
        <f t="shared" si="219"/>
        <v>1855</v>
      </c>
      <c r="BO385">
        <f t="shared" si="220"/>
        <v>12226</v>
      </c>
      <c r="BP385">
        <v>-34</v>
      </c>
      <c r="BQ385">
        <v>-3</v>
      </c>
      <c r="BR385">
        <v>-32</v>
      </c>
      <c r="BS385">
        <v>-40</v>
      </c>
      <c r="BT385">
        <v>-28</v>
      </c>
      <c r="BU385">
        <v>15</v>
      </c>
      <c r="BV385">
        <f t="shared" si="249"/>
        <v>-35</v>
      </c>
      <c r="BW385">
        <f t="shared" si="250"/>
        <v>-5</v>
      </c>
      <c r="BX385">
        <f t="shared" si="251"/>
        <v>-27</v>
      </c>
      <c r="BY385">
        <f t="shared" si="252"/>
        <v>-39</v>
      </c>
      <c r="BZ385">
        <f t="shared" si="253"/>
        <v>-26</v>
      </c>
      <c r="CA385">
        <f t="shared" si="254"/>
        <v>13</v>
      </c>
      <c r="CB385">
        <f t="shared" si="221"/>
        <v>-20.333333333333332</v>
      </c>
      <c r="CC385">
        <f t="shared" si="222"/>
        <v>-19.833333333333332</v>
      </c>
      <c r="CD385">
        <f t="shared" si="238"/>
        <v>2.2000000000000002</v>
      </c>
      <c r="CE385" t="s">
        <v>119</v>
      </c>
      <c r="CF385" t="str">
        <f t="shared" si="239"/>
        <v>冬</v>
      </c>
      <c r="CG385" s="2">
        <v>13850564</v>
      </c>
      <c r="CH385" s="2">
        <v>89108</v>
      </c>
      <c r="CI385" s="2">
        <v>153007180508</v>
      </c>
      <c r="CJ385">
        <f t="shared" si="240"/>
        <v>228629000000</v>
      </c>
      <c r="CK385">
        <f t="shared" si="241"/>
        <v>228628933500</v>
      </c>
      <c r="CL385" s="2">
        <v>0</v>
      </c>
      <c r="CM385" s="2">
        <v>0</v>
      </c>
      <c r="CN385">
        <f t="shared" si="223"/>
        <v>0</v>
      </c>
      <c r="CO385">
        <f t="shared" si="227"/>
        <v>0</v>
      </c>
      <c r="CP385">
        <f t="shared" si="228"/>
        <v>0</v>
      </c>
      <c r="CQ385">
        <f t="shared" si="229"/>
        <v>0</v>
      </c>
      <c r="CR385">
        <f t="shared" si="224"/>
        <v>393</v>
      </c>
      <c r="CS385">
        <v>190</v>
      </c>
      <c r="CT385">
        <v>534837.80000000005</v>
      </c>
      <c r="CU385">
        <f t="shared" si="242"/>
        <v>531297.19999999995</v>
      </c>
    </row>
    <row r="386" spans="1:99" x14ac:dyDescent="0.55000000000000004">
      <c r="A386" s="1">
        <v>44230</v>
      </c>
      <c r="B386">
        <v>676</v>
      </c>
      <c r="C386">
        <v>102304</v>
      </c>
      <c r="D386">
        <v>32</v>
      </c>
      <c r="E386">
        <v>949</v>
      </c>
      <c r="F386">
        <v>6.2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 t="str">
        <f t="shared" si="208"/>
        <v>_平日(金曜除く)</v>
      </c>
      <c r="O386" t="s">
        <v>17</v>
      </c>
      <c r="P386" t="str">
        <f t="shared" si="209"/>
        <v>_平日</v>
      </c>
      <c r="Q386" t="str">
        <f t="shared" si="210"/>
        <v>_祝日でない</v>
      </c>
      <c r="R386" t="str">
        <f t="shared" si="211"/>
        <v>_平日</v>
      </c>
      <c r="S386" t="str">
        <f t="shared" si="212"/>
        <v>_平日</v>
      </c>
      <c r="T386">
        <f t="shared" si="225"/>
        <v>556</v>
      </c>
      <c r="U386" t="str">
        <f t="shared" si="213"/>
        <v>水</v>
      </c>
      <c r="V386" t="str">
        <f t="shared" si="214"/>
        <v>_週の前半</v>
      </c>
      <c r="W386" t="s">
        <v>25</v>
      </c>
      <c r="X386" t="str">
        <f t="shared" si="215"/>
        <v>_週の前半</v>
      </c>
      <c r="Y386" s="3">
        <v>0</v>
      </c>
      <c r="Z386" s="3">
        <v>42</v>
      </c>
      <c r="AA386" s="2" t="s">
        <v>53</v>
      </c>
      <c r="AB386" s="3">
        <v>0</v>
      </c>
      <c r="AC386" s="3">
        <v>90663</v>
      </c>
      <c r="AD386">
        <f t="shared" si="226"/>
        <v>1555</v>
      </c>
      <c r="AE386" s="3">
        <v>2876</v>
      </c>
      <c r="AF386" s="3">
        <v>2751</v>
      </c>
      <c r="AG386" s="3">
        <v>125</v>
      </c>
      <c r="AH386" s="3">
        <v>607</v>
      </c>
      <c r="AI386" s="3">
        <v>3264</v>
      </c>
      <c r="AJ386" s="3">
        <v>3107</v>
      </c>
      <c r="AK386" s="3">
        <v>490</v>
      </c>
      <c r="AL386" s="3">
        <v>79</v>
      </c>
      <c r="AM386" s="3">
        <v>8182</v>
      </c>
      <c r="AN386" s="3">
        <v>1582</v>
      </c>
      <c r="AO386" s="3">
        <v>9148.1</v>
      </c>
      <c r="AP386" s="3">
        <v>5.8000000000000003E-2</v>
      </c>
      <c r="AQ386" s="3">
        <v>111</v>
      </c>
      <c r="AR386" s="3">
        <v>107.9</v>
      </c>
      <c r="AS386" s="3">
        <v>9</v>
      </c>
      <c r="AT386" s="3">
        <v>2</v>
      </c>
      <c r="AU386" s="2">
        <v>1011.6</v>
      </c>
      <c r="AV386" s="2">
        <v>1.3</v>
      </c>
      <c r="AW386" s="2">
        <v>2.8249999999999997</v>
      </c>
      <c r="AX386">
        <f t="shared" si="216"/>
        <v>120</v>
      </c>
      <c r="AY386" t="s">
        <v>81</v>
      </c>
      <c r="AZ386" s="3">
        <v>13850008</v>
      </c>
      <c r="BA386" s="3">
        <v>10016</v>
      </c>
      <c r="BB386">
        <v>138722000000</v>
      </c>
      <c r="BC386" t="s">
        <v>79</v>
      </c>
      <c r="BD386">
        <f t="shared" si="230"/>
        <v>10.3</v>
      </c>
      <c r="BE386">
        <f t="shared" si="231"/>
        <v>68</v>
      </c>
      <c r="BF386" t="str">
        <f t="shared" si="232"/>
        <v>あり</v>
      </c>
      <c r="BG386" t="str">
        <f t="shared" si="233"/>
        <v>冬である</v>
      </c>
      <c r="BH386">
        <f t="shared" si="234"/>
        <v>0</v>
      </c>
      <c r="BI386" t="str">
        <f t="shared" si="235"/>
        <v>_なし</v>
      </c>
      <c r="BJ386" t="str">
        <f t="shared" si="217"/>
        <v>_なし</v>
      </c>
      <c r="BK386" t="str">
        <f t="shared" si="236"/>
        <v>_なし</v>
      </c>
      <c r="BL386">
        <f t="shared" si="237"/>
        <v>0.92500000000000016</v>
      </c>
      <c r="BM386">
        <f t="shared" si="218"/>
        <v>8672</v>
      </c>
      <c r="BN386">
        <f t="shared" si="219"/>
        <v>1661</v>
      </c>
      <c r="BO386">
        <f t="shared" si="220"/>
        <v>10333</v>
      </c>
      <c r="BP386">
        <v>-35</v>
      </c>
      <c r="BQ386">
        <v>-9</v>
      </c>
      <c r="BR386">
        <v>-20</v>
      </c>
      <c r="BS386">
        <v>-42</v>
      </c>
      <c r="BT386">
        <v>-27</v>
      </c>
      <c r="BU386">
        <v>14</v>
      </c>
      <c r="BV386">
        <f t="shared" si="249"/>
        <v>-34</v>
      </c>
      <c r="BW386">
        <f t="shared" si="250"/>
        <v>-7</v>
      </c>
      <c r="BX386">
        <f t="shared" si="251"/>
        <v>-27</v>
      </c>
      <c r="BY386">
        <f t="shared" si="252"/>
        <v>-42</v>
      </c>
      <c r="BZ386">
        <f t="shared" si="253"/>
        <v>-29</v>
      </c>
      <c r="CA386">
        <f t="shared" si="254"/>
        <v>15</v>
      </c>
      <c r="CB386">
        <f t="shared" si="221"/>
        <v>-19.833333333333332</v>
      </c>
      <c r="CC386">
        <f t="shared" si="222"/>
        <v>-20.666666666666668</v>
      </c>
      <c r="CD386">
        <f t="shared" si="238"/>
        <v>0.8</v>
      </c>
      <c r="CE386" t="s">
        <v>119</v>
      </c>
      <c r="CF386" t="str">
        <f t="shared" si="239"/>
        <v>冬</v>
      </c>
      <c r="CG386" s="2">
        <v>13850008</v>
      </c>
      <c r="CH386" s="2">
        <v>90663</v>
      </c>
      <c r="CI386" s="2">
        <v>138721680128</v>
      </c>
      <c r="CJ386">
        <f t="shared" si="240"/>
        <v>221352000000</v>
      </c>
      <c r="CK386">
        <f t="shared" si="241"/>
        <v>221351841448</v>
      </c>
      <c r="CL386" s="2">
        <v>0</v>
      </c>
      <c r="CM386" s="2">
        <v>0</v>
      </c>
      <c r="CN386">
        <f t="shared" si="223"/>
        <v>0</v>
      </c>
      <c r="CO386">
        <f t="shared" si="227"/>
        <v>0</v>
      </c>
      <c r="CP386">
        <f t="shared" si="228"/>
        <v>0</v>
      </c>
      <c r="CQ386">
        <f t="shared" si="229"/>
        <v>0</v>
      </c>
      <c r="CR386">
        <f t="shared" si="224"/>
        <v>556</v>
      </c>
      <c r="CS386">
        <v>190</v>
      </c>
      <c r="CT386">
        <v>534837.80000000005</v>
      </c>
      <c r="CU386">
        <f t="shared" si="242"/>
        <v>531297.19999999995</v>
      </c>
    </row>
    <row r="387" spans="1:99" x14ac:dyDescent="0.55000000000000004">
      <c r="A387" s="1">
        <v>44231</v>
      </c>
      <c r="B387">
        <v>734</v>
      </c>
      <c r="C387">
        <v>103038</v>
      </c>
      <c r="D387">
        <v>25</v>
      </c>
      <c r="E387">
        <v>974</v>
      </c>
      <c r="F387">
        <v>7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 t="str">
        <f t="shared" ref="N387:N450" si="255">IF(OR(L387=1, M387=1), "休日", IF(K387=1, "金曜", "_平日(金曜除く)"))</f>
        <v>_平日(金曜除く)</v>
      </c>
      <c r="O387" t="s">
        <v>17</v>
      </c>
      <c r="P387" t="str">
        <f t="shared" ref="P387:P450" si="256">IF(OR(L387=1,M387=1),"休日","_平日")</f>
        <v>_平日</v>
      </c>
      <c r="Q387" t="str">
        <f t="shared" ref="Q387:Q450" si="257">IF(O387="祝日である","祝日である",IF(O388="祝日である","祝日前日","_祝日でない"))</f>
        <v>_祝日でない</v>
      </c>
      <c r="R387" t="str">
        <f t="shared" ref="R387:R450" si="258">IF(OR(O387="祝日である", P387="休日"), "休日", "_平日")</f>
        <v>_平日</v>
      </c>
      <c r="S387" t="str">
        <f t="shared" ref="S387:S450" si="259">IF(OR(N387="休日",Q387="祝日である"),"休日",IF(OR(N387="金曜",Q387="祝日前日"),"休日前日","_平日"))</f>
        <v>_平日</v>
      </c>
      <c r="T387">
        <f t="shared" si="225"/>
        <v>676</v>
      </c>
      <c r="U387" t="str">
        <f t="shared" ref="U387:U450" si="260">IF(G387=1, "月", IF(H387=1, "火", IF(I387=1, "水", IF(J387=1, "木", IF(K387=1, "金", IF(L387=1, "土", "日"))))))</f>
        <v>木</v>
      </c>
      <c r="V387" t="str">
        <f t="shared" ref="V387:V450" si="261">IF(OR(U387="日", U387="月", U387="火", U387="水"), "_週の前半", "週の後半")</f>
        <v>週の後半</v>
      </c>
      <c r="W387" t="s">
        <v>25</v>
      </c>
      <c r="X387" t="str">
        <f t="shared" ref="X387:X450" si="262">IF(OR(U387="月", U387="火", U387="水"), "_週の前半", "週の後半")</f>
        <v>週の後半</v>
      </c>
      <c r="Y387" s="3">
        <v>0</v>
      </c>
      <c r="Z387" s="3">
        <v>42</v>
      </c>
      <c r="AA387" s="2" t="s">
        <v>53</v>
      </c>
      <c r="AB387" s="3">
        <v>0</v>
      </c>
      <c r="AC387" s="3">
        <v>92110</v>
      </c>
      <c r="AD387">
        <f t="shared" si="226"/>
        <v>1447</v>
      </c>
      <c r="AE387" s="3">
        <v>2855</v>
      </c>
      <c r="AF387" s="3">
        <v>2740</v>
      </c>
      <c r="AG387" s="3">
        <v>115</v>
      </c>
      <c r="AH387" s="3">
        <v>576</v>
      </c>
      <c r="AI387" s="3">
        <v>3115</v>
      </c>
      <c r="AJ387" s="3">
        <v>2570</v>
      </c>
      <c r="AK387" s="3">
        <v>448</v>
      </c>
      <c r="AL387" s="3">
        <v>63</v>
      </c>
      <c r="AM387" s="3">
        <v>7828</v>
      </c>
      <c r="AN387" s="3">
        <v>1713</v>
      </c>
      <c r="AO387" s="3">
        <v>9142.9</v>
      </c>
      <c r="AP387" s="3">
        <v>5.6000000000000001E-2</v>
      </c>
      <c r="AQ387" s="3">
        <v>92</v>
      </c>
      <c r="AR387" s="3">
        <v>108.3</v>
      </c>
      <c r="AS387" s="3">
        <v>9.5</v>
      </c>
      <c r="AT387" s="3">
        <v>2.9</v>
      </c>
      <c r="AU387" s="2">
        <v>1010.6</v>
      </c>
      <c r="AV387" s="2">
        <v>0</v>
      </c>
      <c r="AW387" s="2">
        <v>0.10833333333333321</v>
      </c>
      <c r="AX387">
        <f t="shared" ref="AX387:AX450" si="263">B387-T387</f>
        <v>58</v>
      </c>
      <c r="AY387" t="s">
        <v>81</v>
      </c>
      <c r="AZ387" s="3">
        <v>13849332</v>
      </c>
      <c r="BA387" s="3">
        <v>9220</v>
      </c>
      <c r="BB387">
        <v>127691000000</v>
      </c>
      <c r="BC387" t="s">
        <v>79</v>
      </c>
      <c r="BD387">
        <f t="shared" si="230"/>
        <v>4.4000000000000004</v>
      </c>
      <c r="BE387">
        <f t="shared" si="231"/>
        <v>78</v>
      </c>
      <c r="BF387" t="str">
        <f t="shared" si="232"/>
        <v>あり</v>
      </c>
      <c r="BG387" t="str">
        <f t="shared" si="233"/>
        <v>冬である</v>
      </c>
      <c r="BH387">
        <f t="shared" si="234"/>
        <v>0</v>
      </c>
      <c r="BI387" t="str">
        <f t="shared" si="235"/>
        <v>_なし</v>
      </c>
      <c r="BJ387" t="str">
        <f t="shared" ref="BJ387:BJ450" si="264">IF(BC387="正月", "正月", "_なし")</f>
        <v>_なし</v>
      </c>
      <c r="BK387" t="str">
        <f t="shared" si="236"/>
        <v>_なし</v>
      </c>
      <c r="BL387">
        <f t="shared" si="237"/>
        <v>-8.3333333333333592E-3</v>
      </c>
      <c r="BM387">
        <f t="shared" ref="BM387:BM450" si="265">AK387+AM387</f>
        <v>8276</v>
      </c>
      <c r="BN387">
        <f t="shared" ref="BN387:BN450" si="266">AL387+AN387</f>
        <v>1776</v>
      </c>
      <c r="BO387">
        <f t="shared" ref="BO387:BO450" si="267">BM387+BN387</f>
        <v>10052</v>
      </c>
      <c r="BP387">
        <v>-35</v>
      </c>
      <c r="BQ387">
        <v>-9</v>
      </c>
      <c r="BR387">
        <v>-27</v>
      </c>
      <c r="BS387">
        <v>-41</v>
      </c>
      <c r="BT387">
        <v>-28</v>
      </c>
      <c r="BU387">
        <v>15</v>
      </c>
      <c r="BV387">
        <f t="shared" si="249"/>
        <v>-37</v>
      </c>
      <c r="BW387">
        <f t="shared" si="250"/>
        <v>-11</v>
      </c>
      <c r="BX387">
        <f t="shared" si="251"/>
        <v>-32</v>
      </c>
      <c r="BY387">
        <f t="shared" si="252"/>
        <v>-43</v>
      </c>
      <c r="BZ387">
        <f t="shared" si="253"/>
        <v>-29</v>
      </c>
      <c r="CA387">
        <f t="shared" si="254"/>
        <v>15</v>
      </c>
      <c r="CB387">
        <f t="shared" ref="CB387:CB450" si="268">AVERAGE(BP387:BU387)</f>
        <v>-20.833333333333332</v>
      </c>
      <c r="CC387">
        <f t="shared" ref="CC387:CC450" si="269">AVERAGE(BV387:CA387)</f>
        <v>-22.833333333333332</v>
      </c>
      <c r="CD387">
        <f t="shared" si="238"/>
        <v>0.2</v>
      </c>
      <c r="CE387" t="s">
        <v>119</v>
      </c>
      <c r="CF387" t="str">
        <f t="shared" si="239"/>
        <v>冬</v>
      </c>
      <c r="CG387" s="2">
        <v>13849332</v>
      </c>
      <c r="CH387" s="2">
        <v>92110</v>
      </c>
      <c r="CI387" s="2">
        <v>127690841040</v>
      </c>
      <c r="CJ387">
        <f t="shared" si="240"/>
        <v>204005000000</v>
      </c>
      <c r="CK387">
        <f t="shared" si="241"/>
        <v>204004523325</v>
      </c>
      <c r="CL387" s="2">
        <v>0</v>
      </c>
      <c r="CM387" s="2">
        <v>0</v>
      </c>
      <c r="CN387">
        <f t="shared" ref="CN387:CN450" si="270">CL387+CM387</f>
        <v>0</v>
      </c>
      <c r="CO387">
        <f t="shared" si="227"/>
        <v>0</v>
      </c>
      <c r="CP387">
        <f t="shared" si="228"/>
        <v>0</v>
      </c>
      <c r="CQ387">
        <f t="shared" si="229"/>
        <v>0</v>
      </c>
      <c r="CR387">
        <f t="shared" ref="CR387:CR450" si="271">T387-CQ387</f>
        <v>676</v>
      </c>
      <c r="CS387">
        <v>190</v>
      </c>
      <c r="CT387">
        <v>534837.80000000005</v>
      </c>
      <c r="CU387">
        <f t="shared" si="242"/>
        <v>531297.19999999995</v>
      </c>
    </row>
    <row r="388" spans="1:99" x14ac:dyDescent="0.55000000000000004">
      <c r="A388" s="1">
        <v>44232</v>
      </c>
      <c r="B388">
        <v>577</v>
      </c>
      <c r="C388">
        <v>103615</v>
      </c>
      <c r="D388">
        <v>22</v>
      </c>
      <c r="E388">
        <v>996</v>
      </c>
      <c r="F388">
        <v>7.1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 t="str">
        <f t="shared" si="255"/>
        <v>金曜</v>
      </c>
      <c r="O388" t="s">
        <v>17</v>
      </c>
      <c r="P388" t="str">
        <f t="shared" si="256"/>
        <v>_平日</v>
      </c>
      <c r="Q388" t="str">
        <f t="shared" si="257"/>
        <v>_祝日でない</v>
      </c>
      <c r="R388" t="str">
        <f t="shared" si="258"/>
        <v>_平日</v>
      </c>
      <c r="S388" t="str">
        <f t="shared" si="259"/>
        <v>休日前日</v>
      </c>
      <c r="T388">
        <f t="shared" ref="T388:T451" si="272">B387</f>
        <v>734</v>
      </c>
      <c r="U388" t="str">
        <f t="shared" si="260"/>
        <v>金</v>
      </c>
      <c r="V388" t="str">
        <f t="shared" si="261"/>
        <v>週の後半</v>
      </c>
      <c r="W388" t="s">
        <v>25</v>
      </c>
      <c r="X388" t="str">
        <f t="shared" si="262"/>
        <v>週の後半</v>
      </c>
      <c r="Y388" s="3">
        <v>0</v>
      </c>
      <c r="Z388" s="3">
        <v>53</v>
      </c>
      <c r="AA388" s="2" t="s">
        <v>53</v>
      </c>
      <c r="AB388" s="3">
        <v>0</v>
      </c>
      <c r="AC388" s="3">
        <v>93394</v>
      </c>
      <c r="AD388">
        <f t="shared" ref="AD388:AD449" si="273">AC388-AC387</f>
        <v>1284</v>
      </c>
      <c r="AE388" s="3">
        <v>2816</v>
      </c>
      <c r="AF388" s="3">
        <v>2699</v>
      </c>
      <c r="AG388" s="3">
        <v>117</v>
      </c>
      <c r="AH388" s="3">
        <v>579</v>
      </c>
      <c r="AI388" s="3">
        <v>2770</v>
      </c>
      <c r="AJ388" s="3">
        <v>2222</v>
      </c>
      <c r="AK388" s="3">
        <v>436</v>
      </c>
      <c r="AL388" s="3">
        <v>65</v>
      </c>
      <c r="AM388" s="3">
        <v>7787</v>
      </c>
      <c r="AN388" s="3">
        <v>1511</v>
      </c>
      <c r="AO388" s="3">
        <v>9047.4</v>
      </c>
      <c r="AP388" s="3">
        <v>5.3999999999999999E-2</v>
      </c>
      <c r="AQ388" s="3">
        <v>107</v>
      </c>
      <c r="AR388" s="3">
        <v>109.7</v>
      </c>
      <c r="AS388" s="3">
        <v>8.9</v>
      </c>
      <c r="AT388" s="3">
        <v>2.4</v>
      </c>
      <c r="AU388" s="2">
        <v>1015.2</v>
      </c>
      <c r="AV388" s="2">
        <v>4</v>
      </c>
      <c r="AW388" s="2">
        <v>2.6333333333333333</v>
      </c>
      <c r="AX388">
        <f t="shared" si="263"/>
        <v>-157</v>
      </c>
      <c r="AY388" t="s">
        <v>81</v>
      </c>
      <c r="AZ388" s="3">
        <v>13848598</v>
      </c>
      <c r="BA388" s="3">
        <v>8648</v>
      </c>
      <c r="BB388">
        <v>119763000000</v>
      </c>
      <c r="BC388" t="s">
        <v>79</v>
      </c>
      <c r="BD388">
        <f t="shared" si="230"/>
        <v>5.3</v>
      </c>
      <c r="BE388">
        <f t="shared" si="231"/>
        <v>54</v>
      </c>
      <c r="BF388" t="str">
        <f t="shared" si="232"/>
        <v>あり</v>
      </c>
      <c r="BG388" t="str">
        <f t="shared" si="233"/>
        <v>冬である</v>
      </c>
      <c r="BH388">
        <f t="shared" si="234"/>
        <v>0</v>
      </c>
      <c r="BI388" t="str">
        <f t="shared" si="235"/>
        <v>_なし</v>
      </c>
      <c r="BJ388" t="str">
        <f t="shared" si="264"/>
        <v>_なし</v>
      </c>
      <c r="BK388" t="str">
        <f t="shared" si="236"/>
        <v>_なし</v>
      </c>
      <c r="BL388">
        <f t="shared" si="237"/>
        <v>2.208333333333333</v>
      </c>
      <c r="BM388">
        <f t="shared" si="265"/>
        <v>8223</v>
      </c>
      <c r="BN388">
        <f t="shared" si="266"/>
        <v>1576</v>
      </c>
      <c r="BO388">
        <f t="shared" si="267"/>
        <v>9799</v>
      </c>
      <c r="BP388">
        <v>-37</v>
      </c>
      <c r="BQ388">
        <v>-6</v>
      </c>
      <c r="BR388">
        <v>-26</v>
      </c>
      <c r="BS388">
        <v>-41</v>
      </c>
      <c r="BT388">
        <v>-27</v>
      </c>
      <c r="BU388">
        <v>16</v>
      </c>
      <c r="BV388">
        <f t="shared" si="249"/>
        <v>-42</v>
      </c>
      <c r="BW388">
        <f t="shared" si="250"/>
        <v>-19</v>
      </c>
      <c r="BX388">
        <f t="shared" si="251"/>
        <v>-47</v>
      </c>
      <c r="BY388">
        <f t="shared" si="252"/>
        <v>-43</v>
      </c>
      <c r="BZ388">
        <f t="shared" si="253"/>
        <v>-29</v>
      </c>
      <c r="CA388">
        <f t="shared" si="254"/>
        <v>16</v>
      </c>
      <c r="CB388">
        <f t="shared" si="268"/>
        <v>-20.166666666666668</v>
      </c>
      <c r="CC388">
        <f t="shared" si="269"/>
        <v>-27.333333333333332</v>
      </c>
      <c r="CD388">
        <f t="shared" si="238"/>
        <v>7.5</v>
      </c>
      <c r="CE388" t="s">
        <v>119</v>
      </c>
      <c r="CF388" t="str">
        <f t="shared" si="239"/>
        <v>冬</v>
      </c>
      <c r="CG388" s="2">
        <v>13848598</v>
      </c>
      <c r="CH388" s="2">
        <v>93394</v>
      </c>
      <c r="CI388" s="2">
        <v>119762675504</v>
      </c>
      <c r="CJ388">
        <f t="shared" si="240"/>
        <v>190787000000</v>
      </c>
      <c r="CK388">
        <f t="shared" si="241"/>
        <v>190786711104</v>
      </c>
      <c r="CL388" s="2">
        <v>0</v>
      </c>
      <c r="CM388" s="2">
        <v>0</v>
      </c>
      <c r="CN388">
        <f t="shared" si="270"/>
        <v>0</v>
      </c>
      <c r="CO388">
        <f t="shared" ref="CO388:CO451" si="274">CL387</f>
        <v>0</v>
      </c>
      <c r="CP388">
        <f t="shared" ref="CP388:CP451" si="275">CM387</f>
        <v>0</v>
      </c>
      <c r="CQ388">
        <f t="shared" ref="CQ388:CQ451" si="276">CN387</f>
        <v>0</v>
      </c>
      <c r="CR388">
        <f t="shared" si="271"/>
        <v>734</v>
      </c>
      <c r="CS388">
        <v>190</v>
      </c>
      <c r="CT388">
        <v>534837.80000000005</v>
      </c>
      <c r="CU388">
        <f t="shared" si="242"/>
        <v>531297.19999999995</v>
      </c>
    </row>
    <row r="389" spans="1:99" x14ac:dyDescent="0.55000000000000004">
      <c r="A389" s="1">
        <v>44233</v>
      </c>
      <c r="B389">
        <v>639</v>
      </c>
      <c r="C389">
        <v>104254</v>
      </c>
      <c r="D389">
        <v>21</v>
      </c>
      <c r="E389">
        <v>1017</v>
      </c>
      <c r="F389">
        <v>8.9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 t="str">
        <f t="shared" si="255"/>
        <v>休日</v>
      </c>
      <c r="O389" t="s">
        <v>17</v>
      </c>
      <c r="P389" t="str">
        <f t="shared" si="256"/>
        <v>休日</v>
      </c>
      <c r="Q389" t="str">
        <f t="shared" si="257"/>
        <v>_祝日でない</v>
      </c>
      <c r="R389" t="str">
        <f t="shared" si="258"/>
        <v>休日</v>
      </c>
      <c r="S389" t="str">
        <f t="shared" si="259"/>
        <v>休日</v>
      </c>
      <c r="T389">
        <f t="shared" si="272"/>
        <v>577</v>
      </c>
      <c r="U389" t="str">
        <f t="shared" si="260"/>
        <v>土</v>
      </c>
      <c r="V389" t="str">
        <f t="shared" si="261"/>
        <v>週の後半</v>
      </c>
      <c r="W389" t="s">
        <v>25</v>
      </c>
      <c r="X389" t="str">
        <f t="shared" si="262"/>
        <v>週の後半</v>
      </c>
      <c r="Y389" s="3">
        <v>0</v>
      </c>
      <c r="Z389" s="3">
        <v>55</v>
      </c>
      <c r="AA389" s="2" t="s">
        <v>53</v>
      </c>
      <c r="AB389" s="3">
        <v>0</v>
      </c>
      <c r="AC389" s="3">
        <v>94682</v>
      </c>
      <c r="AD389">
        <f t="shared" si="273"/>
        <v>1288</v>
      </c>
      <c r="AE389" s="3">
        <v>2775</v>
      </c>
      <c r="AF389" s="3">
        <v>2661</v>
      </c>
      <c r="AG389" s="3">
        <v>114</v>
      </c>
      <c r="AH389" s="3">
        <v>567</v>
      </c>
      <c r="AI389" s="3">
        <v>2123</v>
      </c>
      <c r="AJ389" s="3">
        <v>2252</v>
      </c>
      <c r="AK389" s="3">
        <v>318</v>
      </c>
      <c r="AL389" s="3">
        <v>36</v>
      </c>
      <c r="AM389" s="3">
        <v>5427</v>
      </c>
      <c r="AN389" s="3">
        <v>1000</v>
      </c>
      <c r="AO389" s="3">
        <v>8943.4</v>
      </c>
      <c r="AP389" s="3">
        <v>5.2999999999999999E-2</v>
      </c>
      <c r="AQ389" s="3">
        <v>87</v>
      </c>
      <c r="AR389" s="3">
        <v>107.3</v>
      </c>
      <c r="AS389" s="3">
        <v>9.4</v>
      </c>
      <c r="AT389" s="3">
        <v>1.7</v>
      </c>
      <c r="AU389" s="2">
        <v>1010.1</v>
      </c>
      <c r="AV389" s="2">
        <v>1.8</v>
      </c>
      <c r="AW389" s="2">
        <v>-30.033333333333335</v>
      </c>
      <c r="AX389">
        <f t="shared" si="263"/>
        <v>62</v>
      </c>
      <c r="AY389" t="s">
        <v>81</v>
      </c>
      <c r="AZ389" s="3">
        <v>13848021</v>
      </c>
      <c r="BA389" s="3">
        <v>7916</v>
      </c>
      <c r="BB389">
        <v>109621000000</v>
      </c>
      <c r="BC389" t="s">
        <v>79</v>
      </c>
      <c r="BD389">
        <f t="shared" si="230"/>
        <v>4.0999999999999996</v>
      </c>
      <c r="BE389">
        <f t="shared" si="231"/>
        <v>36</v>
      </c>
      <c r="BF389" t="str">
        <f t="shared" si="232"/>
        <v>あり</v>
      </c>
      <c r="BG389" t="str">
        <f t="shared" si="233"/>
        <v>冬である</v>
      </c>
      <c r="BH389">
        <f t="shared" si="234"/>
        <v>0</v>
      </c>
      <c r="BI389" t="str">
        <f t="shared" si="235"/>
        <v>_なし</v>
      </c>
      <c r="BJ389" t="str">
        <f t="shared" si="264"/>
        <v>_なし</v>
      </c>
      <c r="BK389" t="str">
        <f t="shared" si="236"/>
        <v>_なし</v>
      </c>
      <c r="BL389">
        <f t="shared" si="237"/>
        <v>-29.266666666666669</v>
      </c>
      <c r="BM389">
        <f t="shared" si="265"/>
        <v>5745</v>
      </c>
      <c r="BN389">
        <f t="shared" si="266"/>
        <v>1036</v>
      </c>
      <c r="BO389">
        <f t="shared" si="267"/>
        <v>6781</v>
      </c>
      <c r="BP389">
        <v>-28</v>
      </c>
      <c r="BQ389">
        <v>-3</v>
      </c>
      <c r="BR389">
        <v>-17</v>
      </c>
      <c r="BS389">
        <v>-38</v>
      </c>
      <c r="BT389">
        <v>-17</v>
      </c>
      <c r="BU389">
        <v>9</v>
      </c>
      <c r="BV389">
        <f t="shared" si="249"/>
        <v>-37</v>
      </c>
      <c r="BW389">
        <f t="shared" si="250"/>
        <v>-5</v>
      </c>
      <c r="BX389">
        <f t="shared" si="251"/>
        <v>-32</v>
      </c>
      <c r="BY389">
        <f t="shared" si="252"/>
        <v>-42</v>
      </c>
      <c r="BZ389">
        <f t="shared" si="253"/>
        <v>-27</v>
      </c>
      <c r="CA389">
        <f t="shared" si="254"/>
        <v>16</v>
      </c>
      <c r="CB389">
        <f t="shared" si="268"/>
        <v>-15.666666666666666</v>
      </c>
      <c r="CC389">
        <f t="shared" si="269"/>
        <v>-21.166666666666668</v>
      </c>
      <c r="CD389">
        <f t="shared" si="238"/>
        <v>9.4</v>
      </c>
      <c r="CE389" t="s">
        <v>119</v>
      </c>
      <c r="CF389" t="str">
        <f t="shared" si="239"/>
        <v>冬</v>
      </c>
      <c r="CG389" s="2">
        <v>13848021</v>
      </c>
      <c r="CH389" s="2">
        <v>94682</v>
      </c>
      <c r="CI389" s="2">
        <v>109620934236</v>
      </c>
      <c r="CJ389">
        <f t="shared" si="240"/>
        <v>186314000000</v>
      </c>
      <c r="CK389">
        <f t="shared" si="241"/>
        <v>186314255450</v>
      </c>
      <c r="CL389" s="2">
        <v>0</v>
      </c>
      <c r="CM389" s="2">
        <v>0</v>
      </c>
      <c r="CN389">
        <f t="shared" si="270"/>
        <v>0</v>
      </c>
      <c r="CO389">
        <f t="shared" si="274"/>
        <v>0</v>
      </c>
      <c r="CP389">
        <f t="shared" si="275"/>
        <v>0</v>
      </c>
      <c r="CQ389">
        <f t="shared" si="276"/>
        <v>0</v>
      </c>
      <c r="CR389">
        <f t="shared" si="271"/>
        <v>577</v>
      </c>
      <c r="CS389">
        <v>190</v>
      </c>
      <c r="CT389">
        <v>534837.80000000005</v>
      </c>
      <c r="CU389">
        <f t="shared" si="242"/>
        <v>531297.19999999995</v>
      </c>
    </row>
    <row r="390" spans="1:99" x14ac:dyDescent="0.55000000000000004">
      <c r="A390" s="1">
        <v>44234</v>
      </c>
      <c r="B390">
        <v>429</v>
      </c>
      <c r="C390">
        <v>104683</v>
      </c>
      <c r="D390">
        <v>6</v>
      </c>
      <c r="E390">
        <v>1023</v>
      </c>
      <c r="F390">
        <v>9.9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 t="str">
        <f t="shared" si="255"/>
        <v>休日</v>
      </c>
      <c r="O390" t="s">
        <v>17</v>
      </c>
      <c r="P390" t="str">
        <f t="shared" si="256"/>
        <v>休日</v>
      </c>
      <c r="Q390" t="str">
        <f t="shared" si="257"/>
        <v>_祝日でない</v>
      </c>
      <c r="R390" t="str">
        <f t="shared" si="258"/>
        <v>休日</v>
      </c>
      <c r="S390" t="str">
        <f t="shared" si="259"/>
        <v>休日</v>
      </c>
      <c r="T390">
        <f t="shared" si="272"/>
        <v>639</v>
      </c>
      <c r="U390" t="str">
        <f t="shared" si="260"/>
        <v>日</v>
      </c>
      <c r="V390" t="str">
        <f t="shared" si="261"/>
        <v>_週の前半</v>
      </c>
      <c r="W390" t="s">
        <v>25</v>
      </c>
      <c r="X390" t="str">
        <f t="shared" si="262"/>
        <v>週の後半</v>
      </c>
      <c r="Y390" s="3">
        <v>0</v>
      </c>
      <c r="Z390" s="3">
        <v>49</v>
      </c>
      <c r="AA390" s="2" t="s">
        <v>53</v>
      </c>
      <c r="AB390" s="3">
        <v>0</v>
      </c>
      <c r="AC390" s="3">
        <v>95648</v>
      </c>
      <c r="AD390">
        <f t="shared" si="273"/>
        <v>966</v>
      </c>
      <c r="AE390" s="3">
        <v>2722</v>
      </c>
      <c r="AF390" s="3">
        <v>2611</v>
      </c>
      <c r="AG390" s="3">
        <v>111</v>
      </c>
      <c r="AH390" s="3">
        <v>578</v>
      </c>
      <c r="AI390" s="3">
        <v>1638</v>
      </c>
      <c r="AJ390" s="3">
        <v>2236</v>
      </c>
      <c r="AK390" s="3">
        <v>132</v>
      </c>
      <c r="AL390" s="3">
        <v>17</v>
      </c>
      <c r="AM390" s="3">
        <v>2184</v>
      </c>
      <c r="AN390" s="3">
        <v>546</v>
      </c>
      <c r="AO390" s="3">
        <v>8828.9</v>
      </c>
      <c r="AP390" s="3">
        <v>5.2999999999999999E-2</v>
      </c>
      <c r="AQ390" s="3">
        <v>105</v>
      </c>
      <c r="AR390" s="3">
        <v>107.1</v>
      </c>
      <c r="AS390" s="3">
        <v>9.1</v>
      </c>
      <c r="AT390" s="3">
        <v>2.4</v>
      </c>
      <c r="AU390" s="2">
        <v>1007.4</v>
      </c>
      <c r="AV390" s="2">
        <v>2</v>
      </c>
      <c r="AW390" s="2">
        <v>-9.0833333333333339</v>
      </c>
      <c r="AX390">
        <f t="shared" si="263"/>
        <v>-210</v>
      </c>
      <c r="AY390" t="s">
        <v>81</v>
      </c>
      <c r="AZ390" s="3">
        <v>13847382</v>
      </c>
      <c r="BA390" s="3">
        <v>7583</v>
      </c>
      <c r="BB390">
        <v>105005000000</v>
      </c>
      <c r="BC390" t="s">
        <v>79</v>
      </c>
      <c r="BD390">
        <f t="shared" si="230"/>
        <v>5.4</v>
      </c>
      <c r="BE390">
        <f t="shared" si="231"/>
        <v>42</v>
      </c>
      <c r="BF390" t="str">
        <f t="shared" si="232"/>
        <v>あり</v>
      </c>
      <c r="BG390" t="str">
        <f t="shared" si="233"/>
        <v>冬である</v>
      </c>
      <c r="BH390">
        <f t="shared" si="234"/>
        <v>0</v>
      </c>
      <c r="BI390" t="str">
        <f t="shared" si="235"/>
        <v>_なし</v>
      </c>
      <c r="BJ390" t="str">
        <f t="shared" si="264"/>
        <v>_なし</v>
      </c>
      <c r="BK390" t="str">
        <f t="shared" si="236"/>
        <v>_なし</v>
      </c>
      <c r="BL390">
        <f t="shared" si="237"/>
        <v>-10.825000000000001</v>
      </c>
      <c r="BM390">
        <f t="shared" si="265"/>
        <v>2316</v>
      </c>
      <c r="BN390">
        <f t="shared" si="266"/>
        <v>563</v>
      </c>
      <c r="BO390">
        <f t="shared" si="267"/>
        <v>2879</v>
      </c>
      <c r="BP390">
        <v>-27</v>
      </c>
      <c r="BQ390">
        <v>-5</v>
      </c>
      <c r="BR390">
        <v>-4</v>
      </c>
      <c r="BS390">
        <v>-41</v>
      </c>
      <c r="BT390">
        <v>-15</v>
      </c>
      <c r="BU390">
        <v>7</v>
      </c>
      <c r="BV390">
        <f t="shared" si="249"/>
        <v>-29</v>
      </c>
      <c r="BW390">
        <f t="shared" si="250"/>
        <v>-3</v>
      </c>
      <c r="BX390">
        <f t="shared" si="251"/>
        <v>-25</v>
      </c>
      <c r="BY390">
        <f t="shared" si="252"/>
        <v>-40</v>
      </c>
      <c r="BZ390">
        <f t="shared" si="253"/>
        <v>-17</v>
      </c>
      <c r="CA390">
        <f t="shared" si="254"/>
        <v>9</v>
      </c>
      <c r="CB390">
        <f t="shared" si="268"/>
        <v>-14.166666666666666</v>
      </c>
      <c r="CC390">
        <f t="shared" si="269"/>
        <v>-17.5</v>
      </c>
      <c r="CD390">
        <f t="shared" si="238"/>
        <v>9.4</v>
      </c>
      <c r="CE390" t="s">
        <v>119</v>
      </c>
      <c r="CF390" t="str">
        <f t="shared" si="239"/>
        <v>冬</v>
      </c>
      <c r="CG390" s="2">
        <v>13847382</v>
      </c>
      <c r="CH390" s="2">
        <v>95648</v>
      </c>
      <c r="CI390" s="2">
        <v>105004697706</v>
      </c>
      <c r="CJ390">
        <f t="shared" si="240"/>
        <v>186456000000</v>
      </c>
      <c r="CK390">
        <f t="shared" si="241"/>
        <v>186456266451</v>
      </c>
      <c r="CL390" s="2">
        <v>0</v>
      </c>
      <c r="CM390" s="2">
        <v>0</v>
      </c>
      <c r="CN390">
        <f t="shared" si="270"/>
        <v>0</v>
      </c>
      <c r="CO390">
        <f t="shared" si="274"/>
        <v>0</v>
      </c>
      <c r="CP390">
        <f t="shared" si="275"/>
        <v>0</v>
      </c>
      <c r="CQ390">
        <f t="shared" si="276"/>
        <v>0</v>
      </c>
      <c r="CR390">
        <f t="shared" si="271"/>
        <v>639</v>
      </c>
      <c r="CS390">
        <v>190</v>
      </c>
      <c r="CT390">
        <v>534837.80000000005</v>
      </c>
      <c r="CU390">
        <f t="shared" si="242"/>
        <v>531297.19999999995</v>
      </c>
    </row>
    <row r="391" spans="1:99" x14ac:dyDescent="0.55000000000000004">
      <c r="A391" s="1">
        <v>44235</v>
      </c>
      <c r="B391">
        <v>276</v>
      </c>
      <c r="C391">
        <v>104959</v>
      </c>
      <c r="D391">
        <v>12</v>
      </c>
      <c r="E391">
        <v>1035</v>
      </c>
      <c r="F391">
        <v>6.1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t="str">
        <f t="shared" si="255"/>
        <v>_平日(金曜除く)</v>
      </c>
      <c r="O391" t="s">
        <v>17</v>
      </c>
      <c r="P391" t="str">
        <f t="shared" si="256"/>
        <v>_平日</v>
      </c>
      <c r="Q391" t="str">
        <f t="shared" si="257"/>
        <v>_祝日でない</v>
      </c>
      <c r="R391" t="str">
        <f t="shared" si="258"/>
        <v>_平日</v>
      </c>
      <c r="S391" t="str">
        <f t="shared" si="259"/>
        <v>_平日</v>
      </c>
      <c r="T391">
        <f t="shared" si="272"/>
        <v>429</v>
      </c>
      <c r="U391" t="str">
        <f t="shared" si="260"/>
        <v>月</v>
      </c>
      <c r="V391" t="str">
        <f t="shared" si="261"/>
        <v>_週の前半</v>
      </c>
      <c r="W391" t="s">
        <v>25</v>
      </c>
      <c r="X391" t="str">
        <f t="shared" si="262"/>
        <v>_週の前半</v>
      </c>
      <c r="Y391" s="3">
        <v>0</v>
      </c>
      <c r="Z391" s="3">
        <v>41</v>
      </c>
      <c r="AA391" s="2" t="s">
        <v>53</v>
      </c>
      <c r="AB391" s="3">
        <v>0</v>
      </c>
      <c r="AC391" s="3">
        <v>96587</v>
      </c>
      <c r="AD391">
        <f t="shared" si="273"/>
        <v>939</v>
      </c>
      <c r="AE391" s="3">
        <v>2663</v>
      </c>
      <c r="AF391" s="3">
        <v>2559</v>
      </c>
      <c r="AG391" s="3">
        <v>104</v>
      </c>
      <c r="AH391" s="3">
        <v>557</v>
      </c>
      <c r="AI391" s="3">
        <v>1626</v>
      </c>
      <c r="AJ391" s="3">
        <v>1653</v>
      </c>
      <c r="AK391" s="3">
        <v>371</v>
      </c>
      <c r="AL391" s="3">
        <v>88</v>
      </c>
      <c r="AM391" s="3">
        <v>6673</v>
      </c>
      <c r="AN391" s="3">
        <v>1891</v>
      </c>
      <c r="AO391" s="3">
        <v>8727.6</v>
      </c>
      <c r="AP391" s="3">
        <v>5.1999999999999998E-2</v>
      </c>
      <c r="AQ391" s="3">
        <v>116</v>
      </c>
      <c r="AR391" s="3">
        <v>104</v>
      </c>
      <c r="AS391" s="3">
        <v>2.7</v>
      </c>
      <c r="AT391" s="3">
        <v>3.2</v>
      </c>
      <c r="AU391" s="2">
        <v>1008</v>
      </c>
      <c r="AV391" s="2">
        <v>5.8</v>
      </c>
      <c r="AW391" s="2">
        <v>113.64999999999999</v>
      </c>
      <c r="AX391">
        <f t="shared" si="263"/>
        <v>-153</v>
      </c>
      <c r="AY391" t="s">
        <v>81</v>
      </c>
      <c r="AZ391" s="3">
        <v>13846953</v>
      </c>
      <c r="BA391" s="3">
        <v>7061</v>
      </c>
      <c r="BB391">
        <v>97773335133</v>
      </c>
      <c r="BC391" t="s">
        <v>79</v>
      </c>
      <c r="BD391">
        <f t="shared" si="230"/>
        <v>7.2</v>
      </c>
      <c r="BE391">
        <f t="shared" si="231"/>
        <v>57</v>
      </c>
      <c r="BF391" t="str">
        <f t="shared" si="232"/>
        <v>あり</v>
      </c>
      <c r="BG391" t="str">
        <f t="shared" si="233"/>
        <v>冬である</v>
      </c>
      <c r="BH391">
        <f t="shared" si="234"/>
        <v>0</v>
      </c>
      <c r="BI391" t="str">
        <f t="shared" si="235"/>
        <v>_なし</v>
      </c>
      <c r="BJ391" t="str">
        <f t="shared" si="264"/>
        <v>_なし</v>
      </c>
      <c r="BK391" t="str">
        <f t="shared" si="236"/>
        <v>_なし</v>
      </c>
      <c r="BL391">
        <f t="shared" si="237"/>
        <v>129.29166666666666</v>
      </c>
      <c r="BM391">
        <f t="shared" si="265"/>
        <v>7044</v>
      </c>
      <c r="BN391">
        <f t="shared" si="266"/>
        <v>1979</v>
      </c>
      <c r="BO391">
        <f t="shared" si="267"/>
        <v>9023</v>
      </c>
      <c r="BP391">
        <v>-35</v>
      </c>
      <c r="BQ391">
        <v>-10</v>
      </c>
      <c r="BR391">
        <v>-31</v>
      </c>
      <c r="BS391">
        <v>-39</v>
      </c>
      <c r="BT391">
        <v>-25</v>
      </c>
      <c r="BU391">
        <v>13</v>
      </c>
      <c r="BV391">
        <f t="shared" si="249"/>
        <v>-27</v>
      </c>
      <c r="BW391">
        <f t="shared" si="250"/>
        <v>-4</v>
      </c>
      <c r="BX391">
        <f t="shared" si="251"/>
        <v>-16</v>
      </c>
      <c r="BY391">
        <f t="shared" si="252"/>
        <v>-43</v>
      </c>
      <c r="BZ391">
        <f t="shared" si="253"/>
        <v>-14</v>
      </c>
      <c r="CA391">
        <f t="shared" si="254"/>
        <v>8</v>
      </c>
      <c r="CB391">
        <f t="shared" si="268"/>
        <v>-21.166666666666668</v>
      </c>
      <c r="CC391">
        <f t="shared" si="269"/>
        <v>-16</v>
      </c>
      <c r="CD391">
        <f t="shared" si="238"/>
        <v>4.5</v>
      </c>
      <c r="CE391" t="s">
        <v>119</v>
      </c>
      <c r="CF391" t="str">
        <f t="shared" si="239"/>
        <v>冬</v>
      </c>
      <c r="CG391" s="2">
        <v>13846953</v>
      </c>
      <c r="CH391" s="2">
        <v>96587</v>
      </c>
      <c r="CI391" s="2">
        <v>97773335133</v>
      </c>
      <c r="CJ391">
        <f t="shared" si="240"/>
        <v>168483000000</v>
      </c>
      <c r="CK391">
        <f t="shared" si="241"/>
        <v>168483040948</v>
      </c>
      <c r="CL391" s="2">
        <v>0</v>
      </c>
      <c r="CM391" s="2">
        <v>0</v>
      </c>
      <c r="CN391">
        <f t="shared" si="270"/>
        <v>0</v>
      </c>
      <c r="CO391">
        <f t="shared" si="274"/>
        <v>0</v>
      </c>
      <c r="CP391">
        <f t="shared" si="275"/>
        <v>0</v>
      </c>
      <c r="CQ391">
        <f t="shared" si="276"/>
        <v>0</v>
      </c>
      <c r="CR391">
        <f t="shared" si="271"/>
        <v>429</v>
      </c>
      <c r="CS391">
        <v>190</v>
      </c>
      <c r="CT391">
        <v>534837.80000000005</v>
      </c>
      <c r="CU391">
        <f t="shared" si="242"/>
        <v>534837.80000000005</v>
      </c>
    </row>
    <row r="392" spans="1:99" x14ac:dyDescent="0.55000000000000004">
      <c r="A392" s="1">
        <v>44236</v>
      </c>
      <c r="B392">
        <v>412</v>
      </c>
      <c r="C392">
        <v>105371</v>
      </c>
      <c r="D392">
        <v>18</v>
      </c>
      <c r="E392">
        <v>1053</v>
      </c>
      <c r="F392">
        <v>4.7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 t="str">
        <f t="shared" si="255"/>
        <v>_平日(金曜除く)</v>
      </c>
      <c r="O392" t="s">
        <v>17</v>
      </c>
      <c r="P392" t="str">
        <f t="shared" si="256"/>
        <v>_平日</v>
      </c>
      <c r="Q392" t="str">
        <f t="shared" si="257"/>
        <v>_祝日でない</v>
      </c>
      <c r="R392" t="str">
        <f t="shared" si="258"/>
        <v>_平日</v>
      </c>
      <c r="S392" t="str">
        <f t="shared" si="259"/>
        <v>_平日</v>
      </c>
      <c r="T392">
        <f t="shared" si="272"/>
        <v>276</v>
      </c>
      <c r="U392" t="str">
        <f t="shared" si="260"/>
        <v>火</v>
      </c>
      <c r="V392" t="str">
        <f t="shared" si="261"/>
        <v>_週の前半</v>
      </c>
      <c r="W392" t="s">
        <v>25</v>
      </c>
      <c r="X392" t="str">
        <f t="shared" si="262"/>
        <v>_週の前半</v>
      </c>
      <c r="Y392" s="3">
        <v>0</v>
      </c>
      <c r="Z392" s="3">
        <v>32</v>
      </c>
      <c r="AA392" s="2" t="s">
        <v>53</v>
      </c>
      <c r="AB392" s="3">
        <v>0</v>
      </c>
      <c r="AC392" s="3">
        <v>97506</v>
      </c>
      <c r="AD392">
        <f t="shared" si="273"/>
        <v>919</v>
      </c>
      <c r="AE392" s="3">
        <v>2606</v>
      </c>
      <c r="AF392" s="3">
        <v>2502</v>
      </c>
      <c r="AG392" s="3">
        <v>104</v>
      </c>
      <c r="AH392" s="3">
        <v>535</v>
      </c>
      <c r="AI392" s="3">
        <v>1340</v>
      </c>
      <c r="AJ392" s="3">
        <v>1493</v>
      </c>
      <c r="AK392" s="3">
        <v>430</v>
      </c>
      <c r="AL392" s="3">
        <v>62</v>
      </c>
      <c r="AM392" s="3">
        <v>8252</v>
      </c>
      <c r="AN392" s="3">
        <v>1680</v>
      </c>
      <c r="AO392" s="3">
        <v>8470.1</v>
      </c>
      <c r="AP392" s="3">
        <v>5.0999999999999997E-2</v>
      </c>
      <c r="AQ392" s="3">
        <v>90</v>
      </c>
      <c r="AR392" s="3">
        <v>101.1</v>
      </c>
      <c r="AS392" s="3">
        <v>9.6999999999999993</v>
      </c>
      <c r="AT392" s="3">
        <v>4</v>
      </c>
      <c r="AU392" s="2">
        <v>1014.5</v>
      </c>
      <c r="AV392" s="2">
        <v>0</v>
      </c>
      <c r="AW392" s="2">
        <v>-0.2916666666666668</v>
      </c>
      <c r="AX392">
        <f t="shared" si="263"/>
        <v>136</v>
      </c>
      <c r="AY392" t="s">
        <v>81</v>
      </c>
      <c r="AZ392" s="3">
        <v>13846677</v>
      </c>
      <c r="BA392" s="3">
        <v>6400</v>
      </c>
      <c r="BB392">
        <v>88618732800</v>
      </c>
      <c r="BC392" t="s">
        <v>79</v>
      </c>
      <c r="BD392">
        <f t="shared" si="230"/>
        <v>8.8000000000000007</v>
      </c>
      <c r="BE392">
        <f t="shared" si="231"/>
        <v>67</v>
      </c>
      <c r="BF392" t="str">
        <f t="shared" si="232"/>
        <v>あり</v>
      </c>
      <c r="BG392" t="str">
        <f t="shared" si="233"/>
        <v>冬である</v>
      </c>
      <c r="BH392">
        <f t="shared" si="234"/>
        <v>0</v>
      </c>
      <c r="BI392" t="str">
        <f t="shared" si="235"/>
        <v>_なし</v>
      </c>
      <c r="BJ392" t="str">
        <f t="shared" si="264"/>
        <v>_なし</v>
      </c>
      <c r="BK392" t="str">
        <f t="shared" si="236"/>
        <v>_なし</v>
      </c>
      <c r="BL392">
        <f t="shared" si="237"/>
        <v>-2.3083333333333336</v>
      </c>
      <c r="BM392">
        <f t="shared" si="265"/>
        <v>8682</v>
      </c>
      <c r="BN392">
        <f t="shared" si="266"/>
        <v>1742</v>
      </c>
      <c r="BO392">
        <f t="shared" si="267"/>
        <v>10424</v>
      </c>
      <c r="BP392">
        <v>-33</v>
      </c>
      <c r="BQ392">
        <v>-8</v>
      </c>
      <c r="BR392">
        <v>-25</v>
      </c>
      <c r="BS392">
        <v>-39</v>
      </c>
      <c r="BT392">
        <v>-26</v>
      </c>
      <c r="BU392">
        <v>14</v>
      </c>
      <c r="BV392">
        <f t="shared" si="249"/>
        <v>-35</v>
      </c>
      <c r="BW392">
        <f t="shared" si="250"/>
        <v>-9</v>
      </c>
      <c r="BX392">
        <f t="shared" si="251"/>
        <v>-29</v>
      </c>
      <c r="BY392">
        <f t="shared" si="252"/>
        <v>-39</v>
      </c>
      <c r="BZ392">
        <f t="shared" si="253"/>
        <v>-25</v>
      </c>
      <c r="CA392">
        <f t="shared" si="254"/>
        <v>13</v>
      </c>
      <c r="CB392">
        <f t="shared" si="268"/>
        <v>-19.5</v>
      </c>
      <c r="CC392">
        <f t="shared" si="269"/>
        <v>-20.666666666666668</v>
      </c>
      <c r="CD392">
        <f t="shared" si="238"/>
        <v>4.2</v>
      </c>
      <c r="CE392" t="s">
        <v>119</v>
      </c>
      <c r="CF392" t="str">
        <f t="shared" si="239"/>
        <v>冬</v>
      </c>
      <c r="CG392" s="2">
        <v>13846677</v>
      </c>
      <c r="CH392" s="2">
        <v>97506</v>
      </c>
      <c r="CI392" s="2">
        <v>88618732800</v>
      </c>
      <c r="CJ392">
        <f t="shared" si="240"/>
        <v>153007000000</v>
      </c>
      <c r="CK392">
        <f t="shared" si="241"/>
        <v>153007180508</v>
      </c>
      <c r="CL392" s="2">
        <v>0</v>
      </c>
      <c r="CM392" s="2">
        <v>0</v>
      </c>
      <c r="CN392">
        <f t="shared" si="270"/>
        <v>0</v>
      </c>
      <c r="CO392">
        <f t="shared" si="274"/>
        <v>0</v>
      </c>
      <c r="CP392">
        <f t="shared" si="275"/>
        <v>0</v>
      </c>
      <c r="CQ392">
        <f t="shared" si="276"/>
        <v>0</v>
      </c>
      <c r="CR392">
        <f t="shared" si="271"/>
        <v>276</v>
      </c>
      <c r="CS392">
        <v>190</v>
      </c>
      <c r="CT392">
        <v>534837.80000000005</v>
      </c>
      <c r="CU392">
        <f t="shared" si="242"/>
        <v>534837.80000000005</v>
      </c>
    </row>
    <row r="393" spans="1:99" x14ac:dyDescent="0.55000000000000004">
      <c r="A393" s="1">
        <v>44237</v>
      </c>
      <c r="B393">
        <v>491</v>
      </c>
      <c r="C393">
        <v>105862</v>
      </c>
      <c r="D393">
        <v>25</v>
      </c>
      <c r="E393">
        <v>1078</v>
      </c>
      <c r="F393">
        <v>6.7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 t="str">
        <f t="shared" si="255"/>
        <v>_平日(金曜除く)</v>
      </c>
      <c r="O393" t="s">
        <v>17</v>
      </c>
      <c r="P393" t="str">
        <f t="shared" si="256"/>
        <v>_平日</v>
      </c>
      <c r="Q393" t="str">
        <f t="shared" si="257"/>
        <v>祝日前日</v>
      </c>
      <c r="R393" t="str">
        <f t="shared" si="258"/>
        <v>_平日</v>
      </c>
      <c r="S393" t="str">
        <f t="shared" si="259"/>
        <v>休日前日</v>
      </c>
      <c r="T393">
        <f t="shared" si="272"/>
        <v>412</v>
      </c>
      <c r="U393" t="str">
        <f t="shared" si="260"/>
        <v>水</v>
      </c>
      <c r="V393" t="str">
        <f t="shared" si="261"/>
        <v>_週の前半</v>
      </c>
      <c r="W393" t="s">
        <v>25</v>
      </c>
      <c r="X393" t="str">
        <f t="shared" si="262"/>
        <v>_週の前半</v>
      </c>
      <c r="Y393" s="3">
        <v>0</v>
      </c>
      <c r="Z393" s="3">
        <v>48</v>
      </c>
      <c r="AA393" s="2" t="s">
        <v>53</v>
      </c>
      <c r="AB393" s="3">
        <v>0</v>
      </c>
      <c r="AC393" s="3">
        <v>98128</v>
      </c>
      <c r="AD393">
        <f t="shared" si="273"/>
        <v>622</v>
      </c>
      <c r="AE393" s="3">
        <v>2553</v>
      </c>
      <c r="AF393" s="3">
        <v>2450</v>
      </c>
      <c r="AG393" s="3">
        <v>103</v>
      </c>
      <c r="AH393" s="3">
        <v>527</v>
      </c>
      <c r="AI393" s="3">
        <v>1265</v>
      </c>
      <c r="AJ393" s="3">
        <v>1473</v>
      </c>
      <c r="AK393" s="3">
        <v>355</v>
      </c>
      <c r="AL393" s="3">
        <v>68</v>
      </c>
      <c r="AM393" s="3">
        <v>7893</v>
      </c>
      <c r="AN393" s="3">
        <v>1563</v>
      </c>
      <c r="AO393" s="3">
        <v>8405.2999999999993</v>
      </c>
      <c r="AP393" s="3">
        <v>4.9000000000000002E-2</v>
      </c>
      <c r="AQ393" s="3">
        <v>86</v>
      </c>
      <c r="AR393" s="3">
        <v>97.6</v>
      </c>
      <c r="AS393" s="3">
        <v>8</v>
      </c>
      <c r="AT393" s="3">
        <v>2.2999999999999998</v>
      </c>
      <c r="AU393" s="2">
        <v>1014.6</v>
      </c>
      <c r="AV393" s="2">
        <v>5</v>
      </c>
      <c r="AW393" s="2">
        <v>5.0583333333333327</v>
      </c>
      <c r="AX393">
        <f t="shared" si="263"/>
        <v>79</v>
      </c>
      <c r="AY393" t="s">
        <v>81</v>
      </c>
      <c r="AZ393" s="3">
        <v>13846265</v>
      </c>
      <c r="BA393" s="3">
        <v>6165</v>
      </c>
      <c r="BB393">
        <v>85362223725</v>
      </c>
      <c r="BC393" t="s">
        <v>79</v>
      </c>
      <c r="BD393">
        <f t="shared" si="230"/>
        <v>6.2</v>
      </c>
      <c r="BE393">
        <f t="shared" si="231"/>
        <v>42</v>
      </c>
      <c r="BF393" t="str">
        <f t="shared" si="232"/>
        <v>あり</v>
      </c>
      <c r="BG393" t="str">
        <f t="shared" si="233"/>
        <v>冬である</v>
      </c>
      <c r="BH393">
        <f t="shared" si="234"/>
        <v>0</v>
      </c>
      <c r="BI393" t="str">
        <f t="shared" si="235"/>
        <v>_なし</v>
      </c>
      <c r="BJ393" t="str">
        <f t="shared" si="264"/>
        <v>_なし</v>
      </c>
      <c r="BK393" t="str">
        <f t="shared" si="236"/>
        <v>_なし</v>
      </c>
      <c r="BL393">
        <f t="shared" si="237"/>
        <v>2.8249999999999997</v>
      </c>
      <c r="BM393">
        <f t="shared" si="265"/>
        <v>8248</v>
      </c>
      <c r="BN393">
        <f t="shared" si="266"/>
        <v>1631</v>
      </c>
      <c r="BO393">
        <f t="shared" si="267"/>
        <v>9879</v>
      </c>
      <c r="BP393">
        <v>-30</v>
      </c>
      <c r="BQ393">
        <v>-5</v>
      </c>
      <c r="BR393">
        <v>-19</v>
      </c>
      <c r="BS393">
        <v>-37</v>
      </c>
      <c r="BT393">
        <v>-25</v>
      </c>
      <c r="BU393">
        <v>12</v>
      </c>
      <c r="BV393">
        <f t="shared" si="249"/>
        <v>-34</v>
      </c>
      <c r="BW393">
        <f t="shared" si="250"/>
        <v>-3</v>
      </c>
      <c r="BX393">
        <f t="shared" si="251"/>
        <v>-32</v>
      </c>
      <c r="BY393">
        <f t="shared" si="252"/>
        <v>-40</v>
      </c>
      <c r="BZ393">
        <f t="shared" si="253"/>
        <v>-28</v>
      </c>
      <c r="CA393">
        <f t="shared" si="254"/>
        <v>15</v>
      </c>
      <c r="CB393">
        <f t="shared" si="268"/>
        <v>-17.333333333333332</v>
      </c>
      <c r="CC393">
        <f t="shared" si="269"/>
        <v>-20.333333333333332</v>
      </c>
      <c r="CD393">
        <f t="shared" si="238"/>
        <v>9</v>
      </c>
      <c r="CE393" t="s">
        <v>119</v>
      </c>
      <c r="CF393" t="str">
        <f t="shared" si="239"/>
        <v>冬</v>
      </c>
      <c r="CG393" s="2">
        <v>13846265</v>
      </c>
      <c r="CH393" s="2">
        <v>98128</v>
      </c>
      <c r="CI393" s="2">
        <v>85362223725</v>
      </c>
      <c r="CJ393">
        <f t="shared" si="240"/>
        <v>138722000000</v>
      </c>
      <c r="CK393">
        <f t="shared" si="241"/>
        <v>138721680128</v>
      </c>
      <c r="CL393" s="2">
        <v>0</v>
      </c>
      <c r="CM393" s="2">
        <v>0</v>
      </c>
      <c r="CN393">
        <f t="shared" si="270"/>
        <v>0</v>
      </c>
      <c r="CO393">
        <f t="shared" si="274"/>
        <v>0</v>
      </c>
      <c r="CP393">
        <f t="shared" si="275"/>
        <v>0</v>
      </c>
      <c r="CQ393">
        <f t="shared" si="276"/>
        <v>0</v>
      </c>
      <c r="CR393">
        <f t="shared" si="271"/>
        <v>412</v>
      </c>
      <c r="CS393">
        <v>190</v>
      </c>
      <c r="CT393">
        <v>534837.80000000005</v>
      </c>
      <c r="CU393">
        <f t="shared" si="242"/>
        <v>534837.80000000005</v>
      </c>
    </row>
    <row r="394" spans="1:99" x14ac:dyDescent="0.55000000000000004">
      <c r="A394" s="1">
        <v>44238</v>
      </c>
      <c r="B394">
        <v>434</v>
      </c>
      <c r="C394">
        <v>106296</v>
      </c>
      <c r="D394">
        <v>21</v>
      </c>
      <c r="E394">
        <v>1099</v>
      </c>
      <c r="F394">
        <v>8.6999999999999993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 t="str">
        <f t="shared" si="255"/>
        <v>_平日(金曜除く)</v>
      </c>
      <c r="O394" t="s">
        <v>12</v>
      </c>
      <c r="P394" t="str">
        <f t="shared" si="256"/>
        <v>_平日</v>
      </c>
      <c r="Q394" t="str">
        <f t="shared" si="257"/>
        <v>祝日である</v>
      </c>
      <c r="R394" t="str">
        <f t="shared" si="258"/>
        <v>休日</v>
      </c>
      <c r="S394" t="str">
        <f t="shared" si="259"/>
        <v>休日</v>
      </c>
      <c r="T394">
        <f t="shared" si="272"/>
        <v>491</v>
      </c>
      <c r="U394" t="str">
        <f t="shared" si="260"/>
        <v>木</v>
      </c>
      <c r="V394" t="str">
        <f t="shared" si="261"/>
        <v>週の後半</v>
      </c>
      <c r="W394" t="s">
        <v>25</v>
      </c>
      <c r="X394" t="str">
        <f t="shared" si="262"/>
        <v>週の後半</v>
      </c>
      <c r="Y394" s="3">
        <v>0</v>
      </c>
      <c r="Z394" s="3">
        <v>44</v>
      </c>
      <c r="AA394" s="2" t="s">
        <v>53</v>
      </c>
      <c r="AB394" s="3">
        <v>0</v>
      </c>
      <c r="AC394" s="3">
        <v>98559</v>
      </c>
      <c r="AD394">
        <f t="shared" si="273"/>
        <v>431</v>
      </c>
      <c r="AE394" s="3">
        <v>2558</v>
      </c>
      <c r="AF394" s="3">
        <v>2455</v>
      </c>
      <c r="AG394" s="3">
        <v>103</v>
      </c>
      <c r="AH394" s="3">
        <v>515</v>
      </c>
      <c r="AI394" s="3">
        <v>1210</v>
      </c>
      <c r="AJ394" s="3">
        <v>1517</v>
      </c>
      <c r="AK394" s="3">
        <v>194</v>
      </c>
      <c r="AL394" s="3">
        <v>30</v>
      </c>
      <c r="AM394" s="3">
        <v>3247</v>
      </c>
      <c r="AN394" s="3">
        <v>635</v>
      </c>
      <c r="AO394" s="3">
        <v>7555.9</v>
      </c>
      <c r="AP394" s="3">
        <v>4.9000000000000002E-2</v>
      </c>
      <c r="AQ394" s="3">
        <v>111</v>
      </c>
      <c r="AR394" s="3">
        <v>100.3</v>
      </c>
      <c r="AS394" s="3">
        <v>9.4</v>
      </c>
      <c r="AT394" s="3">
        <v>3.5</v>
      </c>
      <c r="AU394" s="2">
        <v>1016.7</v>
      </c>
      <c r="AV394" s="2">
        <v>3.5</v>
      </c>
      <c r="AW394" s="2">
        <v>-29.158333333333328</v>
      </c>
      <c r="AX394">
        <f t="shared" si="263"/>
        <v>-57</v>
      </c>
      <c r="AY394" t="s">
        <v>81</v>
      </c>
      <c r="AZ394" s="3">
        <v>13845774</v>
      </c>
      <c r="BA394" s="3">
        <v>6204</v>
      </c>
      <c r="BB394">
        <v>85899181896</v>
      </c>
      <c r="BC394" t="s">
        <v>79</v>
      </c>
      <c r="BD394">
        <f t="shared" ref="BD394:BD457" si="277">F387</f>
        <v>7</v>
      </c>
      <c r="BE394">
        <f t="shared" ref="BE394:BE457" si="278">Z387</f>
        <v>42</v>
      </c>
      <c r="BF394" t="str">
        <f t="shared" ref="BF394:BF457" si="279">AA387</f>
        <v>あり</v>
      </c>
      <c r="BG394" t="str">
        <f t="shared" ref="BG394:BG457" si="280">AY387</f>
        <v>冬である</v>
      </c>
      <c r="BH394">
        <f t="shared" ref="BH394:BH457" si="281">AB387</f>
        <v>0</v>
      </c>
      <c r="BI394" t="str">
        <f t="shared" ref="BI394:BI457" si="282">BC387</f>
        <v>_なし</v>
      </c>
      <c r="BJ394" t="str">
        <f t="shared" si="264"/>
        <v>_なし</v>
      </c>
      <c r="BK394" t="str">
        <f t="shared" ref="BK394:BK457" si="283">BJ387</f>
        <v>_なし</v>
      </c>
      <c r="BL394">
        <f t="shared" ref="BL394:BL457" si="284">AW387</f>
        <v>0.10833333333333321</v>
      </c>
      <c r="BM394">
        <f t="shared" si="265"/>
        <v>3441</v>
      </c>
      <c r="BN394">
        <f t="shared" si="266"/>
        <v>665</v>
      </c>
      <c r="BO394">
        <f t="shared" si="267"/>
        <v>4106</v>
      </c>
      <c r="BP394">
        <v>-26</v>
      </c>
      <c r="BQ394">
        <v>-9</v>
      </c>
      <c r="BR394">
        <v>-6</v>
      </c>
      <c r="BS394">
        <v>-59</v>
      </c>
      <c r="BT394">
        <v>-71</v>
      </c>
      <c r="BU394">
        <v>27</v>
      </c>
      <c r="BV394">
        <f t="shared" si="249"/>
        <v>-35</v>
      </c>
      <c r="BW394">
        <f t="shared" si="250"/>
        <v>-9</v>
      </c>
      <c r="BX394">
        <f t="shared" si="251"/>
        <v>-20</v>
      </c>
      <c r="BY394">
        <f t="shared" si="252"/>
        <v>-42</v>
      </c>
      <c r="BZ394">
        <f t="shared" si="253"/>
        <v>-27</v>
      </c>
      <c r="CA394">
        <f t="shared" si="254"/>
        <v>14</v>
      </c>
      <c r="CB394">
        <f t="shared" si="268"/>
        <v>-24</v>
      </c>
      <c r="CC394">
        <f t="shared" si="269"/>
        <v>-19.833333333333332</v>
      </c>
      <c r="CD394">
        <f t="shared" ref="CD394:CD457" si="285">AS387</f>
        <v>9.5</v>
      </c>
      <c r="CE394" t="s">
        <v>119</v>
      </c>
      <c r="CF394" t="str">
        <f t="shared" ref="CF394:CF457" si="286">CE387</f>
        <v>冬</v>
      </c>
      <c r="CG394" s="2">
        <v>13845774</v>
      </c>
      <c r="CH394" s="2">
        <v>98559</v>
      </c>
      <c r="CI394" s="2">
        <v>85899181896</v>
      </c>
      <c r="CJ394">
        <f t="shared" ref="CJ394:CJ457" si="287">BB387</f>
        <v>127691000000</v>
      </c>
      <c r="CK394">
        <f t="shared" ref="CK394:CK457" si="288">CI387</f>
        <v>127690841040</v>
      </c>
      <c r="CL394" s="2">
        <v>0</v>
      </c>
      <c r="CM394" s="2">
        <v>0</v>
      </c>
      <c r="CN394">
        <f t="shared" si="270"/>
        <v>0</v>
      </c>
      <c r="CO394">
        <f t="shared" si="274"/>
        <v>0</v>
      </c>
      <c r="CP394">
        <f t="shared" si="275"/>
        <v>0</v>
      </c>
      <c r="CQ394">
        <f t="shared" si="276"/>
        <v>0</v>
      </c>
      <c r="CR394">
        <f t="shared" si="271"/>
        <v>491</v>
      </c>
      <c r="CS394">
        <v>190</v>
      </c>
      <c r="CT394">
        <v>534837.80000000005</v>
      </c>
      <c r="CU394">
        <f t="shared" ref="CU394:CU457" si="289">CT387</f>
        <v>534837.80000000005</v>
      </c>
    </row>
    <row r="395" spans="1:99" x14ac:dyDescent="0.55000000000000004">
      <c r="A395" s="1">
        <v>44239</v>
      </c>
      <c r="B395">
        <v>307</v>
      </c>
      <c r="C395">
        <v>106603</v>
      </c>
      <c r="D395">
        <v>15</v>
      </c>
      <c r="E395">
        <v>1114</v>
      </c>
      <c r="F395">
        <v>7.8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 t="str">
        <f t="shared" si="255"/>
        <v>金曜</v>
      </c>
      <c r="O395" t="s">
        <v>17</v>
      </c>
      <c r="P395" t="str">
        <f t="shared" si="256"/>
        <v>_平日</v>
      </c>
      <c r="Q395" t="str">
        <f t="shared" si="257"/>
        <v>_祝日でない</v>
      </c>
      <c r="R395" t="str">
        <f t="shared" si="258"/>
        <v>_平日</v>
      </c>
      <c r="S395" t="str">
        <f t="shared" si="259"/>
        <v>休日前日</v>
      </c>
      <c r="T395">
        <f t="shared" si="272"/>
        <v>434</v>
      </c>
      <c r="U395" t="str">
        <f t="shared" si="260"/>
        <v>金</v>
      </c>
      <c r="V395" t="str">
        <f t="shared" si="261"/>
        <v>週の後半</v>
      </c>
      <c r="W395" t="s">
        <v>25</v>
      </c>
      <c r="X395" t="str">
        <f t="shared" si="262"/>
        <v>週の後半</v>
      </c>
      <c r="Y395" s="3">
        <v>0</v>
      </c>
      <c r="Z395" s="3">
        <v>56</v>
      </c>
      <c r="AA395" s="2" t="s">
        <v>53</v>
      </c>
      <c r="AB395" s="3">
        <v>0</v>
      </c>
      <c r="AC395" s="3">
        <v>99307</v>
      </c>
      <c r="AD395">
        <f t="shared" si="273"/>
        <v>748</v>
      </c>
      <c r="AE395" s="3">
        <v>2500</v>
      </c>
      <c r="AF395" s="3">
        <v>2398</v>
      </c>
      <c r="AG395" s="3">
        <v>102</v>
      </c>
      <c r="AH395" s="3">
        <v>503</v>
      </c>
      <c r="AI395" s="3">
        <v>1271</v>
      </c>
      <c r="AJ395" s="3">
        <v>1070</v>
      </c>
      <c r="AK395" s="3">
        <v>315</v>
      </c>
      <c r="AL395" s="3">
        <v>69</v>
      </c>
      <c r="AM395" s="3">
        <v>7039</v>
      </c>
      <c r="AN395" s="3">
        <v>1871</v>
      </c>
      <c r="AO395" s="3">
        <v>7483.7</v>
      </c>
      <c r="AP395" s="3">
        <v>4.7E-2</v>
      </c>
      <c r="AQ395" s="3">
        <v>115</v>
      </c>
      <c r="AR395" s="3">
        <v>101.4</v>
      </c>
      <c r="AS395" s="3">
        <v>1.5</v>
      </c>
      <c r="AT395" s="3">
        <v>1.9</v>
      </c>
      <c r="AU395" s="2">
        <v>1024.4000000000001</v>
      </c>
      <c r="AV395" s="2">
        <v>10</v>
      </c>
      <c r="AW395" s="2">
        <v>67.375</v>
      </c>
      <c r="AX395">
        <f t="shared" si="263"/>
        <v>-127</v>
      </c>
      <c r="AY395" t="s">
        <v>81</v>
      </c>
      <c r="AZ395" s="3">
        <v>13845340</v>
      </c>
      <c r="BA395" s="3">
        <v>5875</v>
      </c>
      <c r="BB395">
        <v>81341372500</v>
      </c>
      <c r="BC395" t="s">
        <v>79</v>
      </c>
      <c r="BD395">
        <f t="shared" si="277"/>
        <v>7.1</v>
      </c>
      <c r="BE395">
        <f t="shared" si="278"/>
        <v>53</v>
      </c>
      <c r="BF395" t="str">
        <f t="shared" si="279"/>
        <v>あり</v>
      </c>
      <c r="BG395" t="str">
        <f t="shared" si="280"/>
        <v>冬である</v>
      </c>
      <c r="BH395">
        <f t="shared" si="281"/>
        <v>0</v>
      </c>
      <c r="BI395" t="str">
        <f t="shared" si="282"/>
        <v>_なし</v>
      </c>
      <c r="BJ395" t="str">
        <f t="shared" si="264"/>
        <v>_なし</v>
      </c>
      <c r="BK395" t="str">
        <f t="shared" si="283"/>
        <v>_なし</v>
      </c>
      <c r="BL395">
        <f t="shared" si="284"/>
        <v>2.6333333333333333</v>
      </c>
      <c r="BM395">
        <f t="shared" si="265"/>
        <v>7354</v>
      </c>
      <c r="BN395">
        <f t="shared" si="266"/>
        <v>1940</v>
      </c>
      <c r="BO395">
        <f t="shared" si="267"/>
        <v>9294</v>
      </c>
      <c r="BP395">
        <v>-35</v>
      </c>
      <c r="BQ395">
        <v>-7</v>
      </c>
      <c r="BR395">
        <v>-27</v>
      </c>
      <c r="BS395">
        <v>-40</v>
      </c>
      <c r="BT395">
        <v>-28</v>
      </c>
      <c r="BU395">
        <v>15</v>
      </c>
      <c r="BV395">
        <f t="shared" si="249"/>
        <v>-35</v>
      </c>
      <c r="BW395">
        <f t="shared" si="250"/>
        <v>-9</v>
      </c>
      <c r="BX395">
        <f t="shared" si="251"/>
        <v>-27</v>
      </c>
      <c r="BY395">
        <f t="shared" si="252"/>
        <v>-41</v>
      </c>
      <c r="BZ395">
        <f t="shared" si="253"/>
        <v>-28</v>
      </c>
      <c r="CA395">
        <f t="shared" si="254"/>
        <v>15</v>
      </c>
      <c r="CB395">
        <f t="shared" si="268"/>
        <v>-20.333333333333332</v>
      </c>
      <c r="CC395">
        <f t="shared" si="269"/>
        <v>-20.833333333333332</v>
      </c>
      <c r="CD395">
        <f t="shared" si="285"/>
        <v>8.9</v>
      </c>
      <c r="CE395" t="s">
        <v>119</v>
      </c>
      <c r="CF395" t="str">
        <f t="shared" si="286"/>
        <v>冬</v>
      </c>
      <c r="CG395" s="2">
        <v>13845340</v>
      </c>
      <c r="CH395" s="2">
        <v>99307</v>
      </c>
      <c r="CI395" s="2">
        <v>81341372500</v>
      </c>
      <c r="CJ395">
        <f t="shared" si="287"/>
        <v>119763000000</v>
      </c>
      <c r="CK395">
        <f t="shared" si="288"/>
        <v>119762675504</v>
      </c>
      <c r="CL395" s="2">
        <v>0</v>
      </c>
      <c r="CM395" s="2">
        <v>0</v>
      </c>
      <c r="CN395">
        <f t="shared" si="270"/>
        <v>0</v>
      </c>
      <c r="CO395">
        <f t="shared" si="274"/>
        <v>0</v>
      </c>
      <c r="CP395">
        <f t="shared" si="275"/>
        <v>0</v>
      </c>
      <c r="CQ395">
        <f t="shared" si="276"/>
        <v>0</v>
      </c>
      <c r="CR395">
        <f t="shared" si="271"/>
        <v>434</v>
      </c>
      <c r="CS395">
        <v>190</v>
      </c>
      <c r="CT395">
        <v>534837.80000000005</v>
      </c>
      <c r="CU395">
        <f t="shared" si="289"/>
        <v>534837.80000000005</v>
      </c>
    </row>
    <row r="396" spans="1:99" x14ac:dyDescent="0.55000000000000004">
      <c r="A396" s="1">
        <v>44240</v>
      </c>
      <c r="B396">
        <v>369</v>
      </c>
      <c r="C396">
        <v>106972</v>
      </c>
      <c r="D396">
        <v>11</v>
      </c>
      <c r="E396">
        <v>1125</v>
      </c>
      <c r="F396">
        <v>10.4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 t="str">
        <f t="shared" si="255"/>
        <v>休日</v>
      </c>
      <c r="O396" t="s">
        <v>17</v>
      </c>
      <c r="P396" t="str">
        <f t="shared" si="256"/>
        <v>休日</v>
      </c>
      <c r="Q396" t="str">
        <f t="shared" si="257"/>
        <v>_祝日でない</v>
      </c>
      <c r="R396" t="str">
        <f t="shared" si="258"/>
        <v>休日</v>
      </c>
      <c r="S396" t="str">
        <f t="shared" si="259"/>
        <v>休日</v>
      </c>
      <c r="T396">
        <f t="shared" si="272"/>
        <v>307</v>
      </c>
      <c r="U396" t="str">
        <f t="shared" si="260"/>
        <v>土</v>
      </c>
      <c r="V396" t="str">
        <f t="shared" si="261"/>
        <v>週の後半</v>
      </c>
      <c r="W396" t="s">
        <v>25</v>
      </c>
      <c r="X396" t="str">
        <f t="shared" si="262"/>
        <v>週の後半</v>
      </c>
      <c r="Y396" s="3">
        <v>0</v>
      </c>
      <c r="Z396" s="3">
        <v>66</v>
      </c>
      <c r="AA396" s="2" t="s">
        <v>53</v>
      </c>
      <c r="AB396" s="3">
        <v>0</v>
      </c>
      <c r="AC396" s="3">
        <v>99752</v>
      </c>
      <c r="AD396">
        <f t="shared" si="273"/>
        <v>445</v>
      </c>
      <c r="AE396" s="3">
        <v>2445</v>
      </c>
      <c r="AF396" s="3">
        <v>2341</v>
      </c>
      <c r="AG396" s="3">
        <v>104</v>
      </c>
      <c r="AH396" s="3">
        <v>482</v>
      </c>
      <c r="AI396" s="3">
        <v>1164</v>
      </c>
      <c r="AJ396" s="3">
        <v>1166</v>
      </c>
      <c r="AK396" s="3">
        <v>288</v>
      </c>
      <c r="AL396" s="3">
        <v>44</v>
      </c>
      <c r="AM396" s="3">
        <v>5846</v>
      </c>
      <c r="AN396" s="3">
        <v>999</v>
      </c>
      <c r="AO396" s="3">
        <v>7540.3</v>
      </c>
      <c r="AP396" s="3">
        <v>4.7E-2</v>
      </c>
      <c r="AQ396" s="3">
        <v>110</v>
      </c>
      <c r="AR396" s="3">
        <v>104.7</v>
      </c>
      <c r="AS396" s="3">
        <v>9.4</v>
      </c>
      <c r="AT396" s="3">
        <v>2.4</v>
      </c>
      <c r="AU396" s="2">
        <v>1024.2</v>
      </c>
      <c r="AV396" s="2">
        <v>5</v>
      </c>
      <c r="AW396" s="2">
        <v>-29.366666666666664</v>
      </c>
      <c r="AX396">
        <f t="shared" si="263"/>
        <v>62</v>
      </c>
      <c r="AY396" t="s">
        <v>81</v>
      </c>
      <c r="AZ396" s="3">
        <v>13845033</v>
      </c>
      <c r="BA396" s="3">
        <v>5726</v>
      </c>
      <c r="BB396">
        <v>79276658958</v>
      </c>
      <c r="BC396" t="s">
        <v>79</v>
      </c>
      <c r="BD396">
        <f t="shared" si="277"/>
        <v>8.9</v>
      </c>
      <c r="BE396">
        <f t="shared" si="278"/>
        <v>55</v>
      </c>
      <c r="BF396" t="str">
        <f t="shared" si="279"/>
        <v>あり</v>
      </c>
      <c r="BG396" t="str">
        <f t="shared" si="280"/>
        <v>冬である</v>
      </c>
      <c r="BH396">
        <f t="shared" si="281"/>
        <v>0</v>
      </c>
      <c r="BI396" t="str">
        <f t="shared" si="282"/>
        <v>_なし</v>
      </c>
      <c r="BJ396" t="str">
        <f t="shared" si="264"/>
        <v>_なし</v>
      </c>
      <c r="BK396" t="str">
        <f t="shared" si="283"/>
        <v>_なし</v>
      </c>
      <c r="BL396">
        <f t="shared" si="284"/>
        <v>-30.033333333333335</v>
      </c>
      <c r="BM396">
        <f t="shared" si="265"/>
        <v>6134</v>
      </c>
      <c r="BN396">
        <f t="shared" si="266"/>
        <v>1043</v>
      </c>
      <c r="BO396">
        <f t="shared" si="267"/>
        <v>7177</v>
      </c>
      <c r="BP396">
        <v>-28</v>
      </c>
      <c r="BQ396">
        <v>-4</v>
      </c>
      <c r="BR396">
        <v>-16</v>
      </c>
      <c r="BS396">
        <v>-36</v>
      </c>
      <c r="BT396">
        <v>-15</v>
      </c>
      <c r="BU396">
        <v>9</v>
      </c>
      <c r="BV396">
        <f t="shared" si="249"/>
        <v>-37</v>
      </c>
      <c r="BW396">
        <f t="shared" si="250"/>
        <v>-6</v>
      </c>
      <c r="BX396">
        <f t="shared" si="251"/>
        <v>-26</v>
      </c>
      <c r="BY396">
        <f t="shared" si="252"/>
        <v>-41</v>
      </c>
      <c r="BZ396">
        <f t="shared" si="253"/>
        <v>-27</v>
      </c>
      <c r="CA396">
        <f t="shared" si="254"/>
        <v>16</v>
      </c>
      <c r="CB396">
        <f t="shared" si="268"/>
        <v>-15</v>
      </c>
      <c r="CC396">
        <f t="shared" si="269"/>
        <v>-20.166666666666668</v>
      </c>
      <c r="CD396">
        <f t="shared" si="285"/>
        <v>9.4</v>
      </c>
      <c r="CE396" t="s">
        <v>119</v>
      </c>
      <c r="CF396" t="str">
        <f t="shared" si="286"/>
        <v>冬</v>
      </c>
      <c r="CG396" s="2">
        <v>13845033</v>
      </c>
      <c r="CH396" s="2">
        <v>99752</v>
      </c>
      <c r="CI396" s="2">
        <v>79276658958</v>
      </c>
      <c r="CJ396">
        <f t="shared" si="287"/>
        <v>109621000000</v>
      </c>
      <c r="CK396">
        <f t="shared" si="288"/>
        <v>109620934236</v>
      </c>
      <c r="CL396" s="2">
        <v>0</v>
      </c>
      <c r="CM396" s="2">
        <v>0</v>
      </c>
      <c r="CN396">
        <f t="shared" si="270"/>
        <v>0</v>
      </c>
      <c r="CO396">
        <f t="shared" si="274"/>
        <v>0</v>
      </c>
      <c r="CP396">
        <f t="shared" si="275"/>
        <v>0</v>
      </c>
      <c r="CQ396">
        <f t="shared" si="276"/>
        <v>0</v>
      </c>
      <c r="CR396">
        <f t="shared" si="271"/>
        <v>307</v>
      </c>
      <c r="CS396">
        <v>190</v>
      </c>
      <c r="CT396">
        <v>534837.80000000005</v>
      </c>
      <c r="CU396">
        <f t="shared" si="289"/>
        <v>534837.80000000005</v>
      </c>
    </row>
    <row r="397" spans="1:99" x14ac:dyDescent="0.55000000000000004">
      <c r="A397" s="1">
        <v>44241</v>
      </c>
      <c r="B397">
        <v>371</v>
      </c>
      <c r="C397">
        <v>107343</v>
      </c>
      <c r="D397">
        <v>6</v>
      </c>
      <c r="E397">
        <v>1131</v>
      </c>
      <c r="F397">
        <v>12.3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 t="str">
        <f t="shared" si="255"/>
        <v>休日</v>
      </c>
      <c r="O397" t="s">
        <v>17</v>
      </c>
      <c r="P397" t="str">
        <f t="shared" si="256"/>
        <v>休日</v>
      </c>
      <c r="Q397" t="str">
        <f t="shared" si="257"/>
        <v>_祝日でない</v>
      </c>
      <c r="R397" t="str">
        <f t="shared" si="258"/>
        <v>休日</v>
      </c>
      <c r="S397" t="str">
        <f t="shared" si="259"/>
        <v>休日</v>
      </c>
      <c r="T397">
        <f t="shared" si="272"/>
        <v>369</v>
      </c>
      <c r="U397" t="str">
        <f t="shared" si="260"/>
        <v>日</v>
      </c>
      <c r="V397" t="str">
        <f t="shared" si="261"/>
        <v>_週の前半</v>
      </c>
      <c r="W397" t="s">
        <v>25</v>
      </c>
      <c r="X397" t="str">
        <f t="shared" si="262"/>
        <v>週の後半</v>
      </c>
      <c r="Y397" s="3">
        <v>0</v>
      </c>
      <c r="Z397" s="3">
        <v>64</v>
      </c>
      <c r="AA397" s="2" t="s">
        <v>53</v>
      </c>
      <c r="AB397" s="3">
        <v>0</v>
      </c>
      <c r="AC397" s="3">
        <v>100170</v>
      </c>
      <c r="AD397">
        <f t="shared" si="273"/>
        <v>418</v>
      </c>
      <c r="AE397" s="3">
        <v>2409</v>
      </c>
      <c r="AF397" s="3">
        <v>2306</v>
      </c>
      <c r="AG397" s="3">
        <v>103</v>
      </c>
      <c r="AH397" s="3">
        <v>491</v>
      </c>
      <c r="AI397" s="3">
        <v>1073</v>
      </c>
      <c r="AJ397" s="3">
        <v>1231</v>
      </c>
      <c r="AK397" s="3">
        <v>157</v>
      </c>
      <c r="AL397" s="3">
        <v>31</v>
      </c>
      <c r="AM397" s="3">
        <v>2562</v>
      </c>
      <c r="AN397" s="3">
        <v>545</v>
      </c>
      <c r="AO397" s="3">
        <v>7599.7</v>
      </c>
      <c r="AP397" s="3">
        <v>4.7E-2</v>
      </c>
      <c r="AQ397" s="3">
        <v>98</v>
      </c>
      <c r="AR397" s="3">
        <v>103.7</v>
      </c>
      <c r="AS397" s="3">
        <v>6.4</v>
      </c>
      <c r="AT397" s="3">
        <v>2.9</v>
      </c>
      <c r="AU397" s="2">
        <v>1017.7</v>
      </c>
      <c r="AV397" s="2">
        <v>5.8</v>
      </c>
      <c r="AW397" s="2">
        <v>-8.4416666666666682</v>
      </c>
      <c r="AX397">
        <f t="shared" si="263"/>
        <v>2</v>
      </c>
      <c r="AY397" t="s">
        <v>81</v>
      </c>
      <c r="AZ397" s="3">
        <v>13844664</v>
      </c>
      <c r="BA397" s="3">
        <v>5671</v>
      </c>
      <c r="BB397">
        <v>78513089544</v>
      </c>
      <c r="BC397" t="s">
        <v>79</v>
      </c>
      <c r="BD397">
        <f t="shared" si="277"/>
        <v>9.9</v>
      </c>
      <c r="BE397">
        <f t="shared" si="278"/>
        <v>49</v>
      </c>
      <c r="BF397" t="str">
        <f t="shared" si="279"/>
        <v>あり</v>
      </c>
      <c r="BG397" t="str">
        <f t="shared" si="280"/>
        <v>冬である</v>
      </c>
      <c r="BH397">
        <f t="shared" si="281"/>
        <v>0</v>
      </c>
      <c r="BI397" t="str">
        <f t="shared" si="282"/>
        <v>_なし</v>
      </c>
      <c r="BJ397" t="str">
        <f t="shared" si="264"/>
        <v>_なし</v>
      </c>
      <c r="BK397" t="str">
        <f t="shared" si="283"/>
        <v>_なし</v>
      </c>
      <c r="BL397">
        <f t="shared" si="284"/>
        <v>-9.0833333333333339</v>
      </c>
      <c r="BM397">
        <f t="shared" si="265"/>
        <v>2719</v>
      </c>
      <c r="BN397">
        <f t="shared" si="266"/>
        <v>576</v>
      </c>
      <c r="BO397">
        <f t="shared" si="267"/>
        <v>3295</v>
      </c>
      <c r="BP397">
        <v>-27</v>
      </c>
      <c r="BQ397">
        <v>-5</v>
      </c>
      <c r="BR397">
        <v>-5</v>
      </c>
      <c r="BS397">
        <v>-38</v>
      </c>
      <c r="BT397">
        <v>-12</v>
      </c>
      <c r="BU397">
        <v>7</v>
      </c>
      <c r="BV397">
        <f t="shared" si="249"/>
        <v>-28</v>
      </c>
      <c r="BW397">
        <f t="shared" si="250"/>
        <v>-3</v>
      </c>
      <c r="BX397">
        <f t="shared" si="251"/>
        <v>-17</v>
      </c>
      <c r="BY397">
        <f t="shared" si="252"/>
        <v>-38</v>
      </c>
      <c r="BZ397">
        <f t="shared" si="253"/>
        <v>-17</v>
      </c>
      <c r="CA397">
        <f t="shared" si="254"/>
        <v>9</v>
      </c>
      <c r="CB397">
        <f t="shared" si="268"/>
        <v>-13.333333333333334</v>
      </c>
      <c r="CC397">
        <f t="shared" si="269"/>
        <v>-15.666666666666666</v>
      </c>
      <c r="CD397">
        <f t="shared" si="285"/>
        <v>9.1</v>
      </c>
      <c r="CE397" t="s">
        <v>119</v>
      </c>
      <c r="CF397" t="str">
        <f t="shared" si="286"/>
        <v>冬</v>
      </c>
      <c r="CG397" s="2">
        <v>13844664</v>
      </c>
      <c r="CH397" s="2">
        <v>100170</v>
      </c>
      <c r="CI397" s="2">
        <v>78513089544</v>
      </c>
      <c r="CJ397">
        <f t="shared" si="287"/>
        <v>105005000000</v>
      </c>
      <c r="CK397">
        <f t="shared" si="288"/>
        <v>105004697706</v>
      </c>
      <c r="CL397" s="2">
        <v>0</v>
      </c>
      <c r="CM397" s="2">
        <v>0</v>
      </c>
      <c r="CN397">
        <f t="shared" si="270"/>
        <v>0</v>
      </c>
      <c r="CO397">
        <f t="shared" si="274"/>
        <v>0</v>
      </c>
      <c r="CP397">
        <f t="shared" si="275"/>
        <v>0</v>
      </c>
      <c r="CQ397">
        <f t="shared" si="276"/>
        <v>0</v>
      </c>
      <c r="CR397">
        <f t="shared" si="271"/>
        <v>369</v>
      </c>
      <c r="CS397">
        <v>190</v>
      </c>
      <c r="CT397">
        <v>534837.80000000005</v>
      </c>
      <c r="CU397">
        <f t="shared" si="289"/>
        <v>534837.80000000005</v>
      </c>
    </row>
    <row r="398" spans="1:99" x14ac:dyDescent="0.55000000000000004">
      <c r="A398" s="1">
        <v>44242</v>
      </c>
      <c r="B398">
        <v>266</v>
      </c>
      <c r="C398">
        <v>107609</v>
      </c>
      <c r="D398">
        <v>6</v>
      </c>
      <c r="E398">
        <v>1137</v>
      </c>
      <c r="F398">
        <v>11.4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t="str">
        <f t="shared" si="255"/>
        <v>_平日(金曜除く)</v>
      </c>
      <c r="O398" t="s">
        <v>17</v>
      </c>
      <c r="P398" t="str">
        <f t="shared" si="256"/>
        <v>_平日</v>
      </c>
      <c r="Q398" t="str">
        <f t="shared" si="257"/>
        <v>_祝日でない</v>
      </c>
      <c r="R398" t="str">
        <f t="shared" si="258"/>
        <v>_平日</v>
      </c>
      <c r="S398" t="str">
        <f t="shared" si="259"/>
        <v>_平日</v>
      </c>
      <c r="T398">
        <f t="shared" si="272"/>
        <v>371</v>
      </c>
      <c r="U398" t="str">
        <f t="shared" si="260"/>
        <v>月</v>
      </c>
      <c r="V398" t="str">
        <f t="shared" si="261"/>
        <v>_週の前半</v>
      </c>
      <c r="W398" t="s">
        <v>25</v>
      </c>
      <c r="X398" t="str">
        <f t="shared" si="262"/>
        <v>_週の前半</v>
      </c>
      <c r="Y398" s="3">
        <v>76.5</v>
      </c>
      <c r="Z398" s="3">
        <v>91</v>
      </c>
      <c r="AA398" s="2" t="s">
        <v>53</v>
      </c>
      <c r="AB398" s="3">
        <v>0</v>
      </c>
      <c r="AC398" s="3">
        <v>100880</v>
      </c>
      <c r="AD398">
        <f t="shared" si="273"/>
        <v>710</v>
      </c>
      <c r="AE398" s="3">
        <v>2341</v>
      </c>
      <c r="AF398" s="3">
        <v>2244</v>
      </c>
      <c r="AG398" s="3">
        <v>97</v>
      </c>
      <c r="AH398" s="3">
        <v>444</v>
      </c>
      <c r="AI398" s="3">
        <v>1028</v>
      </c>
      <c r="AJ398" s="3">
        <v>1779</v>
      </c>
      <c r="AK398" s="3">
        <v>239</v>
      </c>
      <c r="AL398" s="3">
        <v>69</v>
      </c>
      <c r="AM398" s="3">
        <v>6645</v>
      </c>
      <c r="AN398" s="3">
        <v>2130</v>
      </c>
      <c r="AO398" s="3">
        <v>7608.3</v>
      </c>
      <c r="AP398" s="3">
        <v>4.3999999999999997E-2</v>
      </c>
      <c r="AQ398" s="3">
        <v>102</v>
      </c>
      <c r="AR398" s="3">
        <v>101.7</v>
      </c>
      <c r="AS398" s="3">
        <v>0.6</v>
      </c>
      <c r="AT398" s="3">
        <v>2.7</v>
      </c>
      <c r="AU398" s="2">
        <v>993.1</v>
      </c>
      <c r="AV398" s="2">
        <v>7.5</v>
      </c>
      <c r="AW398" s="2">
        <v>105.43333333333334</v>
      </c>
      <c r="AX398">
        <f t="shared" si="263"/>
        <v>-105</v>
      </c>
      <c r="AY398" t="s">
        <v>81</v>
      </c>
      <c r="AZ398" s="3">
        <v>13844293</v>
      </c>
      <c r="BA398" s="3">
        <v>5326</v>
      </c>
      <c r="BB398">
        <v>73734704518</v>
      </c>
      <c r="BC398" t="s">
        <v>79</v>
      </c>
      <c r="BD398">
        <f t="shared" si="277"/>
        <v>6.1</v>
      </c>
      <c r="BE398">
        <f t="shared" si="278"/>
        <v>41</v>
      </c>
      <c r="BF398" t="str">
        <f t="shared" si="279"/>
        <v>あり</v>
      </c>
      <c r="BG398" t="str">
        <f t="shared" si="280"/>
        <v>冬である</v>
      </c>
      <c r="BH398">
        <f t="shared" si="281"/>
        <v>0</v>
      </c>
      <c r="BI398" t="str">
        <f t="shared" si="282"/>
        <v>_なし</v>
      </c>
      <c r="BJ398" t="str">
        <f t="shared" si="264"/>
        <v>_なし</v>
      </c>
      <c r="BK398" t="str">
        <f t="shared" si="283"/>
        <v>_なし</v>
      </c>
      <c r="BL398">
        <f t="shared" si="284"/>
        <v>113.64999999999999</v>
      </c>
      <c r="BM398">
        <f t="shared" si="265"/>
        <v>6884</v>
      </c>
      <c r="BN398">
        <f t="shared" si="266"/>
        <v>2199</v>
      </c>
      <c r="BO398">
        <f t="shared" si="267"/>
        <v>9083</v>
      </c>
      <c r="BP398">
        <v>-44</v>
      </c>
      <c r="BQ398">
        <v>-21</v>
      </c>
      <c r="BR398">
        <v>-54</v>
      </c>
      <c r="BS398">
        <v>-38</v>
      </c>
      <c r="BT398">
        <v>-26</v>
      </c>
      <c r="BU398">
        <v>15</v>
      </c>
      <c r="BV398">
        <f t="shared" si="249"/>
        <v>-27</v>
      </c>
      <c r="BW398">
        <f t="shared" si="250"/>
        <v>-5</v>
      </c>
      <c r="BX398">
        <f t="shared" si="251"/>
        <v>-4</v>
      </c>
      <c r="BY398">
        <f t="shared" si="252"/>
        <v>-41</v>
      </c>
      <c r="BZ398">
        <f t="shared" si="253"/>
        <v>-15</v>
      </c>
      <c r="CA398">
        <f t="shared" si="254"/>
        <v>7</v>
      </c>
      <c r="CB398">
        <f t="shared" si="268"/>
        <v>-28</v>
      </c>
      <c r="CC398">
        <f t="shared" si="269"/>
        <v>-14.166666666666666</v>
      </c>
      <c r="CD398">
        <f t="shared" si="285"/>
        <v>2.7</v>
      </c>
      <c r="CE398" t="s">
        <v>119</v>
      </c>
      <c r="CF398" t="str">
        <f t="shared" si="286"/>
        <v>冬</v>
      </c>
      <c r="CG398" s="2">
        <v>13844293</v>
      </c>
      <c r="CH398" s="2">
        <v>100880</v>
      </c>
      <c r="CI398" s="2">
        <v>73734704518</v>
      </c>
      <c r="CJ398">
        <f t="shared" si="287"/>
        <v>97773335133</v>
      </c>
      <c r="CK398">
        <f t="shared" si="288"/>
        <v>97773335133</v>
      </c>
      <c r="CL398" s="2">
        <v>0</v>
      </c>
      <c r="CM398" s="2">
        <v>0</v>
      </c>
      <c r="CN398">
        <f t="shared" si="270"/>
        <v>0</v>
      </c>
      <c r="CO398">
        <f t="shared" si="274"/>
        <v>0</v>
      </c>
      <c r="CP398">
        <f t="shared" si="275"/>
        <v>0</v>
      </c>
      <c r="CQ398">
        <f t="shared" si="276"/>
        <v>0</v>
      </c>
      <c r="CR398">
        <f t="shared" si="271"/>
        <v>371</v>
      </c>
      <c r="CS398">
        <v>190</v>
      </c>
      <c r="CT398">
        <v>534837.80000000005</v>
      </c>
      <c r="CU398">
        <f t="shared" si="289"/>
        <v>534837.80000000005</v>
      </c>
    </row>
    <row r="399" spans="1:99" x14ac:dyDescent="0.55000000000000004">
      <c r="A399" s="1">
        <v>44243</v>
      </c>
      <c r="B399">
        <v>350</v>
      </c>
      <c r="C399">
        <v>107959</v>
      </c>
      <c r="D399">
        <v>27</v>
      </c>
      <c r="E399">
        <v>1164</v>
      </c>
      <c r="F399">
        <v>10.6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 t="str">
        <f t="shared" si="255"/>
        <v>_平日(金曜除く)</v>
      </c>
      <c r="O399" t="s">
        <v>17</v>
      </c>
      <c r="P399" t="str">
        <f t="shared" si="256"/>
        <v>_平日</v>
      </c>
      <c r="Q399" t="str">
        <f t="shared" si="257"/>
        <v>_祝日でない</v>
      </c>
      <c r="R399" t="str">
        <f t="shared" si="258"/>
        <v>_平日</v>
      </c>
      <c r="S399" t="str">
        <f t="shared" si="259"/>
        <v>_平日</v>
      </c>
      <c r="T399">
        <f t="shared" si="272"/>
        <v>266</v>
      </c>
      <c r="U399" t="str">
        <f t="shared" si="260"/>
        <v>火</v>
      </c>
      <c r="V399" t="str">
        <f t="shared" si="261"/>
        <v>_週の前半</v>
      </c>
      <c r="W399" t="s">
        <v>25</v>
      </c>
      <c r="X399" t="str">
        <f t="shared" si="262"/>
        <v>_週の前半</v>
      </c>
      <c r="Y399" s="3">
        <v>0</v>
      </c>
      <c r="Z399" s="3">
        <v>38</v>
      </c>
      <c r="AA399" s="2" t="s">
        <v>53</v>
      </c>
      <c r="AB399" s="3">
        <v>0</v>
      </c>
      <c r="AC399" s="3">
        <v>102184</v>
      </c>
      <c r="AD399">
        <f t="shared" si="273"/>
        <v>1304</v>
      </c>
      <c r="AE399" s="3">
        <v>2323</v>
      </c>
      <c r="AF399" s="3">
        <v>2231</v>
      </c>
      <c r="AG399" s="3">
        <v>92</v>
      </c>
      <c r="AH399" s="3">
        <v>416</v>
      </c>
      <c r="AI399" s="3">
        <v>989</v>
      </c>
      <c r="AJ399" s="3">
        <v>883</v>
      </c>
      <c r="AK399" s="3">
        <v>364</v>
      </c>
      <c r="AL399" s="3">
        <v>34</v>
      </c>
      <c r="AM399" s="3">
        <v>8963</v>
      </c>
      <c r="AN399" s="3">
        <v>1747</v>
      </c>
      <c r="AO399" s="3">
        <v>7706</v>
      </c>
      <c r="AP399" s="3">
        <v>4.2000000000000003E-2</v>
      </c>
      <c r="AQ399" s="3">
        <v>116</v>
      </c>
      <c r="AR399" s="3">
        <v>105.4</v>
      </c>
      <c r="AS399" s="3">
        <v>10</v>
      </c>
      <c r="AT399" s="3">
        <v>3</v>
      </c>
      <c r="AU399" s="2">
        <v>996.1</v>
      </c>
      <c r="AV399" s="2">
        <v>0</v>
      </c>
      <c r="AW399" s="2">
        <v>1.8499999999999999</v>
      </c>
      <c r="AX399">
        <f t="shared" si="263"/>
        <v>84</v>
      </c>
      <c r="AY399" t="s">
        <v>81</v>
      </c>
      <c r="AZ399" s="3">
        <v>13844027</v>
      </c>
      <c r="BA399" s="3">
        <v>4261</v>
      </c>
      <c r="BB399">
        <v>58989399047</v>
      </c>
      <c r="BC399" t="s">
        <v>79</v>
      </c>
      <c r="BD399">
        <f t="shared" si="277"/>
        <v>4.7</v>
      </c>
      <c r="BE399">
        <f t="shared" si="278"/>
        <v>32</v>
      </c>
      <c r="BF399" t="str">
        <f t="shared" si="279"/>
        <v>あり</v>
      </c>
      <c r="BG399" t="str">
        <f t="shared" si="280"/>
        <v>冬である</v>
      </c>
      <c r="BH399">
        <f t="shared" si="281"/>
        <v>0</v>
      </c>
      <c r="BI399" t="str">
        <f t="shared" si="282"/>
        <v>_なし</v>
      </c>
      <c r="BJ399" t="str">
        <f t="shared" si="264"/>
        <v>_なし</v>
      </c>
      <c r="BK399" t="str">
        <f t="shared" si="283"/>
        <v>_なし</v>
      </c>
      <c r="BL399">
        <f t="shared" si="284"/>
        <v>-0.2916666666666668</v>
      </c>
      <c r="BM399">
        <f t="shared" si="265"/>
        <v>9327</v>
      </c>
      <c r="BN399">
        <f t="shared" si="266"/>
        <v>1781</v>
      </c>
      <c r="BO399">
        <f t="shared" si="267"/>
        <v>11108</v>
      </c>
      <c r="BP399">
        <v>-31</v>
      </c>
      <c r="BQ399">
        <v>-3</v>
      </c>
      <c r="BR399">
        <v>-18</v>
      </c>
      <c r="BS399">
        <v>-36</v>
      </c>
      <c r="BT399">
        <v>-26</v>
      </c>
      <c r="BU399">
        <v>13</v>
      </c>
      <c r="BV399">
        <f t="shared" si="249"/>
        <v>-35</v>
      </c>
      <c r="BW399">
        <f t="shared" si="250"/>
        <v>-10</v>
      </c>
      <c r="BX399">
        <f t="shared" si="251"/>
        <v>-31</v>
      </c>
      <c r="BY399">
        <f t="shared" si="252"/>
        <v>-39</v>
      </c>
      <c r="BZ399">
        <f t="shared" si="253"/>
        <v>-25</v>
      </c>
      <c r="CA399">
        <f t="shared" si="254"/>
        <v>13</v>
      </c>
      <c r="CB399">
        <f t="shared" si="268"/>
        <v>-16.833333333333332</v>
      </c>
      <c r="CC399">
        <f t="shared" si="269"/>
        <v>-21.166666666666668</v>
      </c>
      <c r="CD399">
        <f t="shared" si="285"/>
        <v>9.6999999999999993</v>
      </c>
      <c r="CE399" t="s">
        <v>119</v>
      </c>
      <c r="CF399" t="str">
        <f t="shared" si="286"/>
        <v>冬</v>
      </c>
      <c r="CG399" s="2">
        <v>13844027</v>
      </c>
      <c r="CH399" s="2">
        <v>102184</v>
      </c>
      <c r="CI399" s="2">
        <v>58989399047</v>
      </c>
      <c r="CJ399">
        <f t="shared" si="287"/>
        <v>88618732800</v>
      </c>
      <c r="CK399">
        <f t="shared" si="288"/>
        <v>88618732800</v>
      </c>
      <c r="CL399" s="2">
        <v>0</v>
      </c>
      <c r="CM399" s="2">
        <v>0</v>
      </c>
      <c r="CN399">
        <f t="shared" si="270"/>
        <v>0</v>
      </c>
      <c r="CO399">
        <f t="shared" si="274"/>
        <v>0</v>
      </c>
      <c r="CP399">
        <f t="shared" si="275"/>
        <v>0</v>
      </c>
      <c r="CQ399">
        <f t="shared" si="276"/>
        <v>0</v>
      </c>
      <c r="CR399">
        <f t="shared" si="271"/>
        <v>266</v>
      </c>
      <c r="CS399">
        <v>190</v>
      </c>
      <c r="CT399">
        <v>534837.80000000005</v>
      </c>
      <c r="CU399">
        <f t="shared" si="289"/>
        <v>534837.80000000005</v>
      </c>
    </row>
    <row r="400" spans="1:99" x14ac:dyDescent="0.55000000000000004">
      <c r="A400" s="1">
        <v>44244</v>
      </c>
      <c r="B400">
        <v>378</v>
      </c>
      <c r="C400">
        <v>108337</v>
      </c>
      <c r="D400">
        <v>19</v>
      </c>
      <c r="E400">
        <v>1183</v>
      </c>
      <c r="F400">
        <v>7.6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 t="str">
        <f t="shared" si="255"/>
        <v>_平日(金曜除く)</v>
      </c>
      <c r="O400" t="s">
        <v>17</v>
      </c>
      <c r="P400" t="str">
        <f t="shared" si="256"/>
        <v>_平日</v>
      </c>
      <c r="Q400" t="str">
        <f t="shared" si="257"/>
        <v>_祝日でない</v>
      </c>
      <c r="R400" t="str">
        <f t="shared" si="258"/>
        <v>_平日</v>
      </c>
      <c r="S400" t="str">
        <f t="shared" si="259"/>
        <v>_平日</v>
      </c>
      <c r="T400">
        <f t="shared" si="272"/>
        <v>350</v>
      </c>
      <c r="U400" t="str">
        <f t="shared" si="260"/>
        <v>水</v>
      </c>
      <c r="V400" t="str">
        <f t="shared" si="261"/>
        <v>_週の前半</v>
      </c>
      <c r="W400" t="s">
        <v>25</v>
      </c>
      <c r="X400" t="str">
        <f t="shared" si="262"/>
        <v>_週の前半</v>
      </c>
      <c r="Y400" s="3">
        <v>0</v>
      </c>
      <c r="Z400" s="3">
        <v>37</v>
      </c>
      <c r="AA400" s="2" t="s">
        <v>53</v>
      </c>
      <c r="AB400" s="3">
        <v>0</v>
      </c>
      <c r="AC400" s="3">
        <v>102796</v>
      </c>
      <c r="AD400">
        <f t="shared" si="273"/>
        <v>612</v>
      </c>
      <c r="AE400" s="3">
        <v>2232</v>
      </c>
      <c r="AF400" s="3">
        <v>2145</v>
      </c>
      <c r="AG400" s="3">
        <v>87</v>
      </c>
      <c r="AH400" s="3">
        <v>425</v>
      </c>
      <c r="AI400" s="3">
        <v>980</v>
      </c>
      <c r="AJ400" s="3">
        <v>721</v>
      </c>
      <c r="AK400" s="3">
        <v>294</v>
      </c>
      <c r="AL400" s="3">
        <v>50</v>
      </c>
      <c r="AM400" s="3">
        <v>6869</v>
      </c>
      <c r="AN400" s="3">
        <v>1573</v>
      </c>
      <c r="AO400" s="3">
        <v>7549.9</v>
      </c>
      <c r="AP400" s="3">
        <v>4.1000000000000002E-2</v>
      </c>
      <c r="AQ400" s="3">
        <v>95</v>
      </c>
      <c r="AR400" s="3">
        <v>106.7</v>
      </c>
      <c r="AS400" s="3">
        <v>7</v>
      </c>
      <c r="AT400" s="3">
        <v>4</v>
      </c>
      <c r="AU400" s="2">
        <v>995.2</v>
      </c>
      <c r="AV400" s="2">
        <v>2.2999999999999998</v>
      </c>
      <c r="AW400" s="2">
        <v>0.15833333333333335</v>
      </c>
      <c r="AX400">
        <f t="shared" si="263"/>
        <v>28</v>
      </c>
      <c r="AY400" t="s">
        <v>81</v>
      </c>
      <c r="AZ400" s="3">
        <v>13843677</v>
      </c>
      <c r="BA400" s="3">
        <v>3980</v>
      </c>
      <c r="BB400">
        <v>55097834460</v>
      </c>
      <c r="BC400" t="s">
        <v>79</v>
      </c>
      <c r="BD400">
        <f t="shared" si="277"/>
        <v>6.7</v>
      </c>
      <c r="BE400">
        <f t="shared" si="278"/>
        <v>48</v>
      </c>
      <c r="BF400" t="str">
        <f t="shared" si="279"/>
        <v>あり</v>
      </c>
      <c r="BG400" t="str">
        <f t="shared" si="280"/>
        <v>冬である</v>
      </c>
      <c r="BH400">
        <f t="shared" si="281"/>
        <v>0</v>
      </c>
      <c r="BI400" t="str">
        <f t="shared" si="282"/>
        <v>_なし</v>
      </c>
      <c r="BJ400" t="str">
        <f t="shared" si="264"/>
        <v>_なし</v>
      </c>
      <c r="BK400" t="str">
        <f t="shared" si="283"/>
        <v>_なし</v>
      </c>
      <c r="BL400">
        <f t="shared" si="284"/>
        <v>5.0583333333333327</v>
      </c>
      <c r="BM400">
        <f t="shared" si="265"/>
        <v>7163</v>
      </c>
      <c r="BN400">
        <f t="shared" si="266"/>
        <v>1623</v>
      </c>
      <c r="BO400">
        <f t="shared" si="267"/>
        <v>8786</v>
      </c>
      <c r="BP400">
        <v>-33</v>
      </c>
      <c r="BQ400">
        <v>-7</v>
      </c>
      <c r="BR400">
        <v>-24</v>
      </c>
      <c r="BS400">
        <v>-38</v>
      </c>
      <c r="BT400">
        <v>-26</v>
      </c>
      <c r="BU400">
        <v>13</v>
      </c>
      <c r="BV400">
        <f t="shared" si="249"/>
        <v>-33</v>
      </c>
      <c r="BW400">
        <f t="shared" si="250"/>
        <v>-8</v>
      </c>
      <c r="BX400">
        <f t="shared" si="251"/>
        <v>-25</v>
      </c>
      <c r="BY400">
        <f t="shared" si="252"/>
        <v>-39</v>
      </c>
      <c r="BZ400">
        <f t="shared" si="253"/>
        <v>-26</v>
      </c>
      <c r="CA400">
        <f t="shared" si="254"/>
        <v>14</v>
      </c>
      <c r="CB400">
        <f t="shared" si="268"/>
        <v>-19.166666666666668</v>
      </c>
      <c r="CC400">
        <f t="shared" si="269"/>
        <v>-19.5</v>
      </c>
      <c r="CD400">
        <f t="shared" si="285"/>
        <v>8</v>
      </c>
      <c r="CE400" t="s">
        <v>119</v>
      </c>
      <c r="CF400" t="str">
        <f t="shared" si="286"/>
        <v>冬</v>
      </c>
      <c r="CG400" s="2">
        <v>13843677</v>
      </c>
      <c r="CH400" s="2">
        <v>102796</v>
      </c>
      <c r="CI400" s="2">
        <v>55097834460</v>
      </c>
      <c r="CJ400">
        <f t="shared" si="287"/>
        <v>85362223725</v>
      </c>
      <c r="CK400">
        <f t="shared" si="288"/>
        <v>85362223725</v>
      </c>
      <c r="CL400" s="2">
        <v>0</v>
      </c>
      <c r="CM400" s="2">
        <v>0</v>
      </c>
      <c r="CN400">
        <f t="shared" si="270"/>
        <v>0</v>
      </c>
      <c r="CO400">
        <f t="shared" si="274"/>
        <v>0</v>
      </c>
      <c r="CP400">
        <f t="shared" si="275"/>
        <v>0</v>
      </c>
      <c r="CQ400">
        <f t="shared" si="276"/>
        <v>0</v>
      </c>
      <c r="CR400">
        <f t="shared" si="271"/>
        <v>350</v>
      </c>
      <c r="CS400">
        <v>190</v>
      </c>
      <c r="CT400">
        <v>534837.80000000005</v>
      </c>
      <c r="CU400">
        <f t="shared" si="289"/>
        <v>534837.80000000005</v>
      </c>
    </row>
    <row r="401" spans="1:99" x14ac:dyDescent="0.55000000000000004">
      <c r="A401" s="1">
        <v>44245</v>
      </c>
      <c r="B401">
        <v>445</v>
      </c>
      <c r="C401">
        <v>108782</v>
      </c>
      <c r="D401">
        <v>27</v>
      </c>
      <c r="E401">
        <v>1210</v>
      </c>
      <c r="F401">
        <v>4.3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 t="str">
        <f t="shared" si="255"/>
        <v>_平日(金曜除く)</v>
      </c>
      <c r="O401" t="s">
        <v>17</v>
      </c>
      <c r="P401" t="str">
        <f t="shared" si="256"/>
        <v>_平日</v>
      </c>
      <c r="Q401" t="str">
        <f t="shared" si="257"/>
        <v>_祝日でない</v>
      </c>
      <c r="R401" t="str">
        <f t="shared" si="258"/>
        <v>_平日</v>
      </c>
      <c r="S401" t="str">
        <f t="shared" si="259"/>
        <v>_平日</v>
      </c>
      <c r="T401">
        <f t="shared" si="272"/>
        <v>378</v>
      </c>
      <c r="U401" t="str">
        <f t="shared" si="260"/>
        <v>木</v>
      </c>
      <c r="V401" t="str">
        <f t="shared" si="261"/>
        <v>週の後半</v>
      </c>
      <c r="W401" t="s">
        <v>25</v>
      </c>
      <c r="X401" t="str">
        <f t="shared" si="262"/>
        <v>週の後半</v>
      </c>
      <c r="Y401" s="3">
        <v>0</v>
      </c>
      <c r="Z401" s="3">
        <v>35</v>
      </c>
      <c r="AA401" s="2" t="s">
        <v>53</v>
      </c>
      <c r="AB401" s="3">
        <v>0</v>
      </c>
      <c r="AC401" s="3">
        <v>103202</v>
      </c>
      <c r="AD401">
        <f t="shared" si="273"/>
        <v>406</v>
      </c>
      <c r="AE401" s="3">
        <v>2147</v>
      </c>
      <c r="AF401" s="3">
        <v>2063</v>
      </c>
      <c r="AG401" s="3">
        <v>84</v>
      </c>
      <c r="AH401" s="3">
        <v>429</v>
      </c>
      <c r="AI401" s="3">
        <v>995</v>
      </c>
      <c r="AJ401" s="3">
        <v>799</v>
      </c>
      <c r="AK401" s="3">
        <v>271</v>
      </c>
      <c r="AL401" s="3">
        <v>40</v>
      </c>
      <c r="AM401" s="3">
        <v>6379</v>
      </c>
      <c r="AN401" s="3">
        <v>1506</v>
      </c>
      <c r="AO401" s="3">
        <v>8134.1</v>
      </c>
      <c r="AP401" s="3">
        <v>0.04</v>
      </c>
      <c r="AQ401" s="3">
        <v>99</v>
      </c>
      <c r="AR401" s="3">
        <v>105</v>
      </c>
      <c r="AS401" s="3">
        <v>7</v>
      </c>
      <c r="AT401" s="3">
        <v>2.9</v>
      </c>
      <c r="AU401" s="2">
        <v>1002</v>
      </c>
      <c r="AV401" s="2">
        <v>4.3</v>
      </c>
      <c r="AW401" s="2">
        <v>1.3833333333333335</v>
      </c>
      <c r="AX401">
        <f t="shared" si="263"/>
        <v>67</v>
      </c>
      <c r="AY401" t="s">
        <v>81</v>
      </c>
      <c r="AZ401" s="3">
        <v>13843299</v>
      </c>
      <c r="BA401" s="3">
        <v>3925</v>
      </c>
      <c r="BB401">
        <v>54334948575</v>
      </c>
      <c r="BC401" t="s">
        <v>79</v>
      </c>
      <c r="BD401">
        <f t="shared" si="277"/>
        <v>8.6999999999999993</v>
      </c>
      <c r="BE401">
        <f t="shared" si="278"/>
        <v>44</v>
      </c>
      <c r="BF401" t="str">
        <f t="shared" si="279"/>
        <v>あり</v>
      </c>
      <c r="BG401" t="str">
        <f t="shared" si="280"/>
        <v>冬である</v>
      </c>
      <c r="BH401">
        <f t="shared" si="281"/>
        <v>0</v>
      </c>
      <c r="BI401" t="str">
        <f t="shared" si="282"/>
        <v>_なし</v>
      </c>
      <c r="BJ401" t="str">
        <f t="shared" si="264"/>
        <v>_なし</v>
      </c>
      <c r="BK401" t="str">
        <f t="shared" si="283"/>
        <v>_なし</v>
      </c>
      <c r="BL401">
        <f t="shared" si="284"/>
        <v>-29.158333333333328</v>
      </c>
      <c r="BM401">
        <f t="shared" si="265"/>
        <v>6650</v>
      </c>
      <c r="BN401">
        <f t="shared" si="266"/>
        <v>1546</v>
      </c>
      <c r="BO401">
        <f t="shared" si="267"/>
        <v>8196</v>
      </c>
      <c r="BP401">
        <v>-33</v>
      </c>
      <c r="BQ401">
        <v>-8</v>
      </c>
      <c r="BR401">
        <v>-28</v>
      </c>
      <c r="BS401">
        <v>-38</v>
      </c>
      <c r="BT401">
        <v>-27</v>
      </c>
      <c r="BU401">
        <v>14</v>
      </c>
      <c r="BV401">
        <f t="shared" si="249"/>
        <v>-30</v>
      </c>
      <c r="BW401">
        <f t="shared" si="250"/>
        <v>-5</v>
      </c>
      <c r="BX401">
        <f t="shared" si="251"/>
        <v>-19</v>
      </c>
      <c r="BY401">
        <f t="shared" si="252"/>
        <v>-37</v>
      </c>
      <c r="BZ401">
        <f t="shared" si="253"/>
        <v>-25</v>
      </c>
      <c r="CA401">
        <f t="shared" si="254"/>
        <v>12</v>
      </c>
      <c r="CB401">
        <f t="shared" si="268"/>
        <v>-20</v>
      </c>
      <c r="CC401">
        <f t="shared" si="269"/>
        <v>-17.333333333333332</v>
      </c>
      <c r="CD401">
        <f t="shared" si="285"/>
        <v>9.4</v>
      </c>
      <c r="CE401" t="s">
        <v>119</v>
      </c>
      <c r="CF401" t="str">
        <f t="shared" si="286"/>
        <v>冬</v>
      </c>
      <c r="CG401" s="2">
        <v>13843299</v>
      </c>
      <c r="CH401" s="2">
        <v>103202</v>
      </c>
      <c r="CI401" s="2">
        <v>54334948575</v>
      </c>
      <c r="CJ401">
        <f t="shared" si="287"/>
        <v>85899181896</v>
      </c>
      <c r="CK401">
        <f t="shared" si="288"/>
        <v>85899181896</v>
      </c>
      <c r="CL401" s="2">
        <v>0</v>
      </c>
      <c r="CM401" s="2">
        <v>0</v>
      </c>
      <c r="CN401">
        <f t="shared" si="270"/>
        <v>0</v>
      </c>
      <c r="CO401">
        <f t="shared" si="274"/>
        <v>0</v>
      </c>
      <c r="CP401">
        <f t="shared" si="275"/>
        <v>0</v>
      </c>
      <c r="CQ401">
        <f t="shared" si="276"/>
        <v>0</v>
      </c>
      <c r="CR401">
        <f t="shared" si="271"/>
        <v>378</v>
      </c>
      <c r="CS401">
        <v>190</v>
      </c>
      <c r="CT401">
        <v>534837.80000000005</v>
      </c>
      <c r="CU401">
        <f t="shared" si="289"/>
        <v>534837.80000000005</v>
      </c>
    </row>
    <row r="402" spans="1:99" x14ac:dyDescent="0.55000000000000004">
      <c r="A402" s="1">
        <v>44246</v>
      </c>
      <c r="B402">
        <v>353</v>
      </c>
      <c r="C402">
        <v>109135</v>
      </c>
      <c r="D402">
        <v>11</v>
      </c>
      <c r="E402">
        <v>1221</v>
      </c>
      <c r="F402">
        <v>6.9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 t="str">
        <f t="shared" si="255"/>
        <v>金曜</v>
      </c>
      <c r="O402" t="s">
        <v>17</v>
      </c>
      <c r="P402" t="str">
        <f t="shared" si="256"/>
        <v>_平日</v>
      </c>
      <c r="Q402" t="str">
        <f t="shared" si="257"/>
        <v>_祝日でない</v>
      </c>
      <c r="R402" t="str">
        <f t="shared" si="258"/>
        <v>_平日</v>
      </c>
      <c r="S402" t="str">
        <f t="shared" si="259"/>
        <v>休日前日</v>
      </c>
      <c r="T402">
        <f t="shared" si="272"/>
        <v>445</v>
      </c>
      <c r="U402" t="str">
        <f t="shared" si="260"/>
        <v>金</v>
      </c>
      <c r="V402" t="str">
        <f t="shared" si="261"/>
        <v>週の後半</v>
      </c>
      <c r="W402" t="s">
        <v>25</v>
      </c>
      <c r="X402" t="str">
        <f t="shared" si="262"/>
        <v>週の後半</v>
      </c>
      <c r="Y402" s="3">
        <v>0</v>
      </c>
      <c r="Z402" s="3">
        <v>41</v>
      </c>
      <c r="AA402" s="2" t="s">
        <v>53</v>
      </c>
      <c r="AB402" s="3">
        <v>0</v>
      </c>
      <c r="AC402" s="3">
        <v>103667</v>
      </c>
      <c r="AD402">
        <f t="shared" si="273"/>
        <v>465</v>
      </c>
      <c r="AE402" s="3">
        <v>2097</v>
      </c>
      <c r="AF402" s="3">
        <v>2013</v>
      </c>
      <c r="AG402" s="3">
        <v>84</v>
      </c>
      <c r="AH402" s="3">
        <v>430</v>
      </c>
      <c r="AI402" s="3">
        <v>1077</v>
      </c>
      <c r="AJ402" s="3">
        <v>643</v>
      </c>
      <c r="AK402" s="3">
        <v>246</v>
      </c>
      <c r="AL402" s="3">
        <v>56</v>
      </c>
      <c r="AM402" s="3">
        <v>6508</v>
      </c>
      <c r="AN402" s="3">
        <v>1481</v>
      </c>
      <c r="AO402" s="3">
        <v>7990.9</v>
      </c>
      <c r="AP402" s="3">
        <v>3.9E-2</v>
      </c>
      <c r="AQ402" s="3">
        <v>86</v>
      </c>
      <c r="AR402" s="3">
        <v>100.9</v>
      </c>
      <c r="AS402" s="3">
        <v>10</v>
      </c>
      <c r="AT402" s="3">
        <v>3.2</v>
      </c>
      <c r="AU402" s="2">
        <v>1009.5</v>
      </c>
      <c r="AV402" s="2">
        <v>0.3</v>
      </c>
      <c r="AW402" s="2">
        <v>3.4666666666666668</v>
      </c>
      <c r="AX402">
        <f t="shared" si="263"/>
        <v>-92</v>
      </c>
      <c r="AY402" t="s">
        <v>81</v>
      </c>
      <c r="AZ402" s="3">
        <v>13842854</v>
      </c>
      <c r="BA402" s="3">
        <v>3894</v>
      </c>
      <c r="BB402">
        <v>53904073476</v>
      </c>
      <c r="BC402" t="s">
        <v>79</v>
      </c>
      <c r="BD402">
        <f t="shared" si="277"/>
        <v>7.8</v>
      </c>
      <c r="BE402">
        <f t="shared" si="278"/>
        <v>56</v>
      </c>
      <c r="BF402" t="str">
        <f t="shared" si="279"/>
        <v>あり</v>
      </c>
      <c r="BG402" t="str">
        <f t="shared" si="280"/>
        <v>冬である</v>
      </c>
      <c r="BH402">
        <f t="shared" si="281"/>
        <v>0</v>
      </c>
      <c r="BI402" t="str">
        <f t="shared" si="282"/>
        <v>_なし</v>
      </c>
      <c r="BJ402" t="str">
        <f t="shared" si="264"/>
        <v>_なし</v>
      </c>
      <c r="BK402" t="str">
        <f t="shared" si="283"/>
        <v>_なし</v>
      </c>
      <c r="BL402">
        <f t="shared" si="284"/>
        <v>67.375</v>
      </c>
      <c r="BM402">
        <f t="shared" si="265"/>
        <v>6754</v>
      </c>
      <c r="BN402">
        <f t="shared" si="266"/>
        <v>1537</v>
      </c>
      <c r="BO402">
        <f t="shared" si="267"/>
        <v>8291</v>
      </c>
      <c r="BP402">
        <v>-34</v>
      </c>
      <c r="BQ402">
        <v>-5</v>
      </c>
      <c r="BR402">
        <v>-25</v>
      </c>
      <c r="BS402">
        <v>-37</v>
      </c>
      <c r="BT402">
        <v>-25</v>
      </c>
      <c r="BU402">
        <v>14</v>
      </c>
      <c r="BV402">
        <f t="shared" si="249"/>
        <v>-26</v>
      </c>
      <c r="BW402">
        <f t="shared" si="250"/>
        <v>-9</v>
      </c>
      <c r="BX402">
        <f t="shared" si="251"/>
        <v>-6</v>
      </c>
      <c r="BY402">
        <f t="shared" si="252"/>
        <v>-59</v>
      </c>
      <c r="BZ402">
        <f t="shared" si="253"/>
        <v>-71</v>
      </c>
      <c r="CA402">
        <f t="shared" si="254"/>
        <v>27</v>
      </c>
      <c r="CB402">
        <f t="shared" si="268"/>
        <v>-18.666666666666668</v>
      </c>
      <c r="CC402">
        <f t="shared" si="269"/>
        <v>-24</v>
      </c>
      <c r="CD402">
        <f t="shared" si="285"/>
        <v>1.5</v>
      </c>
      <c r="CE402" t="s">
        <v>119</v>
      </c>
      <c r="CF402" t="str">
        <f t="shared" si="286"/>
        <v>冬</v>
      </c>
      <c r="CG402" s="2">
        <v>13842854</v>
      </c>
      <c r="CH402" s="2">
        <v>103667</v>
      </c>
      <c r="CI402" s="2">
        <v>53904073476</v>
      </c>
      <c r="CJ402">
        <f t="shared" si="287"/>
        <v>81341372500</v>
      </c>
      <c r="CK402">
        <f t="shared" si="288"/>
        <v>81341372500</v>
      </c>
      <c r="CL402" s="2">
        <v>0</v>
      </c>
      <c r="CM402" s="2">
        <v>0</v>
      </c>
      <c r="CN402">
        <f t="shared" si="270"/>
        <v>0</v>
      </c>
      <c r="CO402">
        <f t="shared" si="274"/>
        <v>0</v>
      </c>
      <c r="CP402">
        <f t="shared" si="275"/>
        <v>0</v>
      </c>
      <c r="CQ402">
        <f t="shared" si="276"/>
        <v>0</v>
      </c>
      <c r="CR402">
        <f t="shared" si="271"/>
        <v>445</v>
      </c>
      <c r="CS402">
        <v>190</v>
      </c>
      <c r="CT402">
        <v>534837.80000000005</v>
      </c>
      <c r="CU402">
        <f t="shared" si="289"/>
        <v>534837.80000000005</v>
      </c>
    </row>
    <row r="403" spans="1:99" x14ac:dyDescent="0.55000000000000004">
      <c r="A403" s="1">
        <v>44247</v>
      </c>
      <c r="B403">
        <v>327</v>
      </c>
      <c r="C403">
        <v>109462</v>
      </c>
      <c r="D403">
        <v>27</v>
      </c>
      <c r="E403">
        <v>1248</v>
      </c>
      <c r="F403">
        <v>10.199999999999999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 t="str">
        <f t="shared" si="255"/>
        <v>休日</v>
      </c>
      <c r="O403" t="s">
        <v>17</v>
      </c>
      <c r="P403" t="str">
        <f t="shared" si="256"/>
        <v>休日</v>
      </c>
      <c r="Q403" t="str">
        <f t="shared" si="257"/>
        <v>_祝日でない</v>
      </c>
      <c r="R403" t="str">
        <f t="shared" si="258"/>
        <v>休日</v>
      </c>
      <c r="S403" t="str">
        <f t="shared" si="259"/>
        <v>休日</v>
      </c>
      <c r="T403">
        <f t="shared" si="272"/>
        <v>353</v>
      </c>
      <c r="U403" t="str">
        <f t="shared" si="260"/>
        <v>土</v>
      </c>
      <c r="V403" t="str">
        <f t="shared" si="261"/>
        <v>週の後半</v>
      </c>
      <c r="W403" t="s">
        <v>25</v>
      </c>
      <c r="X403" t="str">
        <f t="shared" si="262"/>
        <v>週の後半</v>
      </c>
      <c r="Y403" s="3">
        <v>0</v>
      </c>
      <c r="Z403" s="3">
        <v>47</v>
      </c>
      <c r="AA403" s="2" t="s">
        <v>53</v>
      </c>
      <c r="AB403" s="3">
        <v>0</v>
      </c>
      <c r="AC403" s="3">
        <v>103970</v>
      </c>
      <c r="AD403">
        <f t="shared" si="273"/>
        <v>303</v>
      </c>
      <c r="AE403" s="3">
        <v>2063</v>
      </c>
      <c r="AF403" s="3">
        <v>1981</v>
      </c>
      <c r="AG403" s="3">
        <v>82</v>
      </c>
      <c r="AH403" s="3">
        <v>442</v>
      </c>
      <c r="AI403" s="3">
        <v>1015</v>
      </c>
      <c r="AJ403" s="3">
        <v>724</v>
      </c>
      <c r="AK403" s="3">
        <v>198</v>
      </c>
      <c r="AL403" s="3">
        <v>36</v>
      </c>
      <c r="AM403" s="3">
        <v>4598</v>
      </c>
      <c r="AN403" s="3">
        <v>901</v>
      </c>
      <c r="AO403" s="3">
        <v>7784.6</v>
      </c>
      <c r="AP403" s="3">
        <v>3.7999999999999999E-2</v>
      </c>
      <c r="AQ403" s="3">
        <v>78</v>
      </c>
      <c r="AR403" s="3">
        <v>96.3</v>
      </c>
      <c r="AS403" s="3">
        <v>9.9</v>
      </c>
      <c r="AT403" s="3">
        <v>3.3</v>
      </c>
      <c r="AU403" s="2">
        <v>1004.8</v>
      </c>
      <c r="AV403" s="2">
        <v>0</v>
      </c>
      <c r="AW403" s="2">
        <v>-27.566666666666666</v>
      </c>
      <c r="AX403">
        <f t="shared" si="263"/>
        <v>-26</v>
      </c>
      <c r="AY403" t="s">
        <v>81</v>
      </c>
      <c r="AZ403" s="3">
        <v>13842501</v>
      </c>
      <c r="BA403" s="3">
        <v>3917</v>
      </c>
      <c r="BB403">
        <v>54221076417</v>
      </c>
      <c r="BC403" t="s">
        <v>79</v>
      </c>
      <c r="BD403">
        <f t="shared" si="277"/>
        <v>10.4</v>
      </c>
      <c r="BE403">
        <f t="shared" si="278"/>
        <v>66</v>
      </c>
      <c r="BF403" t="str">
        <f t="shared" si="279"/>
        <v>あり</v>
      </c>
      <c r="BG403" t="str">
        <f t="shared" si="280"/>
        <v>冬である</v>
      </c>
      <c r="BH403">
        <f t="shared" si="281"/>
        <v>0</v>
      </c>
      <c r="BI403" t="str">
        <f t="shared" si="282"/>
        <v>_なし</v>
      </c>
      <c r="BJ403" t="str">
        <f t="shared" si="264"/>
        <v>_なし</v>
      </c>
      <c r="BK403" t="str">
        <f t="shared" si="283"/>
        <v>_なし</v>
      </c>
      <c r="BL403">
        <f t="shared" si="284"/>
        <v>-29.366666666666664</v>
      </c>
      <c r="BM403">
        <f t="shared" si="265"/>
        <v>4796</v>
      </c>
      <c r="BN403">
        <f t="shared" si="266"/>
        <v>937</v>
      </c>
      <c r="BO403">
        <f t="shared" si="267"/>
        <v>5733</v>
      </c>
      <c r="BP403">
        <v>-26</v>
      </c>
      <c r="BQ403">
        <v>-1</v>
      </c>
      <c r="BR403">
        <v>-14</v>
      </c>
      <c r="BS403">
        <v>-32</v>
      </c>
      <c r="BT403">
        <v>-14</v>
      </c>
      <c r="BU403">
        <v>8</v>
      </c>
      <c r="BV403">
        <f t="shared" si="249"/>
        <v>-35</v>
      </c>
      <c r="BW403">
        <f t="shared" si="250"/>
        <v>-7</v>
      </c>
      <c r="BX403">
        <f t="shared" si="251"/>
        <v>-27</v>
      </c>
      <c r="BY403">
        <f t="shared" si="252"/>
        <v>-40</v>
      </c>
      <c r="BZ403">
        <f t="shared" si="253"/>
        <v>-28</v>
      </c>
      <c r="CA403">
        <f t="shared" si="254"/>
        <v>15</v>
      </c>
      <c r="CB403">
        <f t="shared" si="268"/>
        <v>-13.166666666666666</v>
      </c>
      <c r="CC403">
        <f t="shared" si="269"/>
        <v>-20.333333333333332</v>
      </c>
      <c r="CD403">
        <f t="shared" si="285"/>
        <v>9.4</v>
      </c>
      <c r="CE403" t="s">
        <v>119</v>
      </c>
      <c r="CF403" t="str">
        <f t="shared" si="286"/>
        <v>冬</v>
      </c>
      <c r="CG403" s="2">
        <v>13842501</v>
      </c>
      <c r="CH403" s="2">
        <v>103970</v>
      </c>
      <c r="CI403" s="2">
        <v>54221076417</v>
      </c>
      <c r="CJ403">
        <f t="shared" si="287"/>
        <v>79276658958</v>
      </c>
      <c r="CK403">
        <f t="shared" si="288"/>
        <v>79276658958</v>
      </c>
      <c r="CL403" s="2">
        <v>0</v>
      </c>
      <c r="CM403" s="2">
        <v>0</v>
      </c>
      <c r="CN403">
        <f t="shared" si="270"/>
        <v>0</v>
      </c>
      <c r="CO403">
        <f t="shared" si="274"/>
        <v>0</v>
      </c>
      <c r="CP403">
        <f t="shared" si="275"/>
        <v>0</v>
      </c>
      <c r="CQ403">
        <f t="shared" si="276"/>
        <v>0</v>
      </c>
      <c r="CR403">
        <f t="shared" si="271"/>
        <v>353</v>
      </c>
      <c r="CS403">
        <v>190</v>
      </c>
      <c r="CT403">
        <v>534837.80000000005</v>
      </c>
      <c r="CU403">
        <f t="shared" si="289"/>
        <v>534837.80000000005</v>
      </c>
    </row>
    <row r="404" spans="1:99" x14ac:dyDescent="0.55000000000000004">
      <c r="A404" s="1">
        <v>44248</v>
      </c>
      <c r="B404">
        <v>272</v>
      </c>
      <c r="C404">
        <v>109734</v>
      </c>
      <c r="D404">
        <v>17</v>
      </c>
      <c r="E404">
        <v>1265</v>
      </c>
      <c r="F404">
        <v>13.9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 t="str">
        <f t="shared" si="255"/>
        <v>休日</v>
      </c>
      <c r="O404" t="s">
        <v>17</v>
      </c>
      <c r="P404" t="str">
        <f t="shared" si="256"/>
        <v>休日</v>
      </c>
      <c r="Q404" t="str">
        <f t="shared" si="257"/>
        <v>_祝日でない</v>
      </c>
      <c r="R404" t="str">
        <f t="shared" si="258"/>
        <v>休日</v>
      </c>
      <c r="S404" t="str">
        <f t="shared" si="259"/>
        <v>休日</v>
      </c>
      <c r="T404">
        <f t="shared" si="272"/>
        <v>327</v>
      </c>
      <c r="U404" t="str">
        <f t="shared" si="260"/>
        <v>日</v>
      </c>
      <c r="V404" t="str">
        <f t="shared" si="261"/>
        <v>_週の前半</v>
      </c>
      <c r="W404" t="s">
        <v>25</v>
      </c>
      <c r="X404" t="str">
        <f t="shared" si="262"/>
        <v>週の後半</v>
      </c>
      <c r="Y404" s="3">
        <v>0</v>
      </c>
      <c r="Z404" s="3">
        <v>56</v>
      </c>
      <c r="AA404" s="2" t="s">
        <v>53</v>
      </c>
      <c r="AB404" s="3">
        <v>0</v>
      </c>
      <c r="AC404" s="3">
        <v>104317</v>
      </c>
      <c r="AD404">
        <f t="shared" si="273"/>
        <v>347</v>
      </c>
      <c r="AE404" s="3">
        <v>2035</v>
      </c>
      <c r="AF404" s="3">
        <v>1953</v>
      </c>
      <c r="AG404" s="3">
        <v>82</v>
      </c>
      <c r="AH404" s="3">
        <v>464</v>
      </c>
      <c r="AI404" s="3">
        <v>933</v>
      </c>
      <c r="AJ404" s="3">
        <v>720</v>
      </c>
      <c r="AK404" s="3">
        <v>98</v>
      </c>
      <c r="AL404" s="3">
        <v>18</v>
      </c>
      <c r="AM404" s="3">
        <v>1787</v>
      </c>
      <c r="AN404" s="3">
        <v>613</v>
      </c>
      <c r="AO404" s="3">
        <v>7673.3</v>
      </c>
      <c r="AP404" s="3">
        <v>3.6999999999999998E-2</v>
      </c>
      <c r="AQ404" s="3">
        <v>86</v>
      </c>
      <c r="AR404" s="3">
        <v>94.6</v>
      </c>
      <c r="AS404" s="3">
        <v>9.9</v>
      </c>
      <c r="AT404" s="3">
        <v>2.2999999999999998</v>
      </c>
      <c r="AU404" s="2">
        <v>1007.4</v>
      </c>
      <c r="AV404" s="2">
        <v>0</v>
      </c>
      <c r="AW404" s="2">
        <v>-11.316666666666665</v>
      </c>
      <c r="AX404">
        <f t="shared" si="263"/>
        <v>-55</v>
      </c>
      <c r="AY404" t="s">
        <v>81</v>
      </c>
      <c r="AZ404" s="3">
        <v>13842174</v>
      </c>
      <c r="BA404" s="3">
        <v>3880</v>
      </c>
      <c r="BB404">
        <v>53707635120</v>
      </c>
      <c r="BC404" t="s">
        <v>79</v>
      </c>
      <c r="BD404">
        <f t="shared" si="277"/>
        <v>12.3</v>
      </c>
      <c r="BE404">
        <f t="shared" si="278"/>
        <v>64</v>
      </c>
      <c r="BF404" t="str">
        <f t="shared" si="279"/>
        <v>あり</v>
      </c>
      <c r="BG404" t="str">
        <f t="shared" si="280"/>
        <v>冬である</v>
      </c>
      <c r="BH404">
        <f t="shared" si="281"/>
        <v>0</v>
      </c>
      <c r="BI404" t="str">
        <f t="shared" si="282"/>
        <v>_なし</v>
      </c>
      <c r="BJ404" t="str">
        <f t="shared" si="264"/>
        <v>_なし</v>
      </c>
      <c r="BK404" t="str">
        <f t="shared" si="283"/>
        <v>_なし</v>
      </c>
      <c r="BL404">
        <f t="shared" si="284"/>
        <v>-8.4416666666666682</v>
      </c>
      <c r="BM404">
        <f t="shared" si="265"/>
        <v>1885</v>
      </c>
      <c r="BN404">
        <f t="shared" si="266"/>
        <v>631</v>
      </c>
      <c r="BO404">
        <f t="shared" si="267"/>
        <v>2516</v>
      </c>
      <c r="BP404">
        <v>-25</v>
      </c>
      <c r="BQ404">
        <v>-3</v>
      </c>
      <c r="BR404">
        <v>4</v>
      </c>
      <c r="BS404">
        <v>-34</v>
      </c>
      <c r="BT404">
        <v>-11</v>
      </c>
      <c r="BU404">
        <v>6</v>
      </c>
      <c r="BV404">
        <f t="shared" si="249"/>
        <v>-28</v>
      </c>
      <c r="BW404">
        <f t="shared" si="250"/>
        <v>-4</v>
      </c>
      <c r="BX404">
        <f t="shared" si="251"/>
        <v>-16</v>
      </c>
      <c r="BY404">
        <f t="shared" si="252"/>
        <v>-36</v>
      </c>
      <c r="BZ404">
        <f t="shared" si="253"/>
        <v>-15</v>
      </c>
      <c r="CA404">
        <f t="shared" si="254"/>
        <v>9</v>
      </c>
      <c r="CB404">
        <f t="shared" si="268"/>
        <v>-10.5</v>
      </c>
      <c r="CC404">
        <f t="shared" si="269"/>
        <v>-15</v>
      </c>
      <c r="CD404">
        <f t="shared" si="285"/>
        <v>6.4</v>
      </c>
      <c r="CE404" t="s">
        <v>119</v>
      </c>
      <c r="CF404" t="str">
        <f t="shared" si="286"/>
        <v>冬</v>
      </c>
      <c r="CG404" s="2">
        <v>13842174</v>
      </c>
      <c r="CH404" s="2">
        <v>104317</v>
      </c>
      <c r="CI404" s="2">
        <v>53707635120</v>
      </c>
      <c r="CJ404">
        <f t="shared" si="287"/>
        <v>78513089544</v>
      </c>
      <c r="CK404">
        <f t="shared" si="288"/>
        <v>78513089544</v>
      </c>
      <c r="CL404" s="2">
        <v>0</v>
      </c>
      <c r="CM404" s="2">
        <v>0</v>
      </c>
      <c r="CN404">
        <f t="shared" si="270"/>
        <v>0</v>
      </c>
      <c r="CO404">
        <f t="shared" si="274"/>
        <v>0</v>
      </c>
      <c r="CP404">
        <f t="shared" si="275"/>
        <v>0</v>
      </c>
      <c r="CQ404">
        <f t="shared" si="276"/>
        <v>0</v>
      </c>
      <c r="CR404">
        <f t="shared" si="271"/>
        <v>327</v>
      </c>
      <c r="CS404">
        <v>190</v>
      </c>
      <c r="CT404">
        <v>534837.80000000005</v>
      </c>
      <c r="CU404">
        <f t="shared" si="289"/>
        <v>534837.80000000005</v>
      </c>
    </row>
    <row r="405" spans="1:99" x14ac:dyDescent="0.55000000000000004">
      <c r="A405" s="1">
        <v>44249</v>
      </c>
      <c r="B405">
        <v>178</v>
      </c>
      <c r="C405">
        <v>109912</v>
      </c>
      <c r="D405">
        <v>9</v>
      </c>
      <c r="E405">
        <v>1274</v>
      </c>
      <c r="F405">
        <v>14.9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t="str">
        <f t="shared" si="255"/>
        <v>_平日(金曜除く)</v>
      </c>
      <c r="O405" t="s">
        <v>17</v>
      </c>
      <c r="P405" t="str">
        <f t="shared" si="256"/>
        <v>_平日</v>
      </c>
      <c r="Q405" t="str">
        <f t="shared" si="257"/>
        <v>祝日前日</v>
      </c>
      <c r="R405" t="str">
        <f t="shared" si="258"/>
        <v>_平日</v>
      </c>
      <c r="S405" t="str">
        <f t="shared" si="259"/>
        <v>休日前日</v>
      </c>
      <c r="T405">
        <f t="shared" si="272"/>
        <v>272</v>
      </c>
      <c r="U405" t="str">
        <f t="shared" si="260"/>
        <v>月</v>
      </c>
      <c r="V405" t="str">
        <f t="shared" si="261"/>
        <v>_週の前半</v>
      </c>
      <c r="W405" t="s">
        <v>25</v>
      </c>
      <c r="X405" t="str">
        <f t="shared" si="262"/>
        <v>_週の前半</v>
      </c>
      <c r="Y405" s="3">
        <v>0</v>
      </c>
      <c r="Z405" s="3">
        <v>53</v>
      </c>
      <c r="AA405" s="2" t="s">
        <v>53</v>
      </c>
      <c r="AB405" s="3">
        <v>0</v>
      </c>
      <c r="AC405" s="3">
        <v>104813</v>
      </c>
      <c r="AD405">
        <f t="shared" si="273"/>
        <v>496</v>
      </c>
      <c r="AE405" s="3">
        <v>1991</v>
      </c>
      <c r="AF405" s="3">
        <v>1915</v>
      </c>
      <c r="AG405" s="3">
        <v>76</v>
      </c>
      <c r="AH405" s="3">
        <v>453</v>
      </c>
      <c r="AI405" s="3">
        <v>909</v>
      </c>
      <c r="AJ405" s="3">
        <v>472</v>
      </c>
      <c r="AK405" s="3">
        <v>218</v>
      </c>
      <c r="AL405" s="3">
        <v>61</v>
      </c>
      <c r="AM405" s="3">
        <v>6647</v>
      </c>
      <c r="AN405" s="3">
        <v>2092</v>
      </c>
      <c r="AO405" s="3">
        <v>7664</v>
      </c>
      <c r="AP405" s="3">
        <v>3.6999999999999998E-2</v>
      </c>
      <c r="AQ405" s="3">
        <v>106</v>
      </c>
      <c r="AR405" s="3">
        <v>95.1</v>
      </c>
      <c r="AS405" s="3">
        <v>10.199999999999999</v>
      </c>
      <c r="AT405" s="3">
        <v>2.7</v>
      </c>
      <c r="AU405" s="2">
        <v>1006</v>
      </c>
      <c r="AV405" s="2">
        <v>1.5</v>
      </c>
      <c r="AW405" s="2">
        <v>101.30833333333335</v>
      </c>
      <c r="AX405">
        <f t="shared" si="263"/>
        <v>-94</v>
      </c>
      <c r="AY405" t="s">
        <v>81</v>
      </c>
      <c r="AZ405" s="3">
        <v>13841902</v>
      </c>
      <c r="BA405" s="3">
        <v>3647</v>
      </c>
      <c r="BB405">
        <v>50481416594</v>
      </c>
      <c r="BC405" t="s">
        <v>79</v>
      </c>
      <c r="BD405">
        <f t="shared" si="277"/>
        <v>11.4</v>
      </c>
      <c r="BE405">
        <f t="shared" si="278"/>
        <v>91</v>
      </c>
      <c r="BF405" t="str">
        <f t="shared" si="279"/>
        <v>あり</v>
      </c>
      <c r="BG405" t="str">
        <f t="shared" si="280"/>
        <v>冬である</v>
      </c>
      <c r="BH405">
        <f t="shared" si="281"/>
        <v>0</v>
      </c>
      <c r="BI405" t="str">
        <f t="shared" si="282"/>
        <v>_なし</v>
      </c>
      <c r="BJ405" t="str">
        <f t="shared" si="264"/>
        <v>_なし</v>
      </c>
      <c r="BK405" t="str">
        <f t="shared" si="283"/>
        <v>_なし</v>
      </c>
      <c r="BL405">
        <f t="shared" si="284"/>
        <v>105.43333333333334</v>
      </c>
      <c r="BM405">
        <f t="shared" si="265"/>
        <v>6865</v>
      </c>
      <c r="BN405">
        <f t="shared" si="266"/>
        <v>2153</v>
      </c>
      <c r="BO405">
        <f t="shared" si="267"/>
        <v>9018</v>
      </c>
      <c r="BP405">
        <v>-27</v>
      </c>
      <c r="BQ405">
        <v>-4</v>
      </c>
      <c r="BR405">
        <v>-13</v>
      </c>
      <c r="BS405">
        <v>-34</v>
      </c>
      <c r="BT405">
        <v>-27</v>
      </c>
      <c r="BU405">
        <v>11</v>
      </c>
      <c r="BV405">
        <f t="shared" si="249"/>
        <v>-27</v>
      </c>
      <c r="BW405">
        <f t="shared" si="250"/>
        <v>-5</v>
      </c>
      <c r="BX405">
        <f t="shared" si="251"/>
        <v>-5</v>
      </c>
      <c r="BY405">
        <f t="shared" si="252"/>
        <v>-38</v>
      </c>
      <c r="BZ405">
        <f t="shared" si="253"/>
        <v>-12</v>
      </c>
      <c r="CA405">
        <f t="shared" si="254"/>
        <v>7</v>
      </c>
      <c r="CB405">
        <f t="shared" si="268"/>
        <v>-15.666666666666666</v>
      </c>
      <c r="CC405">
        <f t="shared" si="269"/>
        <v>-13.333333333333334</v>
      </c>
      <c r="CD405">
        <f t="shared" si="285"/>
        <v>0.6</v>
      </c>
      <c r="CE405" t="s">
        <v>119</v>
      </c>
      <c r="CF405" t="str">
        <f t="shared" si="286"/>
        <v>冬</v>
      </c>
      <c r="CG405" s="2">
        <v>13841902</v>
      </c>
      <c r="CH405" s="2">
        <v>104813</v>
      </c>
      <c r="CI405" s="2">
        <v>50481416594</v>
      </c>
      <c r="CJ405">
        <f t="shared" si="287"/>
        <v>73734704518</v>
      </c>
      <c r="CK405">
        <f t="shared" si="288"/>
        <v>73734704518</v>
      </c>
      <c r="CL405" s="2">
        <v>0</v>
      </c>
      <c r="CM405" s="2">
        <v>0</v>
      </c>
      <c r="CN405">
        <f t="shared" si="270"/>
        <v>0</v>
      </c>
      <c r="CO405">
        <f t="shared" si="274"/>
        <v>0</v>
      </c>
      <c r="CP405">
        <f t="shared" si="275"/>
        <v>0</v>
      </c>
      <c r="CQ405">
        <f t="shared" si="276"/>
        <v>0</v>
      </c>
      <c r="CR405">
        <f t="shared" si="271"/>
        <v>272</v>
      </c>
      <c r="CS405">
        <v>190</v>
      </c>
      <c r="CT405">
        <v>534837.80000000005</v>
      </c>
      <c r="CU405">
        <f t="shared" si="289"/>
        <v>534837.80000000005</v>
      </c>
    </row>
    <row r="406" spans="1:99" x14ac:dyDescent="0.55000000000000004">
      <c r="A406" s="1">
        <v>44250</v>
      </c>
      <c r="B406">
        <v>275</v>
      </c>
      <c r="C406">
        <v>110187</v>
      </c>
      <c r="D406">
        <v>11</v>
      </c>
      <c r="E406">
        <v>1285</v>
      </c>
      <c r="F406">
        <v>11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 t="str">
        <f t="shared" si="255"/>
        <v>_平日(金曜除く)</v>
      </c>
      <c r="O406" t="s">
        <v>12</v>
      </c>
      <c r="P406" t="str">
        <f t="shared" si="256"/>
        <v>_平日</v>
      </c>
      <c r="Q406" t="str">
        <f t="shared" si="257"/>
        <v>祝日である</v>
      </c>
      <c r="R406" t="str">
        <f t="shared" si="258"/>
        <v>休日</v>
      </c>
      <c r="S406" t="str">
        <f t="shared" si="259"/>
        <v>休日</v>
      </c>
      <c r="T406">
        <f t="shared" si="272"/>
        <v>178</v>
      </c>
      <c r="U406" t="str">
        <f t="shared" si="260"/>
        <v>火</v>
      </c>
      <c r="V406" t="str">
        <f t="shared" si="261"/>
        <v>_週の前半</v>
      </c>
      <c r="W406" t="s">
        <v>25</v>
      </c>
      <c r="X406" t="str">
        <f t="shared" si="262"/>
        <v>_週の前半</v>
      </c>
      <c r="Y406" s="3">
        <v>0</v>
      </c>
      <c r="Z406" s="3">
        <v>39</v>
      </c>
      <c r="AA406" s="2" t="s">
        <v>53</v>
      </c>
      <c r="AB406" s="3">
        <v>0</v>
      </c>
      <c r="AC406" s="3">
        <v>105127</v>
      </c>
      <c r="AD406">
        <f t="shared" si="273"/>
        <v>314</v>
      </c>
      <c r="AE406" s="3">
        <v>1963</v>
      </c>
      <c r="AF406" s="3">
        <v>1886</v>
      </c>
      <c r="AG406" s="3">
        <v>77</v>
      </c>
      <c r="AH406" s="3">
        <v>429</v>
      </c>
      <c r="AI406" s="3">
        <v>812</v>
      </c>
      <c r="AJ406" s="3">
        <v>571</v>
      </c>
      <c r="AK406" s="3">
        <v>152</v>
      </c>
      <c r="AL406" s="3">
        <v>24</v>
      </c>
      <c r="AM406" s="3">
        <v>3467</v>
      </c>
      <c r="AN406" s="3">
        <v>578</v>
      </c>
      <c r="AO406" s="3">
        <v>6680.1</v>
      </c>
      <c r="AP406" s="3">
        <v>3.7999999999999999E-2</v>
      </c>
      <c r="AQ406" s="3">
        <v>97</v>
      </c>
      <c r="AR406" s="3">
        <v>92.4</v>
      </c>
      <c r="AS406" s="3">
        <v>9.6999999999999993</v>
      </c>
      <c r="AT406" s="3">
        <v>4.3</v>
      </c>
      <c r="AU406" s="2">
        <v>1007.4</v>
      </c>
      <c r="AV406" s="2">
        <v>3.8</v>
      </c>
      <c r="AW406" s="2">
        <v>-26.008333333333336</v>
      </c>
      <c r="AX406">
        <f t="shared" si="263"/>
        <v>97</v>
      </c>
      <c r="AY406" t="s">
        <v>81</v>
      </c>
      <c r="AZ406" s="3">
        <v>13841724</v>
      </c>
      <c r="BA406" s="3">
        <v>3500</v>
      </c>
      <c r="BB406">
        <v>48446034000</v>
      </c>
      <c r="BC406" t="s">
        <v>79</v>
      </c>
      <c r="BD406">
        <f t="shared" si="277"/>
        <v>10.6</v>
      </c>
      <c r="BE406">
        <f t="shared" si="278"/>
        <v>38</v>
      </c>
      <c r="BF406" t="str">
        <f t="shared" si="279"/>
        <v>あり</v>
      </c>
      <c r="BG406" t="str">
        <f t="shared" si="280"/>
        <v>冬である</v>
      </c>
      <c r="BH406">
        <f t="shared" si="281"/>
        <v>0</v>
      </c>
      <c r="BI406" t="str">
        <f t="shared" si="282"/>
        <v>_なし</v>
      </c>
      <c r="BJ406" t="str">
        <f t="shared" si="264"/>
        <v>_なし</v>
      </c>
      <c r="BK406" t="str">
        <f t="shared" si="283"/>
        <v>_なし</v>
      </c>
      <c r="BL406">
        <f t="shared" si="284"/>
        <v>1.8499999999999999</v>
      </c>
      <c r="BM406">
        <f t="shared" si="265"/>
        <v>3619</v>
      </c>
      <c r="BN406">
        <f t="shared" si="266"/>
        <v>602</v>
      </c>
      <c r="BO406">
        <f t="shared" si="267"/>
        <v>4221</v>
      </c>
      <c r="BP406">
        <v>-24</v>
      </c>
      <c r="BQ406">
        <v>-7</v>
      </c>
      <c r="BR406">
        <v>3</v>
      </c>
      <c r="BS406">
        <v>-58</v>
      </c>
      <c r="BT406">
        <v>-71</v>
      </c>
      <c r="BU406">
        <v>26</v>
      </c>
      <c r="BV406">
        <f t="shared" si="249"/>
        <v>-44</v>
      </c>
      <c r="BW406">
        <f t="shared" si="250"/>
        <v>-21</v>
      </c>
      <c r="BX406">
        <f t="shared" si="251"/>
        <v>-54</v>
      </c>
      <c r="BY406">
        <f t="shared" si="252"/>
        <v>-38</v>
      </c>
      <c r="BZ406">
        <f t="shared" si="253"/>
        <v>-26</v>
      </c>
      <c r="CA406">
        <f t="shared" si="254"/>
        <v>15</v>
      </c>
      <c r="CB406">
        <f t="shared" si="268"/>
        <v>-21.833333333333332</v>
      </c>
      <c r="CC406">
        <f t="shared" si="269"/>
        <v>-28</v>
      </c>
      <c r="CD406">
        <f t="shared" si="285"/>
        <v>10</v>
      </c>
      <c r="CE406" t="s">
        <v>119</v>
      </c>
      <c r="CF406" t="str">
        <f t="shared" si="286"/>
        <v>冬</v>
      </c>
      <c r="CG406" s="2">
        <v>13841724</v>
      </c>
      <c r="CH406" s="2">
        <v>105127</v>
      </c>
      <c r="CI406" s="2">
        <v>48446034000</v>
      </c>
      <c r="CJ406">
        <f t="shared" si="287"/>
        <v>58989399047</v>
      </c>
      <c r="CK406">
        <f t="shared" si="288"/>
        <v>58989399047</v>
      </c>
      <c r="CL406" s="2">
        <v>0</v>
      </c>
      <c r="CM406" s="2">
        <v>0</v>
      </c>
      <c r="CN406">
        <f t="shared" si="270"/>
        <v>0</v>
      </c>
      <c r="CO406">
        <f t="shared" si="274"/>
        <v>0</v>
      </c>
      <c r="CP406">
        <f t="shared" si="275"/>
        <v>0</v>
      </c>
      <c r="CQ406">
        <f t="shared" si="276"/>
        <v>0</v>
      </c>
      <c r="CR406">
        <f t="shared" si="271"/>
        <v>178</v>
      </c>
      <c r="CS406">
        <v>190</v>
      </c>
      <c r="CT406">
        <v>534837.80000000005</v>
      </c>
      <c r="CU406">
        <f t="shared" si="289"/>
        <v>534837.80000000005</v>
      </c>
    </row>
    <row r="407" spans="1:99" x14ac:dyDescent="0.55000000000000004">
      <c r="A407" s="1">
        <v>44251</v>
      </c>
      <c r="B407">
        <v>213</v>
      </c>
      <c r="C407">
        <v>110400</v>
      </c>
      <c r="D407">
        <v>17</v>
      </c>
      <c r="E407">
        <v>1302</v>
      </c>
      <c r="F407">
        <v>6.4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 t="str">
        <f t="shared" si="255"/>
        <v>_平日(金曜除く)</v>
      </c>
      <c r="O407" t="s">
        <v>17</v>
      </c>
      <c r="P407" t="str">
        <f t="shared" si="256"/>
        <v>_平日</v>
      </c>
      <c r="Q407" t="str">
        <f t="shared" si="257"/>
        <v>_祝日でない</v>
      </c>
      <c r="R407" t="str">
        <f t="shared" si="258"/>
        <v>_平日</v>
      </c>
      <c r="S407" t="str">
        <f t="shared" si="259"/>
        <v>_平日</v>
      </c>
      <c r="T407">
        <f t="shared" si="272"/>
        <v>275</v>
      </c>
      <c r="U407" t="str">
        <f t="shared" si="260"/>
        <v>水</v>
      </c>
      <c r="V407" t="str">
        <f t="shared" si="261"/>
        <v>_週の前半</v>
      </c>
      <c r="W407" t="s">
        <v>25</v>
      </c>
      <c r="X407" t="str">
        <f t="shared" si="262"/>
        <v>_週の前半</v>
      </c>
      <c r="Y407" s="3">
        <v>0</v>
      </c>
      <c r="Z407" s="3">
        <v>34</v>
      </c>
      <c r="AA407" s="2" t="s">
        <v>53</v>
      </c>
      <c r="AB407" s="3">
        <v>0</v>
      </c>
      <c r="AC407" s="3">
        <v>105595</v>
      </c>
      <c r="AD407">
        <f t="shared" si="273"/>
        <v>468</v>
      </c>
      <c r="AE407" s="3">
        <v>1882</v>
      </c>
      <c r="AF407" s="3">
        <v>1813</v>
      </c>
      <c r="AG407" s="3">
        <v>69</v>
      </c>
      <c r="AH407" s="3">
        <v>408</v>
      </c>
      <c r="AI407" s="3">
        <v>764</v>
      </c>
      <c r="AJ407" s="3">
        <v>449</v>
      </c>
      <c r="AK407" s="3">
        <v>232</v>
      </c>
      <c r="AL407" s="3">
        <v>49</v>
      </c>
      <c r="AM407" s="3">
        <v>6318</v>
      </c>
      <c r="AN407" s="3">
        <v>1850</v>
      </c>
      <c r="AO407" s="3">
        <v>6632</v>
      </c>
      <c r="AP407" s="3">
        <v>3.6999999999999998E-2</v>
      </c>
      <c r="AQ407" s="3">
        <v>77</v>
      </c>
      <c r="AR407" s="3">
        <v>89.9</v>
      </c>
      <c r="AS407" s="3">
        <v>10.1</v>
      </c>
      <c r="AT407" s="3">
        <v>4.3</v>
      </c>
      <c r="AU407" s="2">
        <v>1017.1</v>
      </c>
      <c r="AV407" s="2">
        <v>7</v>
      </c>
      <c r="AW407" s="2">
        <v>76.366666666666674</v>
      </c>
      <c r="AX407">
        <f t="shared" si="263"/>
        <v>-62</v>
      </c>
      <c r="AY407" t="s">
        <v>81</v>
      </c>
      <c r="AZ407" s="3">
        <v>13841449</v>
      </c>
      <c r="BA407" s="3">
        <v>3290</v>
      </c>
      <c r="BB407">
        <v>45538367210</v>
      </c>
      <c r="BC407" t="s">
        <v>79</v>
      </c>
      <c r="BD407">
        <f t="shared" si="277"/>
        <v>7.6</v>
      </c>
      <c r="BE407">
        <f t="shared" si="278"/>
        <v>37</v>
      </c>
      <c r="BF407" t="str">
        <f t="shared" si="279"/>
        <v>あり</v>
      </c>
      <c r="BG407" t="str">
        <f t="shared" si="280"/>
        <v>冬である</v>
      </c>
      <c r="BH407">
        <f t="shared" si="281"/>
        <v>0</v>
      </c>
      <c r="BI407" t="str">
        <f t="shared" si="282"/>
        <v>_なし</v>
      </c>
      <c r="BJ407" t="str">
        <f t="shared" si="264"/>
        <v>_なし</v>
      </c>
      <c r="BK407" t="str">
        <f t="shared" si="283"/>
        <v>_なし</v>
      </c>
      <c r="BL407">
        <f t="shared" si="284"/>
        <v>0.15833333333333335</v>
      </c>
      <c r="BM407">
        <f t="shared" si="265"/>
        <v>6550</v>
      </c>
      <c r="BN407">
        <f t="shared" si="266"/>
        <v>1899</v>
      </c>
      <c r="BO407">
        <f t="shared" si="267"/>
        <v>8449</v>
      </c>
      <c r="BP407">
        <v>-33</v>
      </c>
      <c r="BQ407">
        <v>-6</v>
      </c>
      <c r="BR407">
        <v>-25</v>
      </c>
      <c r="BS407">
        <v>-36</v>
      </c>
      <c r="BT407">
        <v>-24</v>
      </c>
      <c r="BU407">
        <v>12</v>
      </c>
      <c r="BV407">
        <f t="shared" si="249"/>
        <v>-31</v>
      </c>
      <c r="BW407">
        <f t="shared" si="250"/>
        <v>-3</v>
      </c>
      <c r="BX407">
        <f t="shared" si="251"/>
        <v>-18</v>
      </c>
      <c r="BY407">
        <f t="shared" si="252"/>
        <v>-36</v>
      </c>
      <c r="BZ407">
        <f t="shared" si="253"/>
        <v>-26</v>
      </c>
      <c r="CA407">
        <f t="shared" si="254"/>
        <v>13</v>
      </c>
      <c r="CB407">
        <f t="shared" si="268"/>
        <v>-18.666666666666668</v>
      </c>
      <c r="CC407">
        <f t="shared" si="269"/>
        <v>-16.833333333333332</v>
      </c>
      <c r="CD407">
        <f t="shared" si="285"/>
        <v>7</v>
      </c>
      <c r="CE407" t="s">
        <v>119</v>
      </c>
      <c r="CF407" t="str">
        <f t="shared" si="286"/>
        <v>冬</v>
      </c>
      <c r="CG407" s="2">
        <v>13841449</v>
      </c>
      <c r="CH407" s="2">
        <v>105595</v>
      </c>
      <c r="CI407" s="2">
        <v>45538367210</v>
      </c>
      <c r="CJ407">
        <f t="shared" si="287"/>
        <v>55097834460</v>
      </c>
      <c r="CK407">
        <f t="shared" si="288"/>
        <v>55097834460</v>
      </c>
      <c r="CL407" s="2">
        <v>0</v>
      </c>
      <c r="CM407" s="2">
        <v>0</v>
      </c>
      <c r="CN407">
        <f t="shared" si="270"/>
        <v>0</v>
      </c>
      <c r="CO407">
        <f t="shared" si="274"/>
        <v>0</v>
      </c>
      <c r="CP407">
        <f t="shared" si="275"/>
        <v>0</v>
      </c>
      <c r="CQ407">
        <f t="shared" si="276"/>
        <v>0</v>
      </c>
      <c r="CR407">
        <f t="shared" si="271"/>
        <v>275</v>
      </c>
      <c r="CS407">
        <v>190</v>
      </c>
      <c r="CT407">
        <v>534837.80000000005</v>
      </c>
      <c r="CU407">
        <f t="shared" si="289"/>
        <v>534837.80000000005</v>
      </c>
    </row>
    <row r="408" spans="1:99" x14ac:dyDescent="0.55000000000000004">
      <c r="A408" s="1">
        <v>44252</v>
      </c>
      <c r="B408">
        <v>340</v>
      </c>
      <c r="C408">
        <v>110740</v>
      </c>
      <c r="D408">
        <v>23</v>
      </c>
      <c r="E408">
        <v>1325</v>
      </c>
      <c r="F408">
        <v>6.6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 t="str">
        <f t="shared" si="255"/>
        <v>_平日(金曜除く)</v>
      </c>
      <c r="O408" t="s">
        <v>17</v>
      </c>
      <c r="P408" t="str">
        <f t="shared" si="256"/>
        <v>_平日</v>
      </c>
      <c r="Q408" t="str">
        <f t="shared" si="257"/>
        <v>_祝日でない</v>
      </c>
      <c r="R408" t="str">
        <f t="shared" si="258"/>
        <v>_平日</v>
      </c>
      <c r="S408" t="str">
        <f t="shared" si="259"/>
        <v>_平日</v>
      </c>
      <c r="T408">
        <f t="shared" si="272"/>
        <v>213</v>
      </c>
      <c r="U408" t="str">
        <f t="shared" si="260"/>
        <v>木</v>
      </c>
      <c r="V408" t="str">
        <f t="shared" si="261"/>
        <v>週の後半</v>
      </c>
      <c r="W408" t="s">
        <v>25</v>
      </c>
      <c r="X408" t="str">
        <f t="shared" si="262"/>
        <v>週の後半</v>
      </c>
      <c r="Y408" s="3">
        <v>0</v>
      </c>
      <c r="Z408" s="3">
        <v>45</v>
      </c>
      <c r="AA408" s="2" t="s">
        <v>53</v>
      </c>
      <c r="AB408" s="3">
        <v>0</v>
      </c>
      <c r="AC408" s="3">
        <v>105955</v>
      </c>
      <c r="AD408">
        <f t="shared" si="273"/>
        <v>360</v>
      </c>
      <c r="AE408" s="3">
        <v>1812</v>
      </c>
      <c r="AF408" s="3">
        <v>1741</v>
      </c>
      <c r="AG408" s="3">
        <v>71</v>
      </c>
      <c r="AH408" s="3">
        <v>373</v>
      </c>
      <c r="AI408" s="3">
        <v>704</v>
      </c>
      <c r="AJ408" s="3">
        <v>571</v>
      </c>
      <c r="AK408" s="3">
        <v>276</v>
      </c>
      <c r="AL408" s="3">
        <v>23</v>
      </c>
      <c r="AM408" s="3">
        <v>6662</v>
      </c>
      <c r="AN408" s="3">
        <v>1534</v>
      </c>
      <c r="AO408" s="3">
        <v>6674.7</v>
      </c>
      <c r="AP408" s="3">
        <v>3.5999999999999997E-2</v>
      </c>
      <c r="AQ408" s="3">
        <v>58</v>
      </c>
      <c r="AR408" s="3">
        <v>84</v>
      </c>
      <c r="AS408" s="3">
        <v>8.5</v>
      </c>
      <c r="AT408" s="3">
        <v>3</v>
      </c>
      <c r="AU408" s="2">
        <v>1020.6</v>
      </c>
      <c r="AV408" s="2">
        <v>4.5</v>
      </c>
      <c r="AW408" s="2">
        <v>-1.0749999999999995</v>
      </c>
      <c r="AX408">
        <f t="shared" si="263"/>
        <v>127</v>
      </c>
      <c r="AY408" t="s">
        <v>81</v>
      </c>
      <c r="AZ408" s="3">
        <v>13841236</v>
      </c>
      <c r="BA408" s="3">
        <v>3120</v>
      </c>
      <c r="BB408">
        <v>43184656320</v>
      </c>
      <c r="BC408" t="s">
        <v>79</v>
      </c>
      <c r="BD408">
        <f t="shared" si="277"/>
        <v>4.3</v>
      </c>
      <c r="BE408">
        <f t="shared" si="278"/>
        <v>35</v>
      </c>
      <c r="BF408" t="str">
        <f t="shared" si="279"/>
        <v>あり</v>
      </c>
      <c r="BG408" t="str">
        <f t="shared" si="280"/>
        <v>冬である</v>
      </c>
      <c r="BH408">
        <f t="shared" si="281"/>
        <v>0</v>
      </c>
      <c r="BI408" t="str">
        <f t="shared" si="282"/>
        <v>_なし</v>
      </c>
      <c r="BJ408" t="str">
        <f t="shared" si="264"/>
        <v>_なし</v>
      </c>
      <c r="BK408" t="str">
        <f t="shared" si="283"/>
        <v>_なし</v>
      </c>
      <c r="BL408">
        <f t="shared" si="284"/>
        <v>1.3833333333333335</v>
      </c>
      <c r="BM408">
        <f t="shared" si="265"/>
        <v>6938</v>
      </c>
      <c r="BN408">
        <f t="shared" si="266"/>
        <v>1557</v>
      </c>
      <c r="BO408">
        <f t="shared" si="267"/>
        <v>8495</v>
      </c>
      <c r="BP408">
        <v>-30</v>
      </c>
      <c r="BQ408">
        <v>-4</v>
      </c>
      <c r="BR408">
        <v>-24</v>
      </c>
      <c r="BS408">
        <v>-35</v>
      </c>
      <c r="BT408">
        <v>-25</v>
      </c>
      <c r="BU408">
        <v>12</v>
      </c>
      <c r="BV408">
        <f t="shared" si="249"/>
        <v>-33</v>
      </c>
      <c r="BW408">
        <f t="shared" si="250"/>
        <v>-7</v>
      </c>
      <c r="BX408">
        <f t="shared" si="251"/>
        <v>-24</v>
      </c>
      <c r="BY408">
        <f t="shared" si="252"/>
        <v>-38</v>
      </c>
      <c r="BZ408">
        <f t="shared" si="253"/>
        <v>-26</v>
      </c>
      <c r="CA408">
        <f t="shared" si="254"/>
        <v>13</v>
      </c>
      <c r="CB408">
        <f t="shared" si="268"/>
        <v>-17.666666666666668</v>
      </c>
      <c r="CC408">
        <f t="shared" si="269"/>
        <v>-19.166666666666668</v>
      </c>
      <c r="CD408">
        <f t="shared" si="285"/>
        <v>7</v>
      </c>
      <c r="CE408" t="s">
        <v>119</v>
      </c>
      <c r="CF408" t="str">
        <f t="shared" si="286"/>
        <v>冬</v>
      </c>
      <c r="CG408" s="2">
        <v>13841236</v>
      </c>
      <c r="CH408" s="2">
        <v>105955</v>
      </c>
      <c r="CI408" s="2">
        <v>43184656320</v>
      </c>
      <c r="CJ408">
        <f t="shared" si="287"/>
        <v>54334948575</v>
      </c>
      <c r="CK408">
        <f t="shared" si="288"/>
        <v>54334948575</v>
      </c>
      <c r="CL408" s="2">
        <v>0</v>
      </c>
      <c r="CM408" s="2">
        <v>0</v>
      </c>
      <c r="CN408">
        <f t="shared" si="270"/>
        <v>0</v>
      </c>
      <c r="CO408">
        <f t="shared" si="274"/>
        <v>0</v>
      </c>
      <c r="CP408">
        <f t="shared" si="275"/>
        <v>0</v>
      </c>
      <c r="CQ408">
        <f t="shared" si="276"/>
        <v>0</v>
      </c>
      <c r="CR408">
        <f t="shared" si="271"/>
        <v>213</v>
      </c>
      <c r="CS408">
        <v>190</v>
      </c>
      <c r="CT408">
        <v>534837.80000000005</v>
      </c>
      <c r="CU408">
        <f t="shared" si="289"/>
        <v>534837.80000000005</v>
      </c>
    </row>
    <row r="409" spans="1:99" x14ac:dyDescent="0.55000000000000004">
      <c r="A409" s="1">
        <v>44253</v>
      </c>
      <c r="B409">
        <v>270</v>
      </c>
      <c r="C409">
        <v>111010</v>
      </c>
      <c r="D409">
        <v>30</v>
      </c>
      <c r="E409">
        <v>1355</v>
      </c>
      <c r="F409">
        <v>8.6999999999999993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 t="str">
        <f t="shared" si="255"/>
        <v>金曜</v>
      </c>
      <c r="O409" t="s">
        <v>17</v>
      </c>
      <c r="P409" t="str">
        <f t="shared" si="256"/>
        <v>_平日</v>
      </c>
      <c r="Q409" t="str">
        <f t="shared" si="257"/>
        <v>_祝日でない</v>
      </c>
      <c r="R409" t="str">
        <f t="shared" si="258"/>
        <v>_平日</v>
      </c>
      <c r="S409" t="str">
        <f t="shared" si="259"/>
        <v>休日前日</v>
      </c>
      <c r="T409">
        <f t="shared" si="272"/>
        <v>340</v>
      </c>
      <c r="U409" t="str">
        <f t="shared" si="260"/>
        <v>金</v>
      </c>
      <c r="V409" t="str">
        <f t="shared" si="261"/>
        <v>週の後半</v>
      </c>
      <c r="W409" t="s">
        <v>25</v>
      </c>
      <c r="X409" t="str">
        <f t="shared" si="262"/>
        <v>週の後半</v>
      </c>
      <c r="Y409" s="3">
        <v>0</v>
      </c>
      <c r="Z409" s="3">
        <v>43</v>
      </c>
      <c r="AA409" s="2" t="s">
        <v>53</v>
      </c>
      <c r="AB409" s="3">
        <v>0</v>
      </c>
      <c r="AC409" s="3">
        <v>106311</v>
      </c>
      <c r="AD409">
        <f t="shared" si="273"/>
        <v>356</v>
      </c>
      <c r="AE409" s="3">
        <v>1774</v>
      </c>
      <c r="AF409" s="3">
        <v>1704</v>
      </c>
      <c r="AG409" s="3">
        <v>70</v>
      </c>
      <c r="AH409" s="3">
        <v>365</v>
      </c>
      <c r="AI409" s="3">
        <v>696</v>
      </c>
      <c r="AJ409" s="3">
        <v>509</v>
      </c>
      <c r="AK409" s="3">
        <v>228</v>
      </c>
      <c r="AL409" s="3">
        <v>31</v>
      </c>
      <c r="AM409" s="3">
        <v>6726</v>
      </c>
      <c r="AN409" s="3">
        <v>1458</v>
      </c>
      <c r="AO409" s="3">
        <v>6696.4</v>
      </c>
      <c r="AP409" s="3">
        <v>3.5000000000000003E-2</v>
      </c>
      <c r="AQ409" s="3">
        <v>61</v>
      </c>
      <c r="AR409" s="3">
        <v>80.400000000000006</v>
      </c>
      <c r="AS409" s="3">
        <v>0</v>
      </c>
      <c r="AT409" s="3">
        <v>2.7</v>
      </c>
      <c r="AU409" s="2">
        <v>1017.3</v>
      </c>
      <c r="AV409" s="2">
        <v>10</v>
      </c>
      <c r="AW409" s="2">
        <v>3.0083333333333333</v>
      </c>
      <c r="AX409">
        <f t="shared" si="263"/>
        <v>-70</v>
      </c>
      <c r="AY409" t="s">
        <v>81</v>
      </c>
      <c r="AZ409" s="3">
        <v>13840896</v>
      </c>
      <c r="BA409" s="3">
        <v>3074</v>
      </c>
      <c r="BB409">
        <v>42546914304</v>
      </c>
      <c r="BC409" t="s">
        <v>79</v>
      </c>
      <c r="BD409">
        <f t="shared" si="277"/>
        <v>6.9</v>
      </c>
      <c r="BE409">
        <f t="shared" si="278"/>
        <v>41</v>
      </c>
      <c r="BF409" t="str">
        <f t="shared" si="279"/>
        <v>あり</v>
      </c>
      <c r="BG409" t="str">
        <f t="shared" si="280"/>
        <v>冬である</v>
      </c>
      <c r="BH409">
        <f t="shared" si="281"/>
        <v>0</v>
      </c>
      <c r="BI409" t="str">
        <f t="shared" si="282"/>
        <v>_なし</v>
      </c>
      <c r="BJ409" t="str">
        <f t="shared" si="264"/>
        <v>_なし</v>
      </c>
      <c r="BK409" t="str">
        <f t="shared" si="283"/>
        <v>_なし</v>
      </c>
      <c r="BL409">
        <f t="shared" si="284"/>
        <v>3.4666666666666668</v>
      </c>
      <c r="BM409">
        <f t="shared" si="265"/>
        <v>6954</v>
      </c>
      <c r="BN409">
        <f t="shared" si="266"/>
        <v>1489</v>
      </c>
      <c r="BO409">
        <f t="shared" si="267"/>
        <v>8443</v>
      </c>
      <c r="BP409">
        <v>-34</v>
      </c>
      <c r="BQ409">
        <v>-5</v>
      </c>
      <c r="BR409">
        <v>-32</v>
      </c>
      <c r="BS409">
        <v>-36</v>
      </c>
      <c r="BT409">
        <v>-24</v>
      </c>
      <c r="BU409">
        <v>14</v>
      </c>
      <c r="BV409">
        <f t="shared" si="249"/>
        <v>-33</v>
      </c>
      <c r="BW409">
        <f t="shared" si="250"/>
        <v>-8</v>
      </c>
      <c r="BX409">
        <f t="shared" si="251"/>
        <v>-28</v>
      </c>
      <c r="BY409">
        <f t="shared" si="252"/>
        <v>-38</v>
      </c>
      <c r="BZ409">
        <f t="shared" si="253"/>
        <v>-27</v>
      </c>
      <c r="CA409">
        <f t="shared" si="254"/>
        <v>14</v>
      </c>
      <c r="CB409">
        <f t="shared" si="268"/>
        <v>-19.5</v>
      </c>
      <c r="CC409">
        <f t="shared" si="269"/>
        <v>-20</v>
      </c>
      <c r="CD409">
        <f t="shared" si="285"/>
        <v>10</v>
      </c>
      <c r="CE409" t="s">
        <v>119</v>
      </c>
      <c r="CF409" t="str">
        <f t="shared" si="286"/>
        <v>冬</v>
      </c>
      <c r="CG409" s="2">
        <v>13840896</v>
      </c>
      <c r="CH409" s="2">
        <v>106311</v>
      </c>
      <c r="CI409" s="2">
        <v>42546914304</v>
      </c>
      <c r="CJ409">
        <f t="shared" si="287"/>
        <v>53904073476</v>
      </c>
      <c r="CK409">
        <f t="shared" si="288"/>
        <v>53904073476</v>
      </c>
      <c r="CL409" s="2">
        <v>0</v>
      </c>
      <c r="CM409" s="2">
        <v>0</v>
      </c>
      <c r="CN409">
        <f t="shared" si="270"/>
        <v>0</v>
      </c>
      <c r="CO409">
        <f t="shared" si="274"/>
        <v>0</v>
      </c>
      <c r="CP409">
        <f t="shared" si="275"/>
        <v>0</v>
      </c>
      <c r="CQ409">
        <f t="shared" si="276"/>
        <v>0</v>
      </c>
      <c r="CR409">
        <f t="shared" si="271"/>
        <v>340</v>
      </c>
      <c r="CS409">
        <v>190</v>
      </c>
      <c r="CT409">
        <v>534837.80000000005</v>
      </c>
      <c r="CU409">
        <f t="shared" si="289"/>
        <v>534837.80000000005</v>
      </c>
    </row>
    <row r="410" spans="1:99" x14ac:dyDescent="0.55000000000000004">
      <c r="A410" s="1">
        <v>44254</v>
      </c>
      <c r="B410">
        <v>337</v>
      </c>
      <c r="C410">
        <v>111347</v>
      </c>
      <c r="D410">
        <v>15</v>
      </c>
      <c r="E410">
        <v>1370</v>
      </c>
      <c r="F410">
        <v>5.7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 t="str">
        <f t="shared" si="255"/>
        <v>休日</v>
      </c>
      <c r="O410" t="s">
        <v>17</v>
      </c>
      <c r="P410" t="str">
        <f t="shared" si="256"/>
        <v>休日</v>
      </c>
      <c r="Q410" t="str">
        <f t="shared" si="257"/>
        <v>_祝日でない</v>
      </c>
      <c r="R410" t="str">
        <f t="shared" si="258"/>
        <v>休日</v>
      </c>
      <c r="S410" t="str">
        <f t="shared" si="259"/>
        <v>休日</v>
      </c>
      <c r="T410">
        <f t="shared" si="272"/>
        <v>270</v>
      </c>
      <c r="U410" t="str">
        <f t="shared" si="260"/>
        <v>土</v>
      </c>
      <c r="V410" t="str">
        <f t="shared" si="261"/>
        <v>週の後半</v>
      </c>
      <c r="W410" t="s">
        <v>25</v>
      </c>
      <c r="X410" t="str">
        <f t="shared" si="262"/>
        <v>週の後半</v>
      </c>
      <c r="Y410" s="3">
        <v>0</v>
      </c>
      <c r="Z410" s="3">
        <v>38</v>
      </c>
      <c r="AA410" s="2" t="s">
        <v>53</v>
      </c>
      <c r="AB410" s="3">
        <v>0</v>
      </c>
      <c r="AC410" s="3">
        <v>106635</v>
      </c>
      <c r="AD410">
        <f t="shared" si="273"/>
        <v>324</v>
      </c>
      <c r="AE410" s="3">
        <v>1694</v>
      </c>
      <c r="AF410" s="3">
        <v>1626</v>
      </c>
      <c r="AG410" s="3">
        <v>68</v>
      </c>
      <c r="AH410" s="3">
        <v>357</v>
      </c>
      <c r="AI410" s="3">
        <v>647</v>
      </c>
      <c r="AJ410" s="3">
        <v>644</v>
      </c>
      <c r="AK410" s="3">
        <v>167</v>
      </c>
      <c r="AL410" s="3">
        <v>28</v>
      </c>
      <c r="AM410" s="3">
        <v>4505</v>
      </c>
      <c r="AN410" s="3">
        <v>811</v>
      </c>
      <c r="AO410" s="3">
        <v>6664.7</v>
      </c>
      <c r="AP410" s="3">
        <v>3.4000000000000002E-2</v>
      </c>
      <c r="AQ410" s="3">
        <v>90</v>
      </c>
      <c r="AR410" s="3">
        <v>82.1</v>
      </c>
      <c r="AS410" s="3">
        <v>9.9</v>
      </c>
      <c r="AT410" s="3">
        <v>3.7</v>
      </c>
      <c r="AU410" s="2">
        <v>1024.7</v>
      </c>
      <c r="AV410" s="2">
        <v>5.3</v>
      </c>
      <c r="AW410" s="2">
        <v>-28.566666666666663</v>
      </c>
      <c r="AX410">
        <f t="shared" si="263"/>
        <v>67</v>
      </c>
      <c r="AY410" t="s">
        <v>81</v>
      </c>
      <c r="AZ410" s="3">
        <v>13840626</v>
      </c>
      <c r="BA410" s="3">
        <v>3005</v>
      </c>
      <c r="BB410">
        <v>41591081130</v>
      </c>
      <c r="BC410" t="s">
        <v>79</v>
      </c>
      <c r="BD410">
        <f t="shared" si="277"/>
        <v>10.199999999999999</v>
      </c>
      <c r="BE410">
        <f t="shared" si="278"/>
        <v>47</v>
      </c>
      <c r="BF410" t="str">
        <f t="shared" si="279"/>
        <v>あり</v>
      </c>
      <c r="BG410" t="str">
        <f t="shared" si="280"/>
        <v>冬である</v>
      </c>
      <c r="BH410">
        <f t="shared" si="281"/>
        <v>0</v>
      </c>
      <c r="BI410" t="str">
        <f t="shared" si="282"/>
        <v>_なし</v>
      </c>
      <c r="BJ410" t="str">
        <f t="shared" si="264"/>
        <v>_なし</v>
      </c>
      <c r="BK410" t="str">
        <f t="shared" si="283"/>
        <v>_なし</v>
      </c>
      <c r="BL410">
        <f t="shared" si="284"/>
        <v>-27.566666666666666</v>
      </c>
      <c r="BM410">
        <f t="shared" si="265"/>
        <v>4672</v>
      </c>
      <c r="BN410">
        <f t="shared" si="266"/>
        <v>839</v>
      </c>
      <c r="BO410">
        <f t="shared" si="267"/>
        <v>5511</v>
      </c>
      <c r="BP410">
        <v>-25</v>
      </c>
      <c r="BQ410">
        <v>-2</v>
      </c>
      <c r="BR410">
        <v>-29</v>
      </c>
      <c r="BS410">
        <v>-33</v>
      </c>
      <c r="BT410">
        <v>-12</v>
      </c>
      <c r="BU410">
        <v>8</v>
      </c>
      <c r="BV410">
        <f t="shared" si="249"/>
        <v>-34</v>
      </c>
      <c r="BW410">
        <f t="shared" si="250"/>
        <v>-5</v>
      </c>
      <c r="BX410">
        <f t="shared" si="251"/>
        <v>-25</v>
      </c>
      <c r="BY410">
        <f t="shared" si="252"/>
        <v>-37</v>
      </c>
      <c r="BZ410">
        <f t="shared" si="253"/>
        <v>-25</v>
      </c>
      <c r="CA410">
        <f t="shared" si="254"/>
        <v>14</v>
      </c>
      <c r="CB410">
        <f t="shared" si="268"/>
        <v>-15.5</v>
      </c>
      <c r="CC410">
        <f t="shared" si="269"/>
        <v>-18.666666666666668</v>
      </c>
      <c r="CD410">
        <f t="shared" si="285"/>
        <v>9.9</v>
      </c>
      <c r="CE410" t="s">
        <v>119</v>
      </c>
      <c r="CF410" t="str">
        <f t="shared" si="286"/>
        <v>冬</v>
      </c>
      <c r="CG410" s="2">
        <v>13840626</v>
      </c>
      <c r="CH410" s="2">
        <v>106635</v>
      </c>
      <c r="CI410" s="2">
        <v>41591081130</v>
      </c>
      <c r="CJ410">
        <f t="shared" si="287"/>
        <v>54221076417</v>
      </c>
      <c r="CK410">
        <f t="shared" si="288"/>
        <v>54221076417</v>
      </c>
      <c r="CL410" s="2">
        <v>0</v>
      </c>
      <c r="CM410" s="2">
        <v>0</v>
      </c>
      <c r="CN410">
        <f t="shared" si="270"/>
        <v>0</v>
      </c>
      <c r="CO410">
        <f t="shared" si="274"/>
        <v>0</v>
      </c>
      <c r="CP410">
        <f t="shared" si="275"/>
        <v>0</v>
      </c>
      <c r="CQ410">
        <f t="shared" si="276"/>
        <v>0</v>
      </c>
      <c r="CR410">
        <f t="shared" si="271"/>
        <v>270</v>
      </c>
      <c r="CS410">
        <v>190</v>
      </c>
      <c r="CT410">
        <v>534837.80000000005</v>
      </c>
      <c r="CU410">
        <f t="shared" si="289"/>
        <v>534837.80000000005</v>
      </c>
    </row>
    <row r="411" spans="1:99" x14ac:dyDescent="0.55000000000000004">
      <c r="A411" s="1">
        <v>44255</v>
      </c>
      <c r="B411">
        <v>329</v>
      </c>
      <c r="C411">
        <v>111676</v>
      </c>
      <c r="D411">
        <v>6</v>
      </c>
      <c r="E411">
        <v>1376</v>
      </c>
      <c r="F411">
        <v>6.6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 t="str">
        <f t="shared" si="255"/>
        <v>休日</v>
      </c>
      <c r="O411" t="s">
        <v>17</v>
      </c>
      <c r="P411" t="str">
        <f t="shared" si="256"/>
        <v>休日</v>
      </c>
      <c r="Q411" t="str">
        <f t="shared" si="257"/>
        <v>_祝日でない</v>
      </c>
      <c r="R411" t="str">
        <f t="shared" si="258"/>
        <v>休日</v>
      </c>
      <c r="S411" t="str">
        <f t="shared" si="259"/>
        <v>休日</v>
      </c>
      <c r="T411">
        <f t="shared" si="272"/>
        <v>337</v>
      </c>
      <c r="U411" t="str">
        <f t="shared" si="260"/>
        <v>日</v>
      </c>
      <c r="V411" t="str">
        <f t="shared" si="261"/>
        <v>_週の前半</v>
      </c>
      <c r="W411" t="s">
        <v>25</v>
      </c>
      <c r="X411" t="str">
        <f t="shared" si="262"/>
        <v>週の後半</v>
      </c>
      <c r="Y411" s="3">
        <v>0</v>
      </c>
      <c r="Z411" s="3">
        <v>54</v>
      </c>
      <c r="AA411" s="2" t="s">
        <v>53</v>
      </c>
      <c r="AB411" s="3">
        <v>0</v>
      </c>
      <c r="AC411" s="3">
        <v>106926</v>
      </c>
      <c r="AD411">
        <f t="shared" si="273"/>
        <v>291</v>
      </c>
      <c r="AE411" s="3">
        <v>1696</v>
      </c>
      <c r="AF411" s="3">
        <v>1629</v>
      </c>
      <c r="AG411" s="3">
        <v>67</v>
      </c>
      <c r="AH411" s="3">
        <v>386</v>
      </c>
      <c r="AI411" s="3">
        <v>576</v>
      </c>
      <c r="AJ411" s="3">
        <v>716</v>
      </c>
      <c r="AK411" s="3">
        <v>70</v>
      </c>
      <c r="AL411" s="3">
        <v>12</v>
      </c>
      <c r="AM411" s="3">
        <v>1708</v>
      </c>
      <c r="AN411" s="3">
        <v>552</v>
      </c>
      <c r="AO411" s="3">
        <v>6639.9</v>
      </c>
      <c r="AP411" s="3">
        <v>3.4000000000000002E-2</v>
      </c>
      <c r="AQ411" s="3">
        <v>63</v>
      </c>
      <c r="AR411" s="3">
        <v>78.900000000000006</v>
      </c>
      <c r="AS411" s="3">
        <v>10.4</v>
      </c>
      <c r="AT411" s="3">
        <v>2.4</v>
      </c>
      <c r="AU411" s="2">
        <v>1030.5</v>
      </c>
      <c r="AV411" s="2">
        <v>3.3</v>
      </c>
      <c r="AW411" s="2">
        <v>-9.5666666666666682</v>
      </c>
      <c r="AX411">
        <f t="shared" si="263"/>
        <v>-8</v>
      </c>
      <c r="AY411" t="s">
        <v>81</v>
      </c>
      <c r="AZ411" s="3">
        <v>13840289</v>
      </c>
      <c r="BA411" s="3">
        <v>3045</v>
      </c>
      <c r="BB411">
        <v>42143680005</v>
      </c>
      <c r="BC411" t="s">
        <v>79</v>
      </c>
      <c r="BD411">
        <f t="shared" si="277"/>
        <v>13.9</v>
      </c>
      <c r="BE411">
        <f t="shared" si="278"/>
        <v>56</v>
      </c>
      <c r="BF411" t="str">
        <f t="shared" si="279"/>
        <v>あり</v>
      </c>
      <c r="BG411" t="str">
        <f t="shared" si="280"/>
        <v>冬である</v>
      </c>
      <c r="BH411">
        <f t="shared" si="281"/>
        <v>0</v>
      </c>
      <c r="BI411" t="str">
        <f t="shared" si="282"/>
        <v>_なし</v>
      </c>
      <c r="BJ411" t="str">
        <f t="shared" si="264"/>
        <v>_なし</v>
      </c>
      <c r="BK411" t="str">
        <f t="shared" si="283"/>
        <v>_なし</v>
      </c>
      <c r="BL411">
        <f t="shared" si="284"/>
        <v>-11.316666666666665</v>
      </c>
      <c r="BM411">
        <f t="shared" si="265"/>
        <v>1778</v>
      </c>
      <c r="BN411">
        <f t="shared" si="266"/>
        <v>564</v>
      </c>
      <c r="BO411">
        <f t="shared" si="267"/>
        <v>2342</v>
      </c>
      <c r="BP411">
        <v>-22</v>
      </c>
      <c r="BQ411">
        <v>-1</v>
      </c>
      <c r="BR411">
        <v>-11</v>
      </c>
      <c r="BS411">
        <v>-33</v>
      </c>
      <c r="BT411">
        <v>-8</v>
      </c>
      <c r="BU411">
        <v>6</v>
      </c>
      <c r="BV411">
        <f t="shared" si="249"/>
        <v>-26</v>
      </c>
      <c r="BW411">
        <f t="shared" si="250"/>
        <v>-1</v>
      </c>
      <c r="BX411">
        <f t="shared" si="251"/>
        <v>-14</v>
      </c>
      <c r="BY411">
        <f t="shared" si="252"/>
        <v>-32</v>
      </c>
      <c r="BZ411">
        <f t="shared" si="253"/>
        <v>-14</v>
      </c>
      <c r="CA411">
        <f t="shared" si="254"/>
        <v>8</v>
      </c>
      <c r="CB411">
        <f t="shared" si="268"/>
        <v>-11.5</v>
      </c>
      <c r="CC411">
        <f t="shared" si="269"/>
        <v>-13.166666666666666</v>
      </c>
      <c r="CD411">
        <f t="shared" si="285"/>
        <v>9.9</v>
      </c>
      <c r="CE411" t="s">
        <v>119</v>
      </c>
      <c r="CF411" t="str">
        <f t="shared" si="286"/>
        <v>冬</v>
      </c>
      <c r="CG411" s="2">
        <v>13840289</v>
      </c>
      <c r="CH411" s="2">
        <v>106926</v>
      </c>
      <c r="CI411" s="2">
        <v>42143680005</v>
      </c>
      <c r="CJ411">
        <f t="shared" si="287"/>
        <v>53707635120</v>
      </c>
      <c r="CK411">
        <f t="shared" si="288"/>
        <v>53707635120</v>
      </c>
      <c r="CL411" s="2">
        <v>0</v>
      </c>
      <c r="CM411" s="2">
        <v>0</v>
      </c>
      <c r="CN411">
        <f t="shared" si="270"/>
        <v>0</v>
      </c>
      <c r="CO411">
        <f t="shared" si="274"/>
        <v>0</v>
      </c>
      <c r="CP411">
        <f t="shared" si="275"/>
        <v>0</v>
      </c>
      <c r="CQ411">
        <f t="shared" si="276"/>
        <v>0</v>
      </c>
      <c r="CR411">
        <f t="shared" si="271"/>
        <v>337</v>
      </c>
      <c r="CS411">
        <v>190</v>
      </c>
      <c r="CT411">
        <v>534837.80000000005</v>
      </c>
      <c r="CU411">
        <f t="shared" si="289"/>
        <v>534837.80000000005</v>
      </c>
    </row>
    <row r="412" spans="1:99" x14ac:dyDescent="0.55000000000000004">
      <c r="A412" s="1">
        <v>44256</v>
      </c>
      <c r="B412">
        <v>121</v>
      </c>
      <c r="C412">
        <v>111797</v>
      </c>
      <c r="D412">
        <v>19</v>
      </c>
      <c r="E412">
        <v>1395</v>
      </c>
      <c r="F412">
        <v>11.8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t="str">
        <f t="shared" si="255"/>
        <v>_平日(金曜除く)</v>
      </c>
      <c r="O412" t="s">
        <v>17</v>
      </c>
      <c r="P412" t="str">
        <f t="shared" si="256"/>
        <v>_平日</v>
      </c>
      <c r="Q412" t="str">
        <f t="shared" si="257"/>
        <v>_祝日でない</v>
      </c>
      <c r="R412" t="str">
        <f t="shared" si="258"/>
        <v>_平日</v>
      </c>
      <c r="S412" t="str">
        <f t="shared" si="259"/>
        <v>_平日</v>
      </c>
      <c r="T412">
        <f t="shared" si="272"/>
        <v>329</v>
      </c>
      <c r="U412" t="str">
        <f t="shared" si="260"/>
        <v>月</v>
      </c>
      <c r="V412" t="str">
        <f t="shared" si="261"/>
        <v>_週の前半</v>
      </c>
      <c r="W412" t="s">
        <v>49</v>
      </c>
      <c r="X412" t="str">
        <f t="shared" si="262"/>
        <v>_週の前半</v>
      </c>
      <c r="Y412" s="3">
        <v>0.5</v>
      </c>
      <c r="Z412" s="3">
        <v>64</v>
      </c>
      <c r="AA412" s="2" t="s">
        <v>53</v>
      </c>
      <c r="AB412" s="3">
        <v>0</v>
      </c>
      <c r="AC412" s="3">
        <v>107311</v>
      </c>
      <c r="AD412">
        <f t="shared" si="273"/>
        <v>385</v>
      </c>
      <c r="AE412" s="3">
        <v>1663</v>
      </c>
      <c r="AF412" s="3">
        <v>1602</v>
      </c>
      <c r="AG412" s="3">
        <v>61</v>
      </c>
      <c r="AH412" s="3">
        <v>389</v>
      </c>
      <c r="AI412" s="3">
        <v>618</v>
      </c>
      <c r="AJ412" s="3">
        <v>421</v>
      </c>
      <c r="AK412" s="3">
        <v>181</v>
      </c>
      <c r="AL412" s="3">
        <v>44</v>
      </c>
      <c r="AM412" s="3">
        <v>6006</v>
      </c>
      <c r="AN412" s="3">
        <v>1919</v>
      </c>
      <c r="AO412" s="3">
        <v>6515.9</v>
      </c>
      <c r="AP412" s="3">
        <v>3.3000000000000002E-2</v>
      </c>
      <c r="AQ412" s="3">
        <v>76</v>
      </c>
      <c r="AR412" s="3">
        <v>74.599999999999994</v>
      </c>
      <c r="AS412" s="3">
        <v>7.3</v>
      </c>
      <c r="AT412" s="3">
        <v>3.3</v>
      </c>
      <c r="AU412" s="2">
        <v>1021.4</v>
      </c>
      <c r="AV412" s="2">
        <v>7</v>
      </c>
      <c r="AW412" s="2">
        <v>110.39166666666667</v>
      </c>
      <c r="AX412">
        <f t="shared" si="263"/>
        <v>-208</v>
      </c>
      <c r="AY412" t="s">
        <v>82</v>
      </c>
      <c r="AZ412" s="3">
        <v>13839960</v>
      </c>
      <c r="BA412" s="3">
        <v>2970</v>
      </c>
      <c r="BB412">
        <v>41104681200</v>
      </c>
      <c r="BC412" t="s">
        <v>79</v>
      </c>
      <c r="BD412">
        <f t="shared" si="277"/>
        <v>14.9</v>
      </c>
      <c r="BE412">
        <f t="shared" si="278"/>
        <v>53</v>
      </c>
      <c r="BF412" t="str">
        <f t="shared" si="279"/>
        <v>あり</v>
      </c>
      <c r="BG412" t="str">
        <f t="shared" si="280"/>
        <v>冬である</v>
      </c>
      <c r="BH412">
        <f t="shared" si="281"/>
        <v>0</v>
      </c>
      <c r="BI412" t="str">
        <f t="shared" si="282"/>
        <v>_なし</v>
      </c>
      <c r="BJ412" t="str">
        <f t="shared" si="264"/>
        <v>_なし</v>
      </c>
      <c r="BK412" t="str">
        <f t="shared" si="283"/>
        <v>_なし</v>
      </c>
      <c r="BL412">
        <f t="shared" si="284"/>
        <v>101.30833333333335</v>
      </c>
      <c r="BM412">
        <f t="shared" si="265"/>
        <v>6187</v>
      </c>
      <c r="BN412">
        <f t="shared" si="266"/>
        <v>1963</v>
      </c>
      <c r="BO412">
        <f t="shared" si="267"/>
        <v>8150</v>
      </c>
      <c r="BP412">
        <v>-31</v>
      </c>
      <c r="BQ412">
        <v>-5</v>
      </c>
      <c r="BR412">
        <v>-22</v>
      </c>
      <c r="BS412">
        <v>-33</v>
      </c>
      <c r="BT412">
        <v>-22</v>
      </c>
      <c r="BU412">
        <v>11</v>
      </c>
      <c r="BV412">
        <f t="shared" si="249"/>
        <v>-25</v>
      </c>
      <c r="BW412">
        <f t="shared" si="250"/>
        <v>-3</v>
      </c>
      <c r="BX412">
        <f t="shared" si="251"/>
        <v>4</v>
      </c>
      <c r="BY412">
        <f t="shared" si="252"/>
        <v>-34</v>
      </c>
      <c r="BZ412">
        <f t="shared" si="253"/>
        <v>-11</v>
      </c>
      <c r="CA412">
        <f t="shared" si="254"/>
        <v>6</v>
      </c>
      <c r="CB412">
        <f t="shared" si="268"/>
        <v>-17</v>
      </c>
      <c r="CC412">
        <f t="shared" si="269"/>
        <v>-10.5</v>
      </c>
      <c r="CD412">
        <f t="shared" si="285"/>
        <v>10.199999999999999</v>
      </c>
      <c r="CE412" t="s">
        <v>120</v>
      </c>
      <c r="CF412" t="str">
        <f t="shared" si="286"/>
        <v>冬</v>
      </c>
      <c r="CG412" s="2">
        <v>13839960</v>
      </c>
      <c r="CH412" s="2">
        <v>107311</v>
      </c>
      <c r="CI412" s="2">
        <v>41104681200</v>
      </c>
      <c r="CJ412">
        <f t="shared" si="287"/>
        <v>50481416594</v>
      </c>
      <c r="CK412">
        <f t="shared" si="288"/>
        <v>50481416594</v>
      </c>
      <c r="CL412" s="2">
        <v>0.42857142857142855</v>
      </c>
      <c r="CM412" s="2">
        <v>0</v>
      </c>
      <c r="CN412">
        <f t="shared" si="270"/>
        <v>0.42857142857142855</v>
      </c>
      <c r="CO412">
        <f t="shared" si="274"/>
        <v>0</v>
      </c>
      <c r="CP412">
        <f t="shared" si="275"/>
        <v>0</v>
      </c>
      <c r="CQ412">
        <f t="shared" si="276"/>
        <v>0</v>
      </c>
      <c r="CR412">
        <f t="shared" si="271"/>
        <v>329</v>
      </c>
      <c r="CS412">
        <v>187</v>
      </c>
      <c r="CT412">
        <v>540172</v>
      </c>
      <c r="CU412">
        <f t="shared" si="289"/>
        <v>534837.80000000005</v>
      </c>
    </row>
    <row r="413" spans="1:99" x14ac:dyDescent="0.55000000000000004">
      <c r="A413" s="1">
        <v>44257</v>
      </c>
      <c r="B413">
        <v>232</v>
      </c>
      <c r="C413">
        <v>112029</v>
      </c>
      <c r="D413">
        <v>5</v>
      </c>
      <c r="E413">
        <v>1400</v>
      </c>
      <c r="F413">
        <v>13.5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 t="str">
        <f t="shared" si="255"/>
        <v>_平日(金曜除く)</v>
      </c>
      <c r="O413" t="s">
        <v>17</v>
      </c>
      <c r="P413" t="str">
        <f t="shared" si="256"/>
        <v>_平日</v>
      </c>
      <c r="Q413" t="str">
        <f t="shared" si="257"/>
        <v>_祝日でない</v>
      </c>
      <c r="R413" t="str">
        <f t="shared" si="258"/>
        <v>_平日</v>
      </c>
      <c r="S413" t="str">
        <f t="shared" si="259"/>
        <v>_平日</v>
      </c>
      <c r="T413">
        <f t="shared" si="272"/>
        <v>121</v>
      </c>
      <c r="U413" t="str">
        <f t="shared" si="260"/>
        <v>火</v>
      </c>
      <c r="V413" t="str">
        <f t="shared" si="261"/>
        <v>_週の前半</v>
      </c>
      <c r="W413" t="s">
        <v>49</v>
      </c>
      <c r="X413" t="str">
        <f t="shared" si="262"/>
        <v>_週の前半</v>
      </c>
      <c r="Y413" s="3">
        <v>9.5</v>
      </c>
      <c r="Z413" s="3">
        <v>82</v>
      </c>
      <c r="AA413" s="2" t="s">
        <v>53</v>
      </c>
      <c r="AB413" s="3">
        <v>0</v>
      </c>
      <c r="AC413" s="3">
        <v>107546</v>
      </c>
      <c r="AD413">
        <f t="shared" si="273"/>
        <v>235</v>
      </c>
      <c r="AE413" s="3">
        <v>1617</v>
      </c>
      <c r="AF413" s="3">
        <v>1563</v>
      </c>
      <c r="AG413" s="3">
        <v>54</v>
      </c>
      <c r="AH413" s="3">
        <v>378</v>
      </c>
      <c r="AI413" s="3">
        <v>598</v>
      </c>
      <c r="AJ413" s="3">
        <v>490</v>
      </c>
      <c r="AK413" s="3">
        <v>253</v>
      </c>
      <c r="AL413" s="3">
        <v>43</v>
      </c>
      <c r="AM413" s="3">
        <v>7266</v>
      </c>
      <c r="AN413" s="3">
        <v>1641</v>
      </c>
      <c r="AO413" s="3">
        <v>7227.6</v>
      </c>
      <c r="AP413" s="3">
        <v>3.2000000000000001E-2</v>
      </c>
      <c r="AQ413" s="3">
        <v>70</v>
      </c>
      <c r="AR413" s="3">
        <v>70.7</v>
      </c>
      <c r="AS413" s="3">
        <v>0.2</v>
      </c>
      <c r="AT413" s="3">
        <v>5.6</v>
      </c>
      <c r="AU413" s="2">
        <v>1005.9</v>
      </c>
      <c r="AV413" s="2">
        <v>10</v>
      </c>
      <c r="AW413" s="2">
        <v>-6.6166666666666671</v>
      </c>
      <c r="AX413">
        <f t="shared" si="263"/>
        <v>111</v>
      </c>
      <c r="AY413" t="s">
        <v>82</v>
      </c>
      <c r="AZ413" s="3">
        <v>13839839</v>
      </c>
      <c r="BA413" s="3">
        <v>2851</v>
      </c>
      <c r="BB413">
        <v>39457380989</v>
      </c>
      <c r="BC413" t="s">
        <v>79</v>
      </c>
      <c r="BD413">
        <f t="shared" si="277"/>
        <v>11</v>
      </c>
      <c r="BE413">
        <f t="shared" si="278"/>
        <v>39</v>
      </c>
      <c r="BF413" t="str">
        <f t="shared" si="279"/>
        <v>あり</v>
      </c>
      <c r="BG413" t="str">
        <f t="shared" si="280"/>
        <v>冬である</v>
      </c>
      <c r="BH413">
        <f t="shared" si="281"/>
        <v>0</v>
      </c>
      <c r="BI413" t="str">
        <f t="shared" si="282"/>
        <v>_なし</v>
      </c>
      <c r="BJ413" t="str">
        <f t="shared" si="264"/>
        <v>_なし</v>
      </c>
      <c r="BK413" t="str">
        <f t="shared" si="283"/>
        <v>_なし</v>
      </c>
      <c r="BL413">
        <f t="shared" si="284"/>
        <v>-26.008333333333336</v>
      </c>
      <c r="BM413">
        <f t="shared" si="265"/>
        <v>7519</v>
      </c>
      <c r="BN413">
        <f t="shared" si="266"/>
        <v>1684</v>
      </c>
      <c r="BO413">
        <f t="shared" si="267"/>
        <v>9203</v>
      </c>
      <c r="BP413">
        <v>-39</v>
      </c>
      <c r="BQ413">
        <v>-19</v>
      </c>
      <c r="BR413">
        <v>-49</v>
      </c>
      <c r="BS413">
        <v>-38</v>
      </c>
      <c r="BT413">
        <v>-27</v>
      </c>
      <c r="BU413">
        <v>15</v>
      </c>
      <c r="BV413">
        <f t="shared" si="249"/>
        <v>-27</v>
      </c>
      <c r="BW413">
        <f t="shared" si="250"/>
        <v>-4</v>
      </c>
      <c r="BX413">
        <f t="shared" si="251"/>
        <v>-13</v>
      </c>
      <c r="BY413">
        <f t="shared" si="252"/>
        <v>-34</v>
      </c>
      <c r="BZ413">
        <f t="shared" si="253"/>
        <v>-27</v>
      </c>
      <c r="CA413">
        <f t="shared" si="254"/>
        <v>11</v>
      </c>
      <c r="CB413">
        <f t="shared" si="268"/>
        <v>-26.166666666666668</v>
      </c>
      <c r="CC413">
        <f t="shared" si="269"/>
        <v>-15.666666666666666</v>
      </c>
      <c r="CD413">
        <f t="shared" si="285"/>
        <v>9.6999999999999993</v>
      </c>
      <c r="CE413" t="s">
        <v>120</v>
      </c>
      <c r="CF413" t="str">
        <f t="shared" si="286"/>
        <v>冬</v>
      </c>
      <c r="CG413" s="2">
        <v>13839839</v>
      </c>
      <c r="CH413" s="2">
        <v>107546</v>
      </c>
      <c r="CI413" s="2">
        <v>39457380989</v>
      </c>
      <c r="CJ413">
        <f t="shared" si="287"/>
        <v>48446034000</v>
      </c>
      <c r="CK413">
        <f t="shared" si="288"/>
        <v>48446034000</v>
      </c>
      <c r="CL413" s="2">
        <v>0.42857142857142855</v>
      </c>
      <c r="CM413" s="2">
        <v>0</v>
      </c>
      <c r="CN413">
        <f t="shared" si="270"/>
        <v>0.42857142857142855</v>
      </c>
      <c r="CO413">
        <f t="shared" si="274"/>
        <v>0.42857142857142855</v>
      </c>
      <c r="CP413">
        <f t="shared" si="275"/>
        <v>0</v>
      </c>
      <c r="CQ413">
        <f t="shared" si="276"/>
        <v>0.42857142857142855</v>
      </c>
      <c r="CR413">
        <f t="shared" si="271"/>
        <v>120.57142857142857</v>
      </c>
      <c r="CS413">
        <v>187</v>
      </c>
      <c r="CT413">
        <v>540172</v>
      </c>
      <c r="CU413">
        <f t="shared" si="289"/>
        <v>534837.80000000005</v>
      </c>
    </row>
    <row r="414" spans="1:99" x14ac:dyDescent="0.55000000000000004">
      <c r="A414" s="1">
        <v>44258</v>
      </c>
      <c r="B414">
        <v>316</v>
      </c>
      <c r="C414">
        <v>112345</v>
      </c>
      <c r="D414">
        <v>19</v>
      </c>
      <c r="E414">
        <v>1419</v>
      </c>
      <c r="F414">
        <v>7.4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 t="str">
        <f t="shared" si="255"/>
        <v>_平日(金曜除く)</v>
      </c>
      <c r="O414" t="s">
        <v>17</v>
      </c>
      <c r="P414" t="str">
        <f t="shared" si="256"/>
        <v>_平日</v>
      </c>
      <c r="Q414" t="str">
        <f t="shared" si="257"/>
        <v>_祝日でない</v>
      </c>
      <c r="R414" t="str">
        <f t="shared" si="258"/>
        <v>_平日</v>
      </c>
      <c r="S414" t="str">
        <f t="shared" si="259"/>
        <v>_平日</v>
      </c>
      <c r="T414">
        <f t="shared" si="272"/>
        <v>232</v>
      </c>
      <c r="U414" t="str">
        <f t="shared" si="260"/>
        <v>水</v>
      </c>
      <c r="V414" t="str">
        <f t="shared" si="261"/>
        <v>_週の前半</v>
      </c>
      <c r="W414" t="s">
        <v>27</v>
      </c>
      <c r="X414" t="str">
        <f t="shared" si="262"/>
        <v>_週の前半</v>
      </c>
      <c r="Y414" s="3">
        <v>0</v>
      </c>
      <c r="Z414" s="3">
        <v>43</v>
      </c>
      <c r="AA414" s="2" t="s">
        <v>53</v>
      </c>
      <c r="AB414" s="3">
        <v>0</v>
      </c>
      <c r="AC414" s="3">
        <v>107947</v>
      </c>
      <c r="AD414">
        <f t="shared" si="273"/>
        <v>401</v>
      </c>
      <c r="AE414" s="3">
        <v>1548</v>
      </c>
      <c r="AF414" s="3">
        <v>1496</v>
      </c>
      <c r="AG414" s="3">
        <v>52</v>
      </c>
      <c r="AH414" s="3">
        <v>384</v>
      </c>
      <c r="AI414" s="3">
        <v>529</v>
      </c>
      <c r="AJ414" s="3">
        <v>518</v>
      </c>
      <c r="AK414" s="3">
        <v>227</v>
      </c>
      <c r="AL414" s="3">
        <v>33</v>
      </c>
      <c r="AM414" s="3">
        <v>6676</v>
      </c>
      <c r="AN414" s="3">
        <v>1433</v>
      </c>
      <c r="AO414" s="3">
        <v>7216.1</v>
      </c>
      <c r="AP414" s="3">
        <v>3.2000000000000001E-2</v>
      </c>
      <c r="AQ414" s="3">
        <v>70</v>
      </c>
      <c r="AR414" s="3">
        <v>69.7</v>
      </c>
      <c r="AS414" s="3">
        <v>10.8</v>
      </c>
      <c r="AT414" s="3">
        <v>4.5999999999999996</v>
      </c>
      <c r="AU414" s="2">
        <v>1022.7</v>
      </c>
      <c r="AV414" s="2">
        <v>5</v>
      </c>
      <c r="AW414" s="2">
        <v>6.8833333333333329</v>
      </c>
      <c r="AX414">
        <f t="shared" si="263"/>
        <v>84</v>
      </c>
      <c r="AY414" t="s">
        <v>82</v>
      </c>
      <c r="AZ414" s="3">
        <v>13839607</v>
      </c>
      <c r="BA414" s="3">
        <v>2663</v>
      </c>
      <c r="BB414">
        <v>36854873441</v>
      </c>
      <c r="BC414" t="s">
        <v>79</v>
      </c>
      <c r="BD414">
        <f t="shared" si="277"/>
        <v>6.4</v>
      </c>
      <c r="BE414">
        <f t="shared" si="278"/>
        <v>34</v>
      </c>
      <c r="BF414" t="str">
        <f t="shared" si="279"/>
        <v>あり</v>
      </c>
      <c r="BG414" t="str">
        <f t="shared" si="280"/>
        <v>冬である</v>
      </c>
      <c r="BH414">
        <f t="shared" si="281"/>
        <v>0</v>
      </c>
      <c r="BI414" t="str">
        <f t="shared" si="282"/>
        <v>_なし</v>
      </c>
      <c r="BJ414" t="str">
        <f t="shared" si="264"/>
        <v>_なし</v>
      </c>
      <c r="BK414" t="str">
        <f t="shared" si="283"/>
        <v>_なし</v>
      </c>
      <c r="BL414">
        <f t="shared" si="284"/>
        <v>76.366666666666674</v>
      </c>
      <c r="BM414">
        <f t="shared" si="265"/>
        <v>6903</v>
      </c>
      <c r="BN414">
        <f t="shared" si="266"/>
        <v>1466</v>
      </c>
      <c r="BO414">
        <f t="shared" si="267"/>
        <v>8369</v>
      </c>
      <c r="BP414">
        <v>-29</v>
      </c>
      <c r="BQ414">
        <v>0</v>
      </c>
      <c r="BR414">
        <v>-22</v>
      </c>
      <c r="BS414">
        <v>-35</v>
      </c>
      <c r="BT414">
        <v>-25</v>
      </c>
      <c r="BU414">
        <v>12</v>
      </c>
      <c r="BV414">
        <f t="shared" si="249"/>
        <v>-24</v>
      </c>
      <c r="BW414">
        <f t="shared" si="250"/>
        <v>-7</v>
      </c>
      <c r="BX414">
        <f t="shared" si="251"/>
        <v>3</v>
      </c>
      <c r="BY414">
        <f t="shared" si="252"/>
        <v>-58</v>
      </c>
      <c r="BZ414">
        <f t="shared" si="253"/>
        <v>-71</v>
      </c>
      <c r="CA414">
        <f t="shared" si="254"/>
        <v>26</v>
      </c>
      <c r="CB414">
        <f t="shared" si="268"/>
        <v>-16.5</v>
      </c>
      <c r="CC414">
        <f t="shared" si="269"/>
        <v>-21.833333333333332</v>
      </c>
      <c r="CD414">
        <f t="shared" si="285"/>
        <v>10.1</v>
      </c>
      <c r="CE414" t="s">
        <v>120</v>
      </c>
      <c r="CF414" t="str">
        <f t="shared" si="286"/>
        <v>冬</v>
      </c>
      <c r="CG414" s="2">
        <v>13839607</v>
      </c>
      <c r="CH414" s="2">
        <v>107947</v>
      </c>
      <c r="CI414" s="2">
        <v>36854873441</v>
      </c>
      <c r="CJ414">
        <f t="shared" si="287"/>
        <v>45538367210</v>
      </c>
      <c r="CK414">
        <f t="shared" si="288"/>
        <v>45538367210</v>
      </c>
      <c r="CL414" s="2">
        <v>0.42857142857142855</v>
      </c>
      <c r="CM414" s="2">
        <v>0</v>
      </c>
      <c r="CN414">
        <f t="shared" si="270"/>
        <v>0.42857142857142855</v>
      </c>
      <c r="CO414">
        <f t="shared" si="274"/>
        <v>0.42857142857142855</v>
      </c>
      <c r="CP414">
        <f t="shared" si="275"/>
        <v>0</v>
      </c>
      <c r="CQ414">
        <f t="shared" si="276"/>
        <v>0.42857142857142855</v>
      </c>
      <c r="CR414">
        <f t="shared" si="271"/>
        <v>231.57142857142858</v>
      </c>
      <c r="CS414">
        <v>187</v>
      </c>
      <c r="CT414">
        <v>540172</v>
      </c>
      <c r="CU414">
        <f t="shared" si="289"/>
        <v>534837.80000000005</v>
      </c>
    </row>
    <row r="415" spans="1:99" x14ac:dyDescent="0.55000000000000004">
      <c r="A415" s="1">
        <v>44259</v>
      </c>
      <c r="B415">
        <v>279</v>
      </c>
      <c r="C415">
        <v>112624</v>
      </c>
      <c r="D415">
        <v>23</v>
      </c>
      <c r="E415">
        <v>1442</v>
      </c>
      <c r="F415">
        <v>9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 t="str">
        <f t="shared" si="255"/>
        <v>_平日(金曜除く)</v>
      </c>
      <c r="O415" t="s">
        <v>17</v>
      </c>
      <c r="P415" t="str">
        <f t="shared" si="256"/>
        <v>_平日</v>
      </c>
      <c r="Q415" t="str">
        <f t="shared" si="257"/>
        <v>_祝日でない</v>
      </c>
      <c r="R415" t="str">
        <f t="shared" si="258"/>
        <v>_平日</v>
      </c>
      <c r="S415" t="str">
        <f t="shared" si="259"/>
        <v>_平日</v>
      </c>
      <c r="T415">
        <f t="shared" si="272"/>
        <v>316</v>
      </c>
      <c r="U415" t="str">
        <f t="shared" si="260"/>
        <v>木</v>
      </c>
      <c r="V415" t="str">
        <f t="shared" si="261"/>
        <v>週の後半</v>
      </c>
      <c r="W415" t="s">
        <v>27</v>
      </c>
      <c r="X415" t="str">
        <f t="shared" si="262"/>
        <v>週の後半</v>
      </c>
      <c r="Y415" s="3">
        <v>0</v>
      </c>
      <c r="Z415" s="3">
        <v>60</v>
      </c>
      <c r="AA415" s="2" t="s">
        <v>53</v>
      </c>
      <c r="AB415" s="3">
        <v>0</v>
      </c>
      <c r="AC415" s="3">
        <v>108243</v>
      </c>
      <c r="AD415">
        <f t="shared" si="273"/>
        <v>296</v>
      </c>
      <c r="AE415" s="3">
        <v>1519</v>
      </c>
      <c r="AF415" s="3">
        <v>1468</v>
      </c>
      <c r="AG415" s="3">
        <v>51</v>
      </c>
      <c r="AH415" s="3">
        <v>409</v>
      </c>
      <c r="AI415" s="3">
        <v>548</v>
      </c>
      <c r="AJ415" s="3">
        <v>463</v>
      </c>
      <c r="AK415" s="3">
        <v>207</v>
      </c>
      <c r="AL415" s="3">
        <v>43</v>
      </c>
      <c r="AM415" s="3">
        <v>5927</v>
      </c>
      <c r="AN415" s="3">
        <v>1433</v>
      </c>
      <c r="AO415" s="3">
        <v>7089.7</v>
      </c>
      <c r="AP415" s="3">
        <v>3.2000000000000001E-2</v>
      </c>
      <c r="AQ415" s="3">
        <v>68</v>
      </c>
      <c r="AR415" s="3">
        <v>71.099999999999994</v>
      </c>
      <c r="AS415" s="3">
        <v>8.4</v>
      </c>
      <c r="AT415" s="3">
        <v>2.4</v>
      </c>
      <c r="AU415" s="2">
        <v>1028.7</v>
      </c>
      <c r="AV415" s="2">
        <v>9</v>
      </c>
      <c r="AW415" s="2">
        <v>0.53333333333333333</v>
      </c>
      <c r="AX415">
        <f t="shared" si="263"/>
        <v>-37</v>
      </c>
      <c r="AY415" t="s">
        <v>82</v>
      </c>
      <c r="AZ415" s="3">
        <v>13839291</v>
      </c>
      <c r="BA415" s="3">
        <v>2660</v>
      </c>
      <c r="BB415">
        <v>36812514060</v>
      </c>
      <c r="BC415" t="s">
        <v>79</v>
      </c>
      <c r="BD415">
        <f t="shared" si="277"/>
        <v>6.6</v>
      </c>
      <c r="BE415">
        <f t="shared" si="278"/>
        <v>45</v>
      </c>
      <c r="BF415" t="str">
        <f t="shared" si="279"/>
        <v>あり</v>
      </c>
      <c r="BG415" t="str">
        <f t="shared" si="280"/>
        <v>冬である</v>
      </c>
      <c r="BH415">
        <f t="shared" si="281"/>
        <v>0</v>
      </c>
      <c r="BI415" t="str">
        <f t="shared" si="282"/>
        <v>_なし</v>
      </c>
      <c r="BJ415" t="str">
        <f t="shared" si="264"/>
        <v>_なし</v>
      </c>
      <c r="BK415" t="str">
        <f t="shared" si="283"/>
        <v>_なし</v>
      </c>
      <c r="BL415">
        <f t="shared" si="284"/>
        <v>-1.0749999999999995</v>
      </c>
      <c r="BM415">
        <f t="shared" si="265"/>
        <v>6134</v>
      </c>
      <c r="BN415">
        <f t="shared" si="266"/>
        <v>1476</v>
      </c>
      <c r="BO415">
        <f t="shared" si="267"/>
        <v>7610</v>
      </c>
      <c r="BP415">
        <v>-30</v>
      </c>
      <c r="BQ415">
        <v>-6</v>
      </c>
      <c r="BR415">
        <v>-22</v>
      </c>
      <c r="BS415">
        <v>-36</v>
      </c>
      <c r="BT415">
        <v>-26</v>
      </c>
      <c r="BU415">
        <v>13</v>
      </c>
      <c r="BV415">
        <f t="shared" si="249"/>
        <v>-33</v>
      </c>
      <c r="BW415">
        <f t="shared" si="250"/>
        <v>-6</v>
      </c>
      <c r="BX415">
        <f t="shared" si="251"/>
        <v>-25</v>
      </c>
      <c r="BY415">
        <f t="shared" si="252"/>
        <v>-36</v>
      </c>
      <c r="BZ415">
        <f t="shared" si="253"/>
        <v>-24</v>
      </c>
      <c r="CA415">
        <f t="shared" si="254"/>
        <v>12</v>
      </c>
      <c r="CB415">
        <f t="shared" si="268"/>
        <v>-17.833333333333332</v>
      </c>
      <c r="CC415">
        <f t="shared" si="269"/>
        <v>-18.666666666666668</v>
      </c>
      <c r="CD415">
        <f t="shared" si="285"/>
        <v>8.5</v>
      </c>
      <c r="CE415" t="s">
        <v>120</v>
      </c>
      <c r="CF415" t="str">
        <f t="shared" si="286"/>
        <v>冬</v>
      </c>
      <c r="CG415" s="2">
        <v>13839291</v>
      </c>
      <c r="CH415" s="2">
        <v>108243</v>
      </c>
      <c r="CI415" s="2">
        <v>36812514060</v>
      </c>
      <c r="CJ415">
        <f t="shared" si="287"/>
        <v>43184656320</v>
      </c>
      <c r="CK415">
        <f t="shared" si="288"/>
        <v>43184656320</v>
      </c>
      <c r="CL415" s="2">
        <v>0.42857142857142855</v>
      </c>
      <c r="CM415" s="2">
        <v>0</v>
      </c>
      <c r="CN415">
        <f t="shared" si="270"/>
        <v>0.42857142857142855</v>
      </c>
      <c r="CO415">
        <f t="shared" si="274"/>
        <v>0.42857142857142855</v>
      </c>
      <c r="CP415">
        <f t="shared" si="275"/>
        <v>0</v>
      </c>
      <c r="CQ415">
        <f t="shared" si="276"/>
        <v>0.42857142857142855</v>
      </c>
      <c r="CR415">
        <f t="shared" si="271"/>
        <v>315.57142857142856</v>
      </c>
      <c r="CS415">
        <v>187</v>
      </c>
      <c r="CT415">
        <v>540172</v>
      </c>
      <c r="CU415">
        <f t="shared" si="289"/>
        <v>534837.80000000005</v>
      </c>
    </row>
    <row r="416" spans="1:99" x14ac:dyDescent="0.55000000000000004">
      <c r="A416" s="1">
        <v>44260</v>
      </c>
      <c r="B416">
        <v>301</v>
      </c>
      <c r="C416">
        <v>112925</v>
      </c>
      <c r="D416">
        <v>12</v>
      </c>
      <c r="E416">
        <v>1454</v>
      </c>
      <c r="F416">
        <v>11.8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 t="str">
        <f t="shared" si="255"/>
        <v>金曜</v>
      </c>
      <c r="O416" t="s">
        <v>17</v>
      </c>
      <c r="P416" t="str">
        <f t="shared" si="256"/>
        <v>_平日</v>
      </c>
      <c r="Q416" t="str">
        <f t="shared" si="257"/>
        <v>_祝日でない</v>
      </c>
      <c r="R416" t="str">
        <f t="shared" si="258"/>
        <v>_平日</v>
      </c>
      <c r="S416" t="str">
        <f t="shared" si="259"/>
        <v>休日前日</v>
      </c>
      <c r="T416">
        <f t="shared" si="272"/>
        <v>279</v>
      </c>
      <c r="U416" t="str">
        <f t="shared" si="260"/>
        <v>金</v>
      </c>
      <c r="V416" t="str">
        <f t="shared" si="261"/>
        <v>週の後半</v>
      </c>
      <c r="W416" t="s">
        <v>27</v>
      </c>
      <c r="X416" t="str">
        <f t="shared" si="262"/>
        <v>週の後半</v>
      </c>
      <c r="Y416" s="3">
        <v>2</v>
      </c>
      <c r="Z416" s="3">
        <v>78</v>
      </c>
      <c r="AA416" s="2" t="s">
        <v>53</v>
      </c>
      <c r="AB416" s="3">
        <v>0</v>
      </c>
      <c r="AC416" s="3">
        <v>108587</v>
      </c>
      <c r="AD416">
        <f t="shared" si="273"/>
        <v>344</v>
      </c>
      <c r="AE416" s="3">
        <v>1449</v>
      </c>
      <c r="AF416" s="3">
        <v>1400</v>
      </c>
      <c r="AG416" s="3">
        <v>49</v>
      </c>
      <c r="AH416" s="3">
        <v>412</v>
      </c>
      <c r="AI416" s="3">
        <v>552</v>
      </c>
      <c r="AJ416" s="3">
        <v>471</v>
      </c>
      <c r="AK416" s="3">
        <v>226</v>
      </c>
      <c r="AL416" s="3">
        <v>44</v>
      </c>
      <c r="AM416" s="3">
        <v>6183</v>
      </c>
      <c r="AN416" s="3">
        <v>1577</v>
      </c>
      <c r="AO416" s="3">
        <v>7030.7</v>
      </c>
      <c r="AP416" s="3">
        <v>3.2000000000000001E-2</v>
      </c>
      <c r="AQ416" s="3">
        <v>73</v>
      </c>
      <c r="AR416" s="3">
        <v>72.900000000000006</v>
      </c>
      <c r="AS416" s="3">
        <v>3.6</v>
      </c>
      <c r="AT416" s="3">
        <v>1.7</v>
      </c>
      <c r="AU416" s="2">
        <v>1020.8</v>
      </c>
      <c r="AV416" s="2">
        <v>9.8000000000000007</v>
      </c>
      <c r="AW416" s="2">
        <v>1.0166666666666668</v>
      </c>
      <c r="AX416">
        <f t="shared" si="263"/>
        <v>22</v>
      </c>
      <c r="AY416" t="s">
        <v>82</v>
      </c>
      <c r="AZ416" s="3">
        <v>13839012</v>
      </c>
      <c r="BA416" s="3">
        <v>2583</v>
      </c>
      <c r="BB416">
        <v>35746167996</v>
      </c>
      <c r="BC416" t="s">
        <v>79</v>
      </c>
      <c r="BD416">
        <f t="shared" si="277"/>
        <v>8.6999999999999993</v>
      </c>
      <c r="BE416">
        <f t="shared" si="278"/>
        <v>43</v>
      </c>
      <c r="BF416" t="str">
        <f t="shared" si="279"/>
        <v>あり</v>
      </c>
      <c r="BG416" t="str">
        <f t="shared" si="280"/>
        <v>冬である</v>
      </c>
      <c r="BH416">
        <f t="shared" si="281"/>
        <v>0</v>
      </c>
      <c r="BI416" t="str">
        <f t="shared" si="282"/>
        <v>_なし</v>
      </c>
      <c r="BJ416" t="str">
        <f t="shared" si="264"/>
        <v>_なし</v>
      </c>
      <c r="BK416" t="str">
        <f t="shared" si="283"/>
        <v>_なし</v>
      </c>
      <c r="BL416">
        <f t="shared" si="284"/>
        <v>3.0083333333333333</v>
      </c>
      <c r="BM416">
        <f t="shared" si="265"/>
        <v>6409</v>
      </c>
      <c r="BN416">
        <f t="shared" si="266"/>
        <v>1621</v>
      </c>
      <c r="BO416">
        <f t="shared" si="267"/>
        <v>8030</v>
      </c>
      <c r="BP416">
        <v>-35</v>
      </c>
      <c r="BQ416">
        <v>-8</v>
      </c>
      <c r="BR416">
        <v>-31</v>
      </c>
      <c r="BS416">
        <v>-36</v>
      </c>
      <c r="BT416">
        <v>-25</v>
      </c>
      <c r="BU416">
        <v>15</v>
      </c>
      <c r="BV416">
        <f t="shared" si="249"/>
        <v>-30</v>
      </c>
      <c r="BW416">
        <f t="shared" si="250"/>
        <v>-4</v>
      </c>
      <c r="BX416">
        <f t="shared" si="251"/>
        <v>-24</v>
      </c>
      <c r="BY416">
        <f t="shared" si="252"/>
        <v>-35</v>
      </c>
      <c r="BZ416">
        <f t="shared" si="253"/>
        <v>-25</v>
      </c>
      <c r="CA416">
        <f t="shared" si="254"/>
        <v>12</v>
      </c>
      <c r="CB416">
        <f t="shared" si="268"/>
        <v>-20</v>
      </c>
      <c r="CC416">
        <f t="shared" si="269"/>
        <v>-17.666666666666668</v>
      </c>
      <c r="CD416">
        <f t="shared" si="285"/>
        <v>0</v>
      </c>
      <c r="CE416" t="s">
        <v>120</v>
      </c>
      <c r="CF416" t="str">
        <f t="shared" si="286"/>
        <v>冬</v>
      </c>
      <c r="CG416" s="2">
        <v>13839012</v>
      </c>
      <c r="CH416" s="2">
        <v>108587</v>
      </c>
      <c r="CI416" s="2">
        <v>35746167996</v>
      </c>
      <c r="CJ416">
        <f t="shared" si="287"/>
        <v>42546914304</v>
      </c>
      <c r="CK416">
        <f t="shared" si="288"/>
        <v>42546914304</v>
      </c>
      <c r="CL416" s="2">
        <v>0.42857142857142855</v>
      </c>
      <c r="CM416" s="2">
        <v>0</v>
      </c>
      <c r="CN416">
        <f t="shared" si="270"/>
        <v>0.42857142857142855</v>
      </c>
      <c r="CO416">
        <f t="shared" si="274"/>
        <v>0.42857142857142855</v>
      </c>
      <c r="CP416">
        <f t="shared" si="275"/>
        <v>0</v>
      </c>
      <c r="CQ416">
        <f t="shared" si="276"/>
        <v>0.42857142857142855</v>
      </c>
      <c r="CR416">
        <f t="shared" si="271"/>
        <v>278.57142857142856</v>
      </c>
      <c r="CS416">
        <v>187</v>
      </c>
      <c r="CT416">
        <v>540172</v>
      </c>
      <c r="CU416">
        <f t="shared" si="289"/>
        <v>534837.80000000005</v>
      </c>
    </row>
    <row r="417" spans="1:99" x14ac:dyDescent="0.55000000000000004">
      <c r="A417" s="1">
        <v>44261</v>
      </c>
      <c r="B417">
        <v>293</v>
      </c>
      <c r="C417">
        <v>113218</v>
      </c>
      <c r="D417">
        <v>8</v>
      </c>
      <c r="E417">
        <v>1462</v>
      </c>
      <c r="F417">
        <v>13.8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 t="str">
        <f t="shared" si="255"/>
        <v>休日</v>
      </c>
      <c r="O417" t="s">
        <v>17</v>
      </c>
      <c r="P417" t="str">
        <f t="shared" si="256"/>
        <v>休日</v>
      </c>
      <c r="Q417" t="str">
        <f t="shared" si="257"/>
        <v>_祝日でない</v>
      </c>
      <c r="R417" t="str">
        <f t="shared" si="258"/>
        <v>休日</v>
      </c>
      <c r="S417" t="str">
        <f t="shared" si="259"/>
        <v>休日</v>
      </c>
      <c r="T417">
        <f t="shared" si="272"/>
        <v>301</v>
      </c>
      <c r="U417" t="str">
        <f t="shared" si="260"/>
        <v>土</v>
      </c>
      <c r="V417" t="str">
        <f t="shared" si="261"/>
        <v>週の後半</v>
      </c>
      <c r="W417" t="s">
        <v>27</v>
      </c>
      <c r="X417" t="str">
        <f t="shared" si="262"/>
        <v>週の後半</v>
      </c>
      <c r="Y417" s="3">
        <v>0.5</v>
      </c>
      <c r="Z417" s="3">
        <v>70</v>
      </c>
      <c r="AA417" s="2" t="s">
        <v>53</v>
      </c>
      <c r="AB417" s="3">
        <v>0</v>
      </c>
      <c r="AC417" s="3">
        <v>108864</v>
      </c>
      <c r="AD417">
        <f t="shared" si="273"/>
        <v>277</v>
      </c>
      <c r="AE417" s="3">
        <v>1393</v>
      </c>
      <c r="AF417" s="3">
        <v>1342</v>
      </c>
      <c r="AG417" s="3">
        <v>51</v>
      </c>
      <c r="AH417" s="3">
        <v>409</v>
      </c>
      <c r="AI417" s="3">
        <v>559</v>
      </c>
      <c r="AJ417" s="3">
        <v>531</v>
      </c>
      <c r="AK417" s="3">
        <v>159</v>
      </c>
      <c r="AL417" s="3">
        <v>22</v>
      </c>
      <c r="AM417" s="3">
        <v>4762</v>
      </c>
      <c r="AN417" s="3">
        <v>1005</v>
      </c>
      <c r="AO417" s="3">
        <v>7093.1</v>
      </c>
      <c r="AP417" s="3">
        <v>3.1E-2</v>
      </c>
      <c r="AQ417" s="3">
        <v>55</v>
      </c>
      <c r="AR417" s="3">
        <v>67.900000000000006</v>
      </c>
      <c r="AS417" s="3">
        <v>4.9000000000000004</v>
      </c>
      <c r="AT417" s="3">
        <v>2.2999999999999998</v>
      </c>
      <c r="AU417" s="2">
        <v>1014.9</v>
      </c>
      <c r="AV417" s="2">
        <v>10</v>
      </c>
      <c r="AW417" s="2">
        <v>-28.166666666666668</v>
      </c>
      <c r="AX417">
        <f t="shared" si="263"/>
        <v>-8</v>
      </c>
      <c r="AY417" t="s">
        <v>82</v>
      </c>
      <c r="AZ417" s="3">
        <v>13838711</v>
      </c>
      <c r="BA417" s="3">
        <v>2599</v>
      </c>
      <c r="BB417">
        <v>35966809889</v>
      </c>
      <c r="BC417" t="s">
        <v>79</v>
      </c>
      <c r="BD417">
        <f t="shared" si="277"/>
        <v>5.7</v>
      </c>
      <c r="BE417">
        <f t="shared" si="278"/>
        <v>38</v>
      </c>
      <c r="BF417" t="str">
        <f t="shared" si="279"/>
        <v>あり</v>
      </c>
      <c r="BG417" t="str">
        <f t="shared" si="280"/>
        <v>冬である</v>
      </c>
      <c r="BH417">
        <f t="shared" si="281"/>
        <v>0</v>
      </c>
      <c r="BI417" t="str">
        <f t="shared" si="282"/>
        <v>_なし</v>
      </c>
      <c r="BJ417" t="str">
        <f t="shared" si="264"/>
        <v>_なし</v>
      </c>
      <c r="BK417" t="str">
        <f t="shared" si="283"/>
        <v>_なし</v>
      </c>
      <c r="BL417">
        <f t="shared" si="284"/>
        <v>-28.566666666666663</v>
      </c>
      <c r="BM417">
        <f t="shared" si="265"/>
        <v>4921</v>
      </c>
      <c r="BN417">
        <f t="shared" si="266"/>
        <v>1027</v>
      </c>
      <c r="BO417">
        <f t="shared" si="267"/>
        <v>5948</v>
      </c>
      <c r="BP417">
        <v>-23</v>
      </c>
      <c r="BQ417">
        <v>0</v>
      </c>
      <c r="BR417">
        <v>-18</v>
      </c>
      <c r="BS417">
        <v>-31</v>
      </c>
      <c r="BT417">
        <v>-14</v>
      </c>
      <c r="BU417">
        <v>8</v>
      </c>
      <c r="BV417">
        <f t="shared" ref="BV417:BV480" si="290">BP409</f>
        <v>-34</v>
      </c>
      <c r="BW417">
        <f t="shared" ref="BW417:BW480" si="291">BQ409</f>
        <v>-5</v>
      </c>
      <c r="BX417">
        <f t="shared" ref="BX417:BX480" si="292">BR409</f>
        <v>-32</v>
      </c>
      <c r="BY417">
        <f t="shared" ref="BY417:BY480" si="293">BS409</f>
        <v>-36</v>
      </c>
      <c r="BZ417">
        <f t="shared" ref="BZ417:BZ480" si="294">BT409</f>
        <v>-24</v>
      </c>
      <c r="CA417">
        <f t="shared" ref="CA417:CA480" si="295">BU409</f>
        <v>14</v>
      </c>
      <c r="CB417">
        <f t="shared" si="268"/>
        <v>-13</v>
      </c>
      <c r="CC417">
        <f t="shared" si="269"/>
        <v>-19.5</v>
      </c>
      <c r="CD417">
        <f t="shared" si="285"/>
        <v>9.9</v>
      </c>
      <c r="CE417" t="s">
        <v>120</v>
      </c>
      <c r="CF417" t="str">
        <f t="shared" si="286"/>
        <v>冬</v>
      </c>
      <c r="CG417" s="2">
        <v>13838711</v>
      </c>
      <c r="CH417" s="2">
        <v>108864</v>
      </c>
      <c r="CI417" s="2">
        <v>35966809889</v>
      </c>
      <c r="CJ417">
        <f t="shared" si="287"/>
        <v>41591081130</v>
      </c>
      <c r="CK417">
        <f t="shared" si="288"/>
        <v>41591081130</v>
      </c>
      <c r="CL417" s="2">
        <v>0.42857142857142855</v>
      </c>
      <c r="CM417" s="2">
        <v>0</v>
      </c>
      <c r="CN417">
        <f t="shared" si="270"/>
        <v>0.42857142857142855</v>
      </c>
      <c r="CO417">
        <f t="shared" si="274"/>
        <v>0.42857142857142855</v>
      </c>
      <c r="CP417">
        <f t="shared" si="275"/>
        <v>0</v>
      </c>
      <c r="CQ417">
        <f t="shared" si="276"/>
        <v>0.42857142857142855</v>
      </c>
      <c r="CR417">
        <f t="shared" si="271"/>
        <v>300.57142857142856</v>
      </c>
      <c r="CS417">
        <v>187</v>
      </c>
      <c r="CT417">
        <v>540172</v>
      </c>
      <c r="CU417">
        <f t="shared" si="289"/>
        <v>534837.80000000005</v>
      </c>
    </row>
    <row r="418" spans="1:99" x14ac:dyDescent="0.55000000000000004">
      <c r="A418" s="1">
        <v>44262</v>
      </c>
      <c r="B418">
        <v>237</v>
      </c>
      <c r="C418">
        <v>113455</v>
      </c>
      <c r="D418">
        <v>0</v>
      </c>
      <c r="E418">
        <v>1462</v>
      </c>
      <c r="F418">
        <v>7.8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 t="str">
        <f t="shared" si="255"/>
        <v>休日</v>
      </c>
      <c r="O418" t="s">
        <v>17</v>
      </c>
      <c r="P418" t="str">
        <f t="shared" si="256"/>
        <v>休日</v>
      </c>
      <c r="Q418" t="str">
        <f t="shared" si="257"/>
        <v>_祝日でない</v>
      </c>
      <c r="R418" t="str">
        <f t="shared" si="258"/>
        <v>休日</v>
      </c>
      <c r="S418" t="str">
        <f t="shared" si="259"/>
        <v>休日</v>
      </c>
      <c r="T418">
        <f t="shared" si="272"/>
        <v>293</v>
      </c>
      <c r="U418" t="str">
        <f t="shared" si="260"/>
        <v>日</v>
      </c>
      <c r="V418" t="str">
        <f t="shared" si="261"/>
        <v>_週の前半</v>
      </c>
      <c r="W418" t="s">
        <v>27</v>
      </c>
      <c r="X418" t="str">
        <f t="shared" si="262"/>
        <v>週の後半</v>
      </c>
      <c r="Y418" s="3">
        <v>0</v>
      </c>
      <c r="Z418" s="3">
        <v>56</v>
      </c>
      <c r="AA418" s="2" t="s">
        <v>53</v>
      </c>
      <c r="AB418" s="3">
        <v>0</v>
      </c>
      <c r="AC418" s="3">
        <v>109097</v>
      </c>
      <c r="AD418">
        <f t="shared" si="273"/>
        <v>233</v>
      </c>
      <c r="AE418" s="3">
        <v>1418</v>
      </c>
      <c r="AF418" s="3">
        <v>1366</v>
      </c>
      <c r="AG418" s="3">
        <v>52</v>
      </c>
      <c r="AH418" s="3">
        <v>417</v>
      </c>
      <c r="AI418" s="3">
        <v>532</v>
      </c>
      <c r="AJ418" s="3">
        <v>529</v>
      </c>
      <c r="AK418" s="3">
        <v>86</v>
      </c>
      <c r="AL418" s="3">
        <v>14</v>
      </c>
      <c r="AM418" s="3">
        <v>1806</v>
      </c>
      <c r="AN418" s="3">
        <v>527</v>
      </c>
      <c r="AO418" s="3">
        <v>7106.1</v>
      </c>
      <c r="AP418" s="3">
        <v>3.2000000000000001E-2</v>
      </c>
      <c r="AQ418" s="3">
        <v>51</v>
      </c>
      <c r="AR418" s="3">
        <v>66.099999999999994</v>
      </c>
      <c r="AS418" s="3">
        <v>0.2</v>
      </c>
      <c r="AT418" s="3">
        <v>2.9</v>
      </c>
      <c r="AU418" s="2">
        <v>1023.8</v>
      </c>
      <c r="AV418" s="2">
        <v>10</v>
      </c>
      <c r="AW418" s="2">
        <v>-7.7250000000000014</v>
      </c>
      <c r="AX418">
        <f t="shared" si="263"/>
        <v>-56</v>
      </c>
      <c r="AY418" t="s">
        <v>82</v>
      </c>
      <c r="AZ418" s="3">
        <v>13838418</v>
      </c>
      <c r="BA418" s="3">
        <v>2659</v>
      </c>
      <c r="BB418">
        <v>36796353462</v>
      </c>
      <c r="BC418" t="s">
        <v>79</v>
      </c>
      <c r="BD418">
        <f t="shared" si="277"/>
        <v>6.6</v>
      </c>
      <c r="BE418">
        <f t="shared" si="278"/>
        <v>54</v>
      </c>
      <c r="BF418" t="str">
        <f t="shared" si="279"/>
        <v>あり</v>
      </c>
      <c r="BG418" t="str">
        <f t="shared" si="280"/>
        <v>冬である</v>
      </c>
      <c r="BH418">
        <f t="shared" si="281"/>
        <v>0</v>
      </c>
      <c r="BI418" t="str">
        <f t="shared" si="282"/>
        <v>_なし</v>
      </c>
      <c r="BJ418" t="str">
        <f t="shared" si="264"/>
        <v>_なし</v>
      </c>
      <c r="BK418" t="str">
        <f t="shared" si="283"/>
        <v>_なし</v>
      </c>
      <c r="BL418">
        <f t="shared" si="284"/>
        <v>-9.5666666666666682</v>
      </c>
      <c r="BM418">
        <f t="shared" si="265"/>
        <v>1892</v>
      </c>
      <c r="BN418">
        <f t="shared" si="266"/>
        <v>541</v>
      </c>
      <c r="BO418">
        <f t="shared" si="267"/>
        <v>2433</v>
      </c>
      <c r="BP418">
        <v>-24</v>
      </c>
      <c r="BQ418">
        <v>-4</v>
      </c>
      <c r="BR418">
        <v>-24</v>
      </c>
      <c r="BS418">
        <v>-35</v>
      </c>
      <c r="BT418">
        <v>-11</v>
      </c>
      <c r="BU418">
        <v>7</v>
      </c>
      <c r="BV418">
        <f t="shared" si="290"/>
        <v>-25</v>
      </c>
      <c r="BW418">
        <f t="shared" si="291"/>
        <v>-2</v>
      </c>
      <c r="BX418">
        <f t="shared" si="292"/>
        <v>-29</v>
      </c>
      <c r="BY418">
        <f t="shared" si="293"/>
        <v>-33</v>
      </c>
      <c r="BZ418">
        <f t="shared" si="294"/>
        <v>-12</v>
      </c>
      <c r="CA418">
        <f t="shared" si="295"/>
        <v>8</v>
      </c>
      <c r="CB418">
        <f t="shared" si="268"/>
        <v>-15.166666666666666</v>
      </c>
      <c r="CC418">
        <f t="shared" si="269"/>
        <v>-15.5</v>
      </c>
      <c r="CD418">
        <f t="shared" si="285"/>
        <v>10.4</v>
      </c>
      <c r="CE418" t="s">
        <v>120</v>
      </c>
      <c r="CF418" t="str">
        <f t="shared" si="286"/>
        <v>冬</v>
      </c>
      <c r="CG418" s="2">
        <v>13838418</v>
      </c>
      <c r="CH418" s="2">
        <v>109097</v>
      </c>
      <c r="CI418" s="2">
        <v>36796353462</v>
      </c>
      <c r="CJ418">
        <f t="shared" si="287"/>
        <v>42143680005</v>
      </c>
      <c r="CK418">
        <f t="shared" si="288"/>
        <v>42143680005</v>
      </c>
      <c r="CL418" s="2">
        <v>0.42857142857142855</v>
      </c>
      <c r="CM418" s="2">
        <v>0</v>
      </c>
      <c r="CN418">
        <f t="shared" si="270"/>
        <v>0.42857142857142855</v>
      </c>
      <c r="CO418">
        <f t="shared" si="274"/>
        <v>0.42857142857142855</v>
      </c>
      <c r="CP418">
        <f t="shared" si="275"/>
        <v>0</v>
      </c>
      <c r="CQ418">
        <f t="shared" si="276"/>
        <v>0.42857142857142855</v>
      </c>
      <c r="CR418">
        <f t="shared" si="271"/>
        <v>292.57142857142856</v>
      </c>
      <c r="CS418">
        <v>187</v>
      </c>
      <c r="CT418">
        <v>540172</v>
      </c>
      <c r="CU418">
        <f t="shared" si="289"/>
        <v>534837.80000000005</v>
      </c>
    </row>
    <row r="419" spans="1:99" x14ac:dyDescent="0.55000000000000004">
      <c r="A419" s="1">
        <v>44263</v>
      </c>
      <c r="B419">
        <v>116</v>
      </c>
      <c r="C419">
        <v>113571</v>
      </c>
      <c r="D419">
        <v>17</v>
      </c>
      <c r="E419">
        <v>1479</v>
      </c>
      <c r="F419">
        <v>6.6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 t="str">
        <f t="shared" si="255"/>
        <v>_平日(金曜除く)</v>
      </c>
      <c r="O419" t="s">
        <v>17</v>
      </c>
      <c r="P419" t="str">
        <f t="shared" si="256"/>
        <v>_平日</v>
      </c>
      <c r="Q419" t="str">
        <f t="shared" si="257"/>
        <v>_祝日でない</v>
      </c>
      <c r="R419" t="str">
        <f t="shared" si="258"/>
        <v>_平日</v>
      </c>
      <c r="S419" t="str">
        <f t="shared" si="259"/>
        <v>_平日</v>
      </c>
      <c r="T419">
        <f t="shared" si="272"/>
        <v>237</v>
      </c>
      <c r="U419" t="str">
        <f t="shared" si="260"/>
        <v>月</v>
      </c>
      <c r="V419" t="str">
        <f t="shared" si="261"/>
        <v>_週の前半</v>
      </c>
      <c r="W419" t="s">
        <v>27</v>
      </c>
      <c r="X419" t="str">
        <f t="shared" si="262"/>
        <v>_週の前半</v>
      </c>
      <c r="Y419" s="3">
        <v>5.5</v>
      </c>
      <c r="Z419" s="3">
        <v>87</v>
      </c>
      <c r="AA419" s="2" t="s">
        <v>53</v>
      </c>
      <c r="AB419" s="3">
        <v>0</v>
      </c>
      <c r="AC419" s="3">
        <v>109393</v>
      </c>
      <c r="AD419">
        <f t="shared" si="273"/>
        <v>296</v>
      </c>
      <c r="AE419" s="3">
        <v>1427</v>
      </c>
      <c r="AF419" s="3">
        <v>1381</v>
      </c>
      <c r="AG419" s="3">
        <v>46</v>
      </c>
      <c r="AH419" s="3">
        <v>417</v>
      </c>
      <c r="AI419" s="3">
        <v>570</v>
      </c>
      <c r="AJ419" s="3">
        <v>285</v>
      </c>
      <c r="AK419" s="3">
        <v>197</v>
      </c>
      <c r="AL419" s="3">
        <v>50</v>
      </c>
      <c r="AM419" s="3">
        <v>5609</v>
      </c>
      <c r="AN419" s="3">
        <v>1970</v>
      </c>
      <c r="AO419" s="3">
        <v>7059.9</v>
      </c>
      <c r="AP419" s="3">
        <v>3.2000000000000001E-2</v>
      </c>
      <c r="AQ419" s="3">
        <v>57</v>
      </c>
      <c r="AR419" s="3">
        <v>63.4</v>
      </c>
      <c r="AS419" s="3">
        <v>0</v>
      </c>
      <c r="AT419" s="3">
        <v>2.6</v>
      </c>
      <c r="AU419" s="2">
        <v>1021.7</v>
      </c>
      <c r="AV419" s="2">
        <v>10</v>
      </c>
      <c r="AW419" s="2">
        <v>114.11666666666663</v>
      </c>
      <c r="AX419">
        <f t="shared" si="263"/>
        <v>-121</v>
      </c>
      <c r="AY419" t="s">
        <v>82</v>
      </c>
      <c r="AZ419" s="3">
        <v>13838181</v>
      </c>
      <c r="BA419" s="3">
        <v>2583</v>
      </c>
      <c r="BB419">
        <v>35744021523</v>
      </c>
      <c r="BC419" t="s">
        <v>79</v>
      </c>
      <c r="BD419">
        <f t="shared" si="277"/>
        <v>11.8</v>
      </c>
      <c r="BE419">
        <f t="shared" si="278"/>
        <v>64</v>
      </c>
      <c r="BF419" t="str">
        <f t="shared" si="279"/>
        <v>あり</v>
      </c>
      <c r="BG419" t="str">
        <f t="shared" si="280"/>
        <v>_冬でない</v>
      </c>
      <c r="BH419">
        <f t="shared" si="281"/>
        <v>0</v>
      </c>
      <c r="BI419" t="str">
        <f t="shared" si="282"/>
        <v>_なし</v>
      </c>
      <c r="BJ419" t="str">
        <f t="shared" si="264"/>
        <v>_なし</v>
      </c>
      <c r="BK419" t="str">
        <f t="shared" si="283"/>
        <v>_なし</v>
      </c>
      <c r="BL419">
        <f t="shared" si="284"/>
        <v>110.39166666666667</v>
      </c>
      <c r="BM419">
        <f t="shared" si="265"/>
        <v>5806</v>
      </c>
      <c r="BN419">
        <f t="shared" si="266"/>
        <v>2020</v>
      </c>
      <c r="BO419">
        <f t="shared" si="267"/>
        <v>7826</v>
      </c>
      <c r="BP419">
        <v>-35</v>
      </c>
      <c r="BQ419">
        <v>-15</v>
      </c>
      <c r="BR419">
        <v>-52</v>
      </c>
      <c r="BS419">
        <v>-34</v>
      </c>
      <c r="BT419">
        <v>-25</v>
      </c>
      <c r="BU419">
        <v>13</v>
      </c>
      <c r="BV419">
        <f t="shared" si="290"/>
        <v>-22</v>
      </c>
      <c r="BW419">
        <f t="shared" si="291"/>
        <v>-1</v>
      </c>
      <c r="BX419">
        <f t="shared" si="292"/>
        <v>-11</v>
      </c>
      <c r="BY419">
        <f t="shared" si="293"/>
        <v>-33</v>
      </c>
      <c r="BZ419">
        <f t="shared" si="294"/>
        <v>-8</v>
      </c>
      <c r="CA419">
        <f t="shared" si="295"/>
        <v>6</v>
      </c>
      <c r="CB419">
        <f t="shared" si="268"/>
        <v>-24.666666666666668</v>
      </c>
      <c r="CC419">
        <f t="shared" si="269"/>
        <v>-11.5</v>
      </c>
      <c r="CD419">
        <f t="shared" si="285"/>
        <v>7.3</v>
      </c>
      <c r="CE419" t="s">
        <v>120</v>
      </c>
      <c r="CF419" t="str">
        <f t="shared" si="286"/>
        <v>春</v>
      </c>
      <c r="CG419" s="2">
        <v>13838181</v>
      </c>
      <c r="CH419" s="2">
        <v>109393</v>
      </c>
      <c r="CI419" s="2">
        <v>35744021523</v>
      </c>
      <c r="CJ419">
        <f t="shared" si="287"/>
        <v>41104681200</v>
      </c>
      <c r="CK419">
        <f t="shared" si="288"/>
        <v>41104681200</v>
      </c>
      <c r="CL419" s="2">
        <v>0.2857142857142857</v>
      </c>
      <c r="CM419" s="2">
        <v>0</v>
      </c>
      <c r="CN419">
        <f t="shared" si="270"/>
        <v>0.2857142857142857</v>
      </c>
      <c r="CO419">
        <f t="shared" si="274"/>
        <v>0.42857142857142855</v>
      </c>
      <c r="CP419">
        <f t="shared" si="275"/>
        <v>0</v>
      </c>
      <c r="CQ419">
        <f t="shared" si="276"/>
        <v>0.42857142857142855</v>
      </c>
      <c r="CR419">
        <f t="shared" si="271"/>
        <v>236.57142857142858</v>
      </c>
      <c r="CS419">
        <v>187</v>
      </c>
      <c r="CT419">
        <v>540172</v>
      </c>
      <c r="CU419">
        <f t="shared" si="289"/>
        <v>540172</v>
      </c>
    </row>
    <row r="420" spans="1:99" x14ac:dyDescent="0.55000000000000004">
      <c r="A420" s="1">
        <v>44264</v>
      </c>
      <c r="B420">
        <v>290</v>
      </c>
      <c r="C420">
        <v>113861</v>
      </c>
      <c r="D420">
        <v>21</v>
      </c>
      <c r="E420">
        <v>1500</v>
      </c>
      <c r="F420">
        <v>9.6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 t="str">
        <f t="shared" si="255"/>
        <v>_平日(金曜除く)</v>
      </c>
      <c r="O420" t="s">
        <v>17</v>
      </c>
      <c r="P420" t="str">
        <f t="shared" si="256"/>
        <v>_平日</v>
      </c>
      <c r="Q420" t="str">
        <f t="shared" si="257"/>
        <v>_祝日でない</v>
      </c>
      <c r="R420" t="str">
        <f t="shared" si="258"/>
        <v>_平日</v>
      </c>
      <c r="S420" t="str">
        <f t="shared" si="259"/>
        <v>_平日</v>
      </c>
      <c r="T420">
        <f t="shared" si="272"/>
        <v>116</v>
      </c>
      <c r="U420" t="str">
        <f t="shared" si="260"/>
        <v>火</v>
      </c>
      <c r="V420" t="str">
        <f t="shared" si="261"/>
        <v>_週の前半</v>
      </c>
      <c r="W420" t="s">
        <v>27</v>
      </c>
      <c r="X420" t="str">
        <f t="shared" si="262"/>
        <v>_週の前半</v>
      </c>
      <c r="Y420" s="3">
        <v>0</v>
      </c>
      <c r="Z420" s="3">
        <v>70</v>
      </c>
      <c r="AA420" s="2" t="s">
        <v>53</v>
      </c>
      <c r="AB420" s="3">
        <v>0</v>
      </c>
      <c r="AC420" s="3">
        <v>109701</v>
      </c>
      <c r="AD420">
        <f t="shared" si="273"/>
        <v>308</v>
      </c>
      <c r="AE420" s="3">
        <v>1361</v>
      </c>
      <c r="AF420" s="3">
        <v>1322</v>
      </c>
      <c r="AG420" s="3">
        <v>39</v>
      </c>
      <c r="AH420" s="3">
        <v>387</v>
      </c>
      <c r="AI420" s="3">
        <v>491</v>
      </c>
      <c r="AJ420" s="3">
        <v>421</v>
      </c>
      <c r="AK420" s="3">
        <v>261</v>
      </c>
      <c r="AL420" s="3">
        <v>35</v>
      </c>
      <c r="AM420" s="3">
        <v>7507</v>
      </c>
      <c r="AN420" s="3">
        <v>1615</v>
      </c>
      <c r="AO420" s="3">
        <v>7090.6</v>
      </c>
      <c r="AP420" s="3">
        <v>3.2000000000000001E-2</v>
      </c>
      <c r="AQ420" s="3">
        <v>58</v>
      </c>
      <c r="AR420" s="3">
        <v>61.7</v>
      </c>
      <c r="AS420" s="3">
        <v>3.7</v>
      </c>
      <c r="AT420" s="3">
        <v>2.2000000000000002</v>
      </c>
      <c r="AU420" s="2">
        <v>1020.9</v>
      </c>
      <c r="AV420" s="2">
        <v>10</v>
      </c>
      <c r="AW420" s="2">
        <v>-0.12499999999999988</v>
      </c>
      <c r="AX420">
        <f t="shared" si="263"/>
        <v>174</v>
      </c>
      <c r="AY420" t="s">
        <v>82</v>
      </c>
      <c r="AZ420" s="3">
        <v>13838065</v>
      </c>
      <c r="BA420" s="3">
        <v>2370</v>
      </c>
      <c r="BB420">
        <v>32796214050</v>
      </c>
      <c r="BC420" t="s">
        <v>79</v>
      </c>
      <c r="BD420">
        <f t="shared" si="277"/>
        <v>13.5</v>
      </c>
      <c r="BE420">
        <f t="shared" si="278"/>
        <v>82</v>
      </c>
      <c r="BF420" t="str">
        <f t="shared" si="279"/>
        <v>あり</v>
      </c>
      <c r="BG420" t="str">
        <f t="shared" si="280"/>
        <v>_冬でない</v>
      </c>
      <c r="BH420">
        <f t="shared" si="281"/>
        <v>0</v>
      </c>
      <c r="BI420" t="str">
        <f t="shared" si="282"/>
        <v>_なし</v>
      </c>
      <c r="BJ420" t="str">
        <f t="shared" si="264"/>
        <v>_なし</v>
      </c>
      <c r="BK420" t="str">
        <f t="shared" si="283"/>
        <v>_なし</v>
      </c>
      <c r="BL420">
        <f t="shared" si="284"/>
        <v>-6.6166666666666671</v>
      </c>
      <c r="BM420">
        <f t="shared" si="265"/>
        <v>7768</v>
      </c>
      <c r="BN420">
        <f t="shared" si="266"/>
        <v>1650</v>
      </c>
      <c r="BO420">
        <f t="shared" si="267"/>
        <v>9418</v>
      </c>
      <c r="BP420">
        <v>-27</v>
      </c>
      <c r="BQ420">
        <v>-3</v>
      </c>
      <c r="BR420">
        <v>-19</v>
      </c>
      <c r="BS420">
        <v>-34</v>
      </c>
      <c r="BT420">
        <v>-25</v>
      </c>
      <c r="BU420">
        <v>12</v>
      </c>
      <c r="BV420">
        <f t="shared" si="290"/>
        <v>-31</v>
      </c>
      <c r="BW420">
        <f t="shared" si="291"/>
        <v>-5</v>
      </c>
      <c r="BX420">
        <f t="shared" si="292"/>
        <v>-22</v>
      </c>
      <c r="BY420">
        <f t="shared" si="293"/>
        <v>-33</v>
      </c>
      <c r="BZ420">
        <f t="shared" si="294"/>
        <v>-22</v>
      </c>
      <c r="CA420">
        <f t="shared" si="295"/>
        <v>11</v>
      </c>
      <c r="CB420">
        <f t="shared" si="268"/>
        <v>-16</v>
      </c>
      <c r="CC420">
        <f t="shared" si="269"/>
        <v>-17</v>
      </c>
      <c r="CD420">
        <f t="shared" si="285"/>
        <v>0.2</v>
      </c>
      <c r="CE420" t="s">
        <v>120</v>
      </c>
      <c r="CF420" t="str">
        <f t="shared" si="286"/>
        <v>春</v>
      </c>
      <c r="CG420" s="2">
        <v>13838065</v>
      </c>
      <c r="CH420" s="2">
        <v>109701</v>
      </c>
      <c r="CI420" s="2">
        <v>32796214050</v>
      </c>
      <c r="CJ420">
        <f t="shared" si="287"/>
        <v>39457380989</v>
      </c>
      <c r="CK420">
        <f t="shared" si="288"/>
        <v>39457380989</v>
      </c>
      <c r="CL420" s="2">
        <v>0.2857142857142857</v>
      </c>
      <c r="CM420" s="2">
        <v>0</v>
      </c>
      <c r="CN420">
        <f t="shared" si="270"/>
        <v>0.2857142857142857</v>
      </c>
      <c r="CO420">
        <f t="shared" si="274"/>
        <v>0.2857142857142857</v>
      </c>
      <c r="CP420">
        <f t="shared" si="275"/>
        <v>0</v>
      </c>
      <c r="CQ420">
        <f t="shared" si="276"/>
        <v>0.2857142857142857</v>
      </c>
      <c r="CR420">
        <f t="shared" si="271"/>
        <v>115.71428571428571</v>
      </c>
      <c r="CS420">
        <v>187</v>
      </c>
      <c r="CT420">
        <v>540172</v>
      </c>
      <c r="CU420">
        <f t="shared" si="289"/>
        <v>540172</v>
      </c>
    </row>
    <row r="421" spans="1:99" x14ac:dyDescent="0.55000000000000004">
      <c r="A421" s="1">
        <v>44265</v>
      </c>
      <c r="B421">
        <v>340</v>
      </c>
      <c r="C421">
        <v>114201</v>
      </c>
      <c r="D421">
        <v>18</v>
      </c>
      <c r="E421">
        <v>1518</v>
      </c>
      <c r="F421">
        <v>12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 t="str">
        <f t="shared" si="255"/>
        <v>_平日(金曜除く)</v>
      </c>
      <c r="O421" t="s">
        <v>17</v>
      </c>
      <c r="P421" t="str">
        <f t="shared" si="256"/>
        <v>_平日</v>
      </c>
      <c r="Q421" t="str">
        <f t="shared" si="257"/>
        <v>_祝日でない</v>
      </c>
      <c r="R421" t="str">
        <f t="shared" si="258"/>
        <v>_平日</v>
      </c>
      <c r="S421" t="str">
        <f t="shared" si="259"/>
        <v>_平日</v>
      </c>
      <c r="T421">
        <f t="shared" si="272"/>
        <v>290</v>
      </c>
      <c r="U421" t="str">
        <f t="shared" si="260"/>
        <v>水</v>
      </c>
      <c r="V421" t="str">
        <f t="shared" si="261"/>
        <v>_週の前半</v>
      </c>
      <c r="W421" t="s">
        <v>27</v>
      </c>
      <c r="X421" t="str">
        <f t="shared" si="262"/>
        <v>_週の前半</v>
      </c>
      <c r="Y421" s="3">
        <v>0</v>
      </c>
      <c r="Z421" s="3">
        <v>45</v>
      </c>
      <c r="AA421" s="2" t="s">
        <v>53</v>
      </c>
      <c r="AB421" s="3">
        <v>0</v>
      </c>
      <c r="AC421" s="3">
        <v>110032</v>
      </c>
      <c r="AD421">
        <f t="shared" si="273"/>
        <v>331</v>
      </c>
      <c r="AE421" s="3">
        <v>1333</v>
      </c>
      <c r="AF421" s="3">
        <v>1294</v>
      </c>
      <c r="AG421" s="3">
        <v>39</v>
      </c>
      <c r="AH421" s="3">
        <v>368</v>
      </c>
      <c r="AI421" s="3">
        <v>522</v>
      </c>
      <c r="AJ421" s="3">
        <v>428</v>
      </c>
      <c r="AK421" s="3">
        <v>251</v>
      </c>
      <c r="AL421" s="3">
        <v>43</v>
      </c>
      <c r="AM421" s="3">
        <v>6677</v>
      </c>
      <c r="AN421" s="3">
        <v>1619</v>
      </c>
      <c r="AO421" s="3">
        <v>7122.1</v>
      </c>
      <c r="AP421" s="3">
        <v>3.3000000000000002E-2</v>
      </c>
      <c r="AQ421" s="3">
        <v>69</v>
      </c>
      <c r="AR421" s="3">
        <v>61.6</v>
      </c>
      <c r="AS421" s="3">
        <v>10.3</v>
      </c>
      <c r="AT421" s="3">
        <v>3.5</v>
      </c>
      <c r="AU421" s="2">
        <v>1017.1</v>
      </c>
      <c r="AV421" s="2">
        <v>3</v>
      </c>
      <c r="AW421" s="2">
        <v>3.7916666666666665</v>
      </c>
      <c r="AX421">
        <f t="shared" si="263"/>
        <v>50</v>
      </c>
      <c r="AY421" t="s">
        <v>82</v>
      </c>
      <c r="AZ421" s="3">
        <v>13837775</v>
      </c>
      <c r="BA421" s="3">
        <v>2311</v>
      </c>
      <c r="BB421">
        <v>31979098025</v>
      </c>
      <c r="BC421" t="s">
        <v>79</v>
      </c>
      <c r="BD421">
        <f t="shared" si="277"/>
        <v>7.4</v>
      </c>
      <c r="BE421">
        <f t="shared" si="278"/>
        <v>43</v>
      </c>
      <c r="BF421" t="str">
        <f t="shared" si="279"/>
        <v>あり</v>
      </c>
      <c r="BG421" t="str">
        <f t="shared" si="280"/>
        <v>_冬でない</v>
      </c>
      <c r="BH421">
        <f t="shared" si="281"/>
        <v>0</v>
      </c>
      <c r="BI421" t="str">
        <f t="shared" si="282"/>
        <v>_なし</v>
      </c>
      <c r="BJ421" t="str">
        <f t="shared" si="264"/>
        <v>_なし</v>
      </c>
      <c r="BK421" t="str">
        <f t="shared" si="283"/>
        <v>_なし</v>
      </c>
      <c r="BL421">
        <f t="shared" si="284"/>
        <v>6.8833333333333329</v>
      </c>
      <c r="BM421">
        <f t="shared" si="265"/>
        <v>6928</v>
      </c>
      <c r="BN421">
        <f t="shared" si="266"/>
        <v>1662</v>
      </c>
      <c r="BO421">
        <f t="shared" si="267"/>
        <v>8590</v>
      </c>
      <c r="BP421">
        <v>-27</v>
      </c>
      <c r="BQ421">
        <v>-4</v>
      </c>
      <c r="BR421">
        <v>-16</v>
      </c>
      <c r="BS421">
        <v>-34</v>
      </c>
      <c r="BT421">
        <v>-25</v>
      </c>
      <c r="BU421">
        <v>12</v>
      </c>
      <c r="BV421">
        <f t="shared" si="290"/>
        <v>-39</v>
      </c>
      <c r="BW421">
        <f t="shared" si="291"/>
        <v>-19</v>
      </c>
      <c r="BX421">
        <f t="shared" si="292"/>
        <v>-49</v>
      </c>
      <c r="BY421">
        <f t="shared" si="293"/>
        <v>-38</v>
      </c>
      <c r="BZ421">
        <f t="shared" si="294"/>
        <v>-27</v>
      </c>
      <c r="CA421">
        <f t="shared" si="295"/>
        <v>15</v>
      </c>
      <c r="CB421">
        <f t="shared" si="268"/>
        <v>-15.666666666666666</v>
      </c>
      <c r="CC421">
        <f t="shared" si="269"/>
        <v>-26.166666666666668</v>
      </c>
      <c r="CD421">
        <f t="shared" si="285"/>
        <v>10.8</v>
      </c>
      <c r="CE421" t="s">
        <v>120</v>
      </c>
      <c r="CF421" t="str">
        <f t="shared" si="286"/>
        <v>春</v>
      </c>
      <c r="CG421" s="2">
        <v>13837775</v>
      </c>
      <c r="CH421" s="2">
        <v>110032</v>
      </c>
      <c r="CI421" s="2">
        <v>31979098025</v>
      </c>
      <c r="CJ421">
        <f t="shared" si="287"/>
        <v>36854873441</v>
      </c>
      <c r="CK421">
        <f t="shared" si="288"/>
        <v>36854873441</v>
      </c>
      <c r="CL421" s="2">
        <v>0.2857142857142857</v>
      </c>
      <c r="CM421" s="2">
        <v>0</v>
      </c>
      <c r="CN421">
        <f t="shared" si="270"/>
        <v>0.2857142857142857</v>
      </c>
      <c r="CO421">
        <f t="shared" si="274"/>
        <v>0.2857142857142857</v>
      </c>
      <c r="CP421">
        <f t="shared" si="275"/>
        <v>0</v>
      </c>
      <c r="CQ421">
        <f t="shared" si="276"/>
        <v>0.2857142857142857</v>
      </c>
      <c r="CR421">
        <f t="shared" si="271"/>
        <v>289.71428571428572</v>
      </c>
      <c r="CS421">
        <v>187</v>
      </c>
      <c r="CT421">
        <v>540172</v>
      </c>
      <c r="CU421">
        <f t="shared" si="289"/>
        <v>540172</v>
      </c>
    </row>
    <row r="422" spans="1:99" x14ac:dyDescent="0.55000000000000004">
      <c r="A422" s="1">
        <v>44266</v>
      </c>
      <c r="B422">
        <v>335</v>
      </c>
      <c r="C422">
        <v>114536</v>
      </c>
      <c r="D422">
        <v>18</v>
      </c>
      <c r="E422">
        <v>1536</v>
      </c>
      <c r="F422">
        <v>9.9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 t="str">
        <f t="shared" si="255"/>
        <v>_平日(金曜除く)</v>
      </c>
      <c r="O422" t="s">
        <v>17</v>
      </c>
      <c r="P422" t="str">
        <f t="shared" si="256"/>
        <v>_平日</v>
      </c>
      <c r="Q422" t="str">
        <f t="shared" si="257"/>
        <v>_祝日でない</v>
      </c>
      <c r="R422" t="str">
        <f t="shared" si="258"/>
        <v>_平日</v>
      </c>
      <c r="S422" t="str">
        <f t="shared" si="259"/>
        <v>_平日</v>
      </c>
      <c r="T422">
        <f t="shared" si="272"/>
        <v>340</v>
      </c>
      <c r="U422" t="str">
        <f t="shared" si="260"/>
        <v>木</v>
      </c>
      <c r="V422" t="str">
        <f t="shared" si="261"/>
        <v>週の後半</v>
      </c>
      <c r="W422" t="s">
        <v>27</v>
      </c>
      <c r="X422" t="str">
        <f t="shared" si="262"/>
        <v>週の後半</v>
      </c>
      <c r="Y422" s="3">
        <v>0</v>
      </c>
      <c r="Z422" s="3">
        <v>52</v>
      </c>
      <c r="AA422" s="2" t="s">
        <v>53</v>
      </c>
      <c r="AB422" s="3">
        <v>0</v>
      </c>
      <c r="AC422" s="3">
        <v>110332</v>
      </c>
      <c r="AD422">
        <f t="shared" si="273"/>
        <v>300</v>
      </c>
      <c r="AE422" s="3">
        <v>1301</v>
      </c>
      <c r="AF422" s="3">
        <v>1262</v>
      </c>
      <c r="AG422" s="3">
        <v>39</v>
      </c>
      <c r="AH422" s="3">
        <v>380</v>
      </c>
      <c r="AI422" s="3">
        <v>560</v>
      </c>
      <c r="AJ422" s="3">
        <v>427</v>
      </c>
      <c r="AK422" s="3">
        <v>212</v>
      </c>
      <c r="AL422" s="3">
        <v>35</v>
      </c>
      <c r="AM422" s="3">
        <v>6360</v>
      </c>
      <c r="AN422" s="3">
        <v>1481</v>
      </c>
      <c r="AO422" s="3">
        <v>7190.4</v>
      </c>
      <c r="AP422" s="3">
        <v>3.2000000000000001E-2</v>
      </c>
      <c r="AQ422" s="3">
        <v>60</v>
      </c>
      <c r="AR422" s="3">
        <v>60.4</v>
      </c>
      <c r="AS422" s="3">
        <v>10.7</v>
      </c>
      <c r="AT422" s="3">
        <v>2.4</v>
      </c>
      <c r="AU422" s="2">
        <v>1024.7</v>
      </c>
      <c r="AV422" s="2">
        <v>2.5</v>
      </c>
      <c r="AW422" s="2">
        <v>1.8833333333333335</v>
      </c>
      <c r="AX422">
        <f t="shared" si="263"/>
        <v>-5</v>
      </c>
      <c r="AY422" t="s">
        <v>82</v>
      </c>
      <c r="AZ422" s="3">
        <v>13837435</v>
      </c>
      <c r="BA422" s="3">
        <v>2333</v>
      </c>
      <c r="BB422">
        <v>32282735855</v>
      </c>
      <c r="BC422" t="s">
        <v>79</v>
      </c>
      <c r="BD422">
        <f t="shared" si="277"/>
        <v>9</v>
      </c>
      <c r="BE422">
        <f t="shared" si="278"/>
        <v>60</v>
      </c>
      <c r="BF422" t="str">
        <f t="shared" si="279"/>
        <v>あり</v>
      </c>
      <c r="BG422" t="str">
        <f t="shared" si="280"/>
        <v>_冬でない</v>
      </c>
      <c r="BH422">
        <f t="shared" si="281"/>
        <v>0</v>
      </c>
      <c r="BI422" t="str">
        <f t="shared" si="282"/>
        <v>_なし</v>
      </c>
      <c r="BJ422" t="str">
        <f t="shared" si="264"/>
        <v>_なし</v>
      </c>
      <c r="BK422" t="str">
        <f t="shared" si="283"/>
        <v>_なし</v>
      </c>
      <c r="BL422">
        <f t="shared" si="284"/>
        <v>0.53333333333333333</v>
      </c>
      <c r="BM422">
        <f t="shared" si="265"/>
        <v>6572</v>
      </c>
      <c r="BN422">
        <f t="shared" si="266"/>
        <v>1516</v>
      </c>
      <c r="BO422">
        <f t="shared" si="267"/>
        <v>8088</v>
      </c>
      <c r="BP422">
        <v>-27</v>
      </c>
      <c r="BQ422">
        <v>-4</v>
      </c>
      <c r="BR422">
        <v>-18</v>
      </c>
      <c r="BS422">
        <v>-34</v>
      </c>
      <c r="BT422">
        <v>-26</v>
      </c>
      <c r="BU422">
        <v>12</v>
      </c>
      <c r="BV422">
        <f t="shared" si="290"/>
        <v>-29</v>
      </c>
      <c r="BW422">
        <f t="shared" si="291"/>
        <v>0</v>
      </c>
      <c r="BX422">
        <f t="shared" si="292"/>
        <v>-22</v>
      </c>
      <c r="BY422">
        <f t="shared" si="293"/>
        <v>-35</v>
      </c>
      <c r="BZ422">
        <f t="shared" si="294"/>
        <v>-25</v>
      </c>
      <c r="CA422">
        <f t="shared" si="295"/>
        <v>12</v>
      </c>
      <c r="CB422">
        <f t="shared" si="268"/>
        <v>-16.166666666666668</v>
      </c>
      <c r="CC422">
        <f t="shared" si="269"/>
        <v>-16.5</v>
      </c>
      <c r="CD422">
        <f t="shared" si="285"/>
        <v>8.4</v>
      </c>
      <c r="CE422" t="s">
        <v>120</v>
      </c>
      <c r="CF422" t="str">
        <f t="shared" si="286"/>
        <v>春</v>
      </c>
      <c r="CG422" s="2">
        <v>13837435</v>
      </c>
      <c r="CH422" s="2">
        <v>110332</v>
      </c>
      <c r="CI422" s="2">
        <v>32282735855</v>
      </c>
      <c r="CJ422">
        <f t="shared" si="287"/>
        <v>36812514060</v>
      </c>
      <c r="CK422">
        <f t="shared" si="288"/>
        <v>36812514060</v>
      </c>
      <c r="CL422" s="2">
        <v>0.2857142857142857</v>
      </c>
      <c r="CM422" s="2">
        <v>0</v>
      </c>
      <c r="CN422">
        <f t="shared" si="270"/>
        <v>0.2857142857142857</v>
      </c>
      <c r="CO422">
        <f t="shared" si="274"/>
        <v>0.2857142857142857</v>
      </c>
      <c r="CP422">
        <f t="shared" si="275"/>
        <v>0</v>
      </c>
      <c r="CQ422">
        <f t="shared" si="276"/>
        <v>0.2857142857142857</v>
      </c>
      <c r="CR422">
        <f t="shared" si="271"/>
        <v>339.71428571428572</v>
      </c>
      <c r="CS422">
        <v>187</v>
      </c>
      <c r="CT422">
        <v>540172</v>
      </c>
      <c r="CU422">
        <f t="shared" si="289"/>
        <v>540172</v>
      </c>
    </row>
    <row r="423" spans="1:99" x14ac:dyDescent="0.55000000000000004">
      <c r="A423" s="1">
        <v>44267</v>
      </c>
      <c r="B423">
        <v>304</v>
      </c>
      <c r="C423">
        <v>114840</v>
      </c>
      <c r="D423">
        <v>25</v>
      </c>
      <c r="E423">
        <v>1561</v>
      </c>
      <c r="F423">
        <v>12.7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 t="str">
        <f t="shared" si="255"/>
        <v>金曜</v>
      </c>
      <c r="O423" t="s">
        <v>17</v>
      </c>
      <c r="P423" t="str">
        <f t="shared" si="256"/>
        <v>_平日</v>
      </c>
      <c r="Q423" t="str">
        <f t="shared" si="257"/>
        <v>_祝日でない</v>
      </c>
      <c r="R423" t="str">
        <f t="shared" si="258"/>
        <v>_平日</v>
      </c>
      <c r="S423" t="str">
        <f t="shared" si="259"/>
        <v>休日前日</v>
      </c>
      <c r="T423">
        <f t="shared" si="272"/>
        <v>335</v>
      </c>
      <c r="U423" t="str">
        <f t="shared" si="260"/>
        <v>金</v>
      </c>
      <c r="V423" t="str">
        <f t="shared" si="261"/>
        <v>週の後半</v>
      </c>
      <c r="W423" t="s">
        <v>27</v>
      </c>
      <c r="X423" t="str">
        <f t="shared" si="262"/>
        <v>週の後半</v>
      </c>
      <c r="Y423" s="3">
        <v>0</v>
      </c>
      <c r="Z423" s="3">
        <v>63</v>
      </c>
      <c r="AA423" s="2" t="s">
        <v>53</v>
      </c>
      <c r="AB423" s="3">
        <v>0</v>
      </c>
      <c r="AC423" s="3">
        <v>110622</v>
      </c>
      <c r="AD423">
        <f t="shared" si="273"/>
        <v>290</v>
      </c>
      <c r="AE423" s="3">
        <v>1279</v>
      </c>
      <c r="AF423" s="3">
        <v>1242</v>
      </c>
      <c r="AG423" s="3">
        <v>37</v>
      </c>
      <c r="AH423" s="3">
        <v>420</v>
      </c>
      <c r="AI423" s="3">
        <v>569</v>
      </c>
      <c r="AJ423" s="3">
        <v>389</v>
      </c>
      <c r="AK423" s="3">
        <v>253</v>
      </c>
      <c r="AL423" s="3">
        <v>51</v>
      </c>
      <c r="AM423" s="3">
        <v>6856</v>
      </c>
      <c r="AN423" s="3">
        <v>1495</v>
      </c>
      <c r="AO423" s="3">
        <v>7279.7</v>
      </c>
      <c r="AP423" s="3">
        <v>3.3000000000000002E-2</v>
      </c>
      <c r="AQ423" s="3">
        <v>59</v>
      </c>
      <c r="AR423" s="3">
        <v>58.4</v>
      </c>
      <c r="AS423" s="3">
        <v>2.8</v>
      </c>
      <c r="AT423" s="3">
        <v>1.9</v>
      </c>
      <c r="AU423" s="2">
        <v>1020.8</v>
      </c>
      <c r="AV423" s="2">
        <v>10</v>
      </c>
      <c r="AW423" s="2">
        <v>0.22500000000000006</v>
      </c>
      <c r="AX423">
        <f t="shared" si="263"/>
        <v>-31</v>
      </c>
      <c r="AY423" t="s">
        <v>82</v>
      </c>
      <c r="AZ423" s="3">
        <v>13837100</v>
      </c>
      <c r="BA423" s="3">
        <v>2353</v>
      </c>
      <c r="BB423">
        <v>32558696300</v>
      </c>
      <c r="BC423" t="s">
        <v>79</v>
      </c>
      <c r="BD423">
        <f t="shared" si="277"/>
        <v>11.8</v>
      </c>
      <c r="BE423">
        <f t="shared" si="278"/>
        <v>78</v>
      </c>
      <c r="BF423" t="str">
        <f t="shared" si="279"/>
        <v>あり</v>
      </c>
      <c r="BG423" t="str">
        <f t="shared" si="280"/>
        <v>_冬でない</v>
      </c>
      <c r="BH423">
        <f t="shared" si="281"/>
        <v>0</v>
      </c>
      <c r="BI423" t="str">
        <f t="shared" si="282"/>
        <v>_なし</v>
      </c>
      <c r="BJ423" t="str">
        <f t="shared" si="264"/>
        <v>_なし</v>
      </c>
      <c r="BK423" t="str">
        <f t="shared" si="283"/>
        <v>_なし</v>
      </c>
      <c r="BL423">
        <f t="shared" si="284"/>
        <v>1.0166666666666668</v>
      </c>
      <c r="BM423">
        <f t="shared" si="265"/>
        <v>7109</v>
      </c>
      <c r="BN423">
        <f t="shared" si="266"/>
        <v>1546</v>
      </c>
      <c r="BO423">
        <f t="shared" si="267"/>
        <v>8655</v>
      </c>
      <c r="BP423">
        <v>-31</v>
      </c>
      <c r="BQ423">
        <v>-3</v>
      </c>
      <c r="BR423">
        <v>-23</v>
      </c>
      <c r="BS423">
        <v>-34</v>
      </c>
      <c r="BT423">
        <v>-26</v>
      </c>
      <c r="BU423">
        <v>14</v>
      </c>
      <c r="BV423">
        <f t="shared" si="290"/>
        <v>-30</v>
      </c>
      <c r="BW423">
        <f t="shared" si="291"/>
        <v>-6</v>
      </c>
      <c r="BX423">
        <f t="shared" si="292"/>
        <v>-22</v>
      </c>
      <c r="BY423">
        <f t="shared" si="293"/>
        <v>-36</v>
      </c>
      <c r="BZ423">
        <f t="shared" si="294"/>
        <v>-26</v>
      </c>
      <c r="CA423">
        <f t="shared" si="295"/>
        <v>13</v>
      </c>
      <c r="CB423">
        <f t="shared" si="268"/>
        <v>-17.166666666666668</v>
      </c>
      <c r="CC423">
        <f t="shared" si="269"/>
        <v>-17.833333333333332</v>
      </c>
      <c r="CD423">
        <f t="shared" si="285"/>
        <v>3.6</v>
      </c>
      <c r="CE423" t="s">
        <v>120</v>
      </c>
      <c r="CF423" t="str">
        <f t="shared" si="286"/>
        <v>春</v>
      </c>
      <c r="CG423" s="2">
        <v>13837100</v>
      </c>
      <c r="CH423" s="2">
        <v>110622</v>
      </c>
      <c r="CI423" s="2">
        <v>32558696300</v>
      </c>
      <c r="CJ423">
        <f t="shared" si="287"/>
        <v>35746167996</v>
      </c>
      <c r="CK423">
        <f t="shared" si="288"/>
        <v>35746167996</v>
      </c>
      <c r="CL423" s="2">
        <v>0.2857142857142857</v>
      </c>
      <c r="CM423" s="2">
        <v>0</v>
      </c>
      <c r="CN423">
        <f t="shared" si="270"/>
        <v>0.2857142857142857</v>
      </c>
      <c r="CO423">
        <f t="shared" si="274"/>
        <v>0.2857142857142857</v>
      </c>
      <c r="CP423">
        <f t="shared" si="275"/>
        <v>0</v>
      </c>
      <c r="CQ423">
        <f t="shared" si="276"/>
        <v>0.2857142857142857</v>
      </c>
      <c r="CR423">
        <f t="shared" si="271"/>
        <v>334.71428571428572</v>
      </c>
      <c r="CS423">
        <v>187</v>
      </c>
      <c r="CT423">
        <v>540172</v>
      </c>
      <c r="CU423">
        <f t="shared" si="289"/>
        <v>540172</v>
      </c>
    </row>
    <row r="424" spans="1:99" x14ac:dyDescent="0.55000000000000004">
      <c r="A424" s="1">
        <v>44268</v>
      </c>
      <c r="B424">
        <v>330</v>
      </c>
      <c r="C424">
        <v>115170</v>
      </c>
      <c r="D424">
        <v>16</v>
      </c>
      <c r="E424">
        <v>1577</v>
      </c>
      <c r="F424">
        <v>11.1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 t="str">
        <f t="shared" si="255"/>
        <v>休日</v>
      </c>
      <c r="O424" t="s">
        <v>17</v>
      </c>
      <c r="P424" t="str">
        <f t="shared" si="256"/>
        <v>休日</v>
      </c>
      <c r="Q424" t="str">
        <f t="shared" si="257"/>
        <v>_祝日でない</v>
      </c>
      <c r="R424" t="str">
        <f t="shared" si="258"/>
        <v>休日</v>
      </c>
      <c r="S424" t="str">
        <f t="shared" si="259"/>
        <v>休日</v>
      </c>
      <c r="T424">
        <f t="shared" si="272"/>
        <v>304</v>
      </c>
      <c r="U424" t="str">
        <f t="shared" si="260"/>
        <v>土</v>
      </c>
      <c r="V424" t="str">
        <f t="shared" si="261"/>
        <v>週の後半</v>
      </c>
      <c r="W424" t="s">
        <v>27</v>
      </c>
      <c r="X424" t="str">
        <f t="shared" si="262"/>
        <v>週の後半</v>
      </c>
      <c r="Y424" s="3">
        <v>65</v>
      </c>
      <c r="Z424" s="3">
        <v>95</v>
      </c>
      <c r="AA424" s="2" t="s">
        <v>53</v>
      </c>
      <c r="AB424" s="3">
        <v>0</v>
      </c>
      <c r="AC424" s="3">
        <v>110847</v>
      </c>
      <c r="AD424">
        <f t="shared" si="273"/>
        <v>225</v>
      </c>
      <c r="AE424" s="3">
        <v>1262</v>
      </c>
      <c r="AF424" s="3">
        <v>1222</v>
      </c>
      <c r="AG424" s="3">
        <v>40</v>
      </c>
      <c r="AH424" s="3">
        <v>443</v>
      </c>
      <c r="AI424" s="3">
        <v>576</v>
      </c>
      <c r="AJ424" s="3">
        <v>465</v>
      </c>
      <c r="AK424" s="3">
        <v>172</v>
      </c>
      <c r="AL424" s="3">
        <v>33</v>
      </c>
      <c r="AM424" s="3">
        <v>4492</v>
      </c>
      <c r="AN424" s="3">
        <v>1008</v>
      </c>
      <c r="AO424" s="3">
        <v>7245</v>
      </c>
      <c r="AP424" s="3">
        <v>3.3000000000000002E-2</v>
      </c>
      <c r="AQ424" s="3">
        <v>61</v>
      </c>
      <c r="AR424" s="3">
        <v>59.3</v>
      </c>
      <c r="AS424" s="3">
        <v>0</v>
      </c>
      <c r="AT424" s="3">
        <v>3.3</v>
      </c>
      <c r="AU424" s="2">
        <v>1005.6</v>
      </c>
      <c r="AV424" s="2">
        <v>9.5</v>
      </c>
      <c r="AW424" s="2">
        <v>-30.525000000000002</v>
      </c>
      <c r="AX424">
        <f t="shared" si="263"/>
        <v>26</v>
      </c>
      <c r="AY424" t="s">
        <v>82</v>
      </c>
      <c r="AZ424" s="3">
        <v>13836796</v>
      </c>
      <c r="BA424" s="3">
        <v>2416</v>
      </c>
      <c r="BB424">
        <v>33429699136</v>
      </c>
      <c r="BC424" t="s">
        <v>79</v>
      </c>
      <c r="BD424">
        <f t="shared" si="277"/>
        <v>13.8</v>
      </c>
      <c r="BE424">
        <f t="shared" si="278"/>
        <v>70</v>
      </c>
      <c r="BF424" t="str">
        <f t="shared" si="279"/>
        <v>あり</v>
      </c>
      <c r="BG424" t="str">
        <f t="shared" si="280"/>
        <v>_冬でない</v>
      </c>
      <c r="BH424">
        <f t="shared" si="281"/>
        <v>0</v>
      </c>
      <c r="BI424" t="str">
        <f t="shared" si="282"/>
        <v>_なし</v>
      </c>
      <c r="BJ424" t="str">
        <f t="shared" si="264"/>
        <v>_なし</v>
      </c>
      <c r="BK424" t="str">
        <f t="shared" si="283"/>
        <v>_なし</v>
      </c>
      <c r="BL424">
        <f t="shared" si="284"/>
        <v>-28.166666666666668</v>
      </c>
      <c r="BM424">
        <f t="shared" si="265"/>
        <v>4664</v>
      </c>
      <c r="BN424">
        <f t="shared" si="266"/>
        <v>1041</v>
      </c>
      <c r="BO424">
        <f t="shared" si="267"/>
        <v>5705</v>
      </c>
      <c r="BP424">
        <v>-37</v>
      </c>
      <c r="BQ424">
        <v>-24</v>
      </c>
      <c r="BR424">
        <v>-67</v>
      </c>
      <c r="BS424">
        <v>-37</v>
      </c>
      <c r="BT424">
        <v>-20</v>
      </c>
      <c r="BU424">
        <v>11</v>
      </c>
      <c r="BV424">
        <f t="shared" si="290"/>
        <v>-35</v>
      </c>
      <c r="BW424">
        <f t="shared" si="291"/>
        <v>-8</v>
      </c>
      <c r="BX424">
        <f t="shared" si="292"/>
        <v>-31</v>
      </c>
      <c r="BY424">
        <f t="shared" si="293"/>
        <v>-36</v>
      </c>
      <c r="BZ424">
        <f t="shared" si="294"/>
        <v>-25</v>
      </c>
      <c r="CA424">
        <f t="shared" si="295"/>
        <v>15</v>
      </c>
      <c r="CB424">
        <f t="shared" si="268"/>
        <v>-29</v>
      </c>
      <c r="CC424">
        <f t="shared" si="269"/>
        <v>-20</v>
      </c>
      <c r="CD424">
        <f t="shared" si="285"/>
        <v>4.9000000000000004</v>
      </c>
      <c r="CE424" t="s">
        <v>120</v>
      </c>
      <c r="CF424" t="str">
        <f t="shared" si="286"/>
        <v>春</v>
      </c>
      <c r="CG424" s="2">
        <v>13836796</v>
      </c>
      <c r="CH424" s="2">
        <v>110847</v>
      </c>
      <c r="CI424" s="2">
        <v>33429699136</v>
      </c>
      <c r="CJ424">
        <f t="shared" si="287"/>
        <v>35966809889</v>
      </c>
      <c r="CK424">
        <f t="shared" si="288"/>
        <v>35966809889</v>
      </c>
      <c r="CL424" s="2">
        <v>0.2857142857142857</v>
      </c>
      <c r="CM424" s="2">
        <v>0</v>
      </c>
      <c r="CN424">
        <f t="shared" si="270"/>
        <v>0.2857142857142857</v>
      </c>
      <c r="CO424">
        <f t="shared" si="274"/>
        <v>0.2857142857142857</v>
      </c>
      <c r="CP424">
        <f t="shared" si="275"/>
        <v>0</v>
      </c>
      <c r="CQ424">
        <f t="shared" si="276"/>
        <v>0.2857142857142857</v>
      </c>
      <c r="CR424">
        <f t="shared" si="271"/>
        <v>303.71428571428572</v>
      </c>
      <c r="CS424">
        <v>187</v>
      </c>
      <c r="CT424">
        <v>540172</v>
      </c>
      <c r="CU424">
        <f t="shared" si="289"/>
        <v>540172</v>
      </c>
    </row>
    <row r="425" spans="1:99" x14ac:dyDescent="0.55000000000000004">
      <c r="A425" s="1">
        <v>44269</v>
      </c>
      <c r="B425">
        <v>239</v>
      </c>
      <c r="C425">
        <v>115409</v>
      </c>
      <c r="D425">
        <v>3</v>
      </c>
      <c r="E425">
        <v>1580</v>
      </c>
      <c r="F425">
        <v>12.5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 t="str">
        <f t="shared" si="255"/>
        <v>休日</v>
      </c>
      <c r="O425" t="s">
        <v>17</v>
      </c>
      <c r="P425" t="str">
        <f t="shared" si="256"/>
        <v>休日</v>
      </c>
      <c r="Q425" t="str">
        <f t="shared" si="257"/>
        <v>_祝日でない</v>
      </c>
      <c r="R425" t="str">
        <f t="shared" si="258"/>
        <v>休日</v>
      </c>
      <c r="S425" t="str">
        <f t="shared" si="259"/>
        <v>休日</v>
      </c>
      <c r="T425">
        <f t="shared" si="272"/>
        <v>330</v>
      </c>
      <c r="U425" t="str">
        <f t="shared" si="260"/>
        <v>日</v>
      </c>
      <c r="V425" t="str">
        <f t="shared" si="261"/>
        <v>_週の前半</v>
      </c>
      <c r="W425" t="s">
        <v>27</v>
      </c>
      <c r="X425" t="str">
        <f t="shared" si="262"/>
        <v>週の後半</v>
      </c>
      <c r="Y425" s="3">
        <v>0</v>
      </c>
      <c r="Z425" s="3">
        <v>46</v>
      </c>
      <c r="AA425" s="2" t="s">
        <v>53</v>
      </c>
      <c r="AB425" s="3">
        <v>0</v>
      </c>
      <c r="AC425" s="3">
        <v>111072</v>
      </c>
      <c r="AD425">
        <f t="shared" si="273"/>
        <v>225</v>
      </c>
      <c r="AE425" s="3">
        <v>1250</v>
      </c>
      <c r="AF425" s="3">
        <v>1209</v>
      </c>
      <c r="AG425" s="3">
        <v>41</v>
      </c>
      <c r="AH425" s="3">
        <v>472</v>
      </c>
      <c r="AI425" s="3">
        <v>585</v>
      </c>
      <c r="AJ425" s="3">
        <v>450</v>
      </c>
      <c r="AK425" s="3">
        <v>87</v>
      </c>
      <c r="AL425" s="3">
        <v>35</v>
      </c>
      <c r="AM425" s="3">
        <v>1867</v>
      </c>
      <c r="AN425" s="3">
        <v>612</v>
      </c>
      <c r="AO425" s="3">
        <v>7269</v>
      </c>
      <c r="AP425" s="3">
        <v>3.4000000000000002E-2</v>
      </c>
      <c r="AQ425" s="3">
        <v>63</v>
      </c>
      <c r="AR425" s="3">
        <v>61</v>
      </c>
      <c r="AS425" s="3">
        <v>10.8</v>
      </c>
      <c r="AT425" s="3">
        <v>5.6</v>
      </c>
      <c r="AU425" s="2">
        <v>1004.2</v>
      </c>
      <c r="AV425" s="2">
        <v>0.8</v>
      </c>
      <c r="AW425" s="2">
        <v>2.9916666666666658</v>
      </c>
      <c r="AX425">
        <f t="shared" si="263"/>
        <v>-91</v>
      </c>
      <c r="AY425" t="s">
        <v>82</v>
      </c>
      <c r="AZ425" s="3">
        <v>13836466</v>
      </c>
      <c r="BA425" s="3">
        <v>2518</v>
      </c>
      <c r="BB425">
        <v>34840221388</v>
      </c>
      <c r="BC425" t="s">
        <v>79</v>
      </c>
      <c r="BD425">
        <f t="shared" si="277"/>
        <v>7.8</v>
      </c>
      <c r="BE425">
        <f t="shared" si="278"/>
        <v>56</v>
      </c>
      <c r="BF425" t="str">
        <f t="shared" si="279"/>
        <v>あり</v>
      </c>
      <c r="BG425" t="str">
        <f t="shared" si="280"/>
        <v>_冬でない</v>
      </c>
      <c r="BH425">
        <f t="shared" si="281"/>
        <v>0</v>
      </c>
      <c r="BI425" t="str">
        <f t="shared" si="282"/>
        <v>_なし</v>
      </c>
      <c r="BJ425" t="str">
        <f t="shared" si="264"/>
        <v>_なし</v>
      </c>
      <c r="BK425" t="str">
        <f t="shared" si="283"/>
        <v>_なし</v>
      </c>
      <c r="BL425">
        <f t="shared" si="284"/>
        <v>-7.7250000000000014</v>
      </c>
      <c r="BM425">
        <f t="shared" si="265"/>
        <v>1954</v>
      </c>
      <c r="BN425">
        <f t="shared" si="266"/>
        <v>647</v>
      </c>
      <c r="BO425">
        <f t="shared" si="267"/>
        <v>2601</v>
      </c>
      <c r="BP425">
        <v>-13</v>
      </c>
      <c r="BQ425">
        <v>5</v>
      </c>
      <c r="BR425">
        <v>-6</v>
      </c>
      <c r="BS425">
        <v>-26</v>
      </c>
      <c r="BT425">
        <v>-8</v>
      </c>
      <c r="BU425">
        <v>4</v>
      </c>
      <c r="BV425">
        <f t="shared" si="290"/>
        <v>-23</v>
      </c>
      <c r="BW425">
        <f t="shared" si="291"/>
        <v>0</v>
      </c>
      <c r="BX425">
        <f t="shared" si="292"/>
        <v>-18</v>
      </c>
      <c r="BY425">
        <f t="shared" si="293"/>
        <v>-31</v>
      </c>
      <c r="BZ425">
        <f t="shared" si="294"/>
        <v>-14</v>
      </c>
      <c r="CA425">
        <f t="shared" si="295"/>
        <v>8</v>
      </c>
      <c r="CB425">
        <f t="shared" si="268"/>
        <v>-7.333333333333333</v>
      </c>
      <c r="CC425">
        <f t="shared" si="269"/>
        <v>-13</v>
      </c>
      <c r="CD425">
        <f t="shared" si="285"/>
        <v>0.2</v>
      </c>
      <c r="CE425" t="s">
        <v>120</v>
      </c>
      <c r="CF425" t="str">
        <f t="shared" si="286"/>
        <v>春</v>
      </c>
      <c r="CG425" s="2">
        <v>13836466</v>
      </c>
      <c r="CH425" s="2">
        <v>111072</v>
      </c>
      <c r="CI425" s="2">
        <v>34840221388</v>
      </c>
      <c r="CJ425">
        <f t="shared" si="287"/>
        <v>36796353462</v>
      </c>
      <c r="CK425">
        <f t="shared" si="288"/>
        <v>36796353462</v>
      </c>
      <c r="CL425" s="2">
        <v>0.2857142857142857</v>
      </c>
      <c r="CM425" s="2">
        <v>0</v>
      </c>
      <c r="CN425">
        <f t="shared" si="270"/>
        <v>0.2857142857142857</v>
      </c>
      <c r="CO425">
        <f t="shared" si="274"/>
        <v>0.2857142857142857</v>
      </c>
      <c r="CP425">
        <f t="shared" si="275"/>
        <v>0</v>
      </c>
      <c r="CQ425">
        <f t="shared" si="276"/>
        <v>0.2857142857142857</v>
      </c>
      <c r="CR425">
        <f t="shared" si="271"/>
        <v>329.71428571428572</v>
      </c>
      <c r="CS425">
        <v>187</v>
      </c>
      <c r="CT425">
        <v>540172</v>
      </c>
      <c r="CU425">
        <f t="shared" si="289"/>
        <v>540172</v>
      </c>
    </row>
    <row r="426" spans="1:99" x14ac:dyDescent="0.55000000000000004">
      <c r="A426" s="1">
        <v>44270</v>
      </c>
      <c r="B426">
        <v>175</v>
      </c>
      <c r="C426">
        <v>115584</v>
      </c>
      <c r="D426">
        <v>9</v>
      </c>
      <c r="E426">
        <v>1589</v>
      </c>
      <c r="F426">
        <v>12.9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 t="str">
        <f t="shared" si="255"/>
        <v>_平日(金曜除く)</v>
      </c>
      <c r="O426" t="s">
        <v>17</v>
      </c>
      <c r="P426" t="str">
        <f t="shared" si="256"/>
        <v>_平日</v>
      </c>
      <c r="Q426" t="str">
        <f t="shared" si="257"/>
        <v>_祝日でない</v>
      </c>
      <c r="R426" t="str">
        <f t="shared" si="258"/>
        <v>_平日</v>
      </c>
      <c r="S426" t="str">
        <f t="shared" si="259"/>
        <v>_平日</v>
      </c>
      <c r="T426">
        <f t="shared" si="272"/>
        <v>239</v>
      </c>
      <c r="U426" t="str">
        <f t="shared" si="260"/>
        <v>月</v>
      </c>
      <c r="V426" t="str">
        <f t="shared" si="261"/>
        <v>_週の前半</v>
      </c>
      <c r="W426" t="s">
        <v>27</v>
      </c>
      <c r="X426" t="str">
        <f t="shared" si="262"/>
        <v>_週の前半</v>
      </c>
      <c r="Y426" s="3">
        <v>0</v>
      </c>
      <c r="Z426" s="3">
        <v>34</v>
      </c>
      <c r="AA426" s="2" t="s">
        <v>53</v>
      </c>
      <c r="AB426" s="3">
        <v>0</v>
      </c>
      <c r="AC426" s="3">
        <v>111367</v>
      </c>
      <c r="AD426">
        <f t="shared" si="273"/>
        <v>295</v>
      </c>
      <c r="AE426" s="3">
        <v>1270</v>
      </c>
      <c r="AF426" s="3">
        <v>1228</v>
      </c>
      <c r="AG426" s="3">
        <v>42</v>
      </c>
      <c r="AH426" s="3">
        <v>491</v>
      </c>
      <c r="AI426" s="3">
        <v>601</v>
      </c>
      <c r="AJ426" s="3">
        <v>266</v>
      </c>
      <c r="AK426" s="3">
        <v>236</v>
      </c>
      <c r="AL426" s="3">
        <v>58</v>
      </c>
      <c r="AM426" s="3">
        <v>6223</v>
      </c>
      <c r="AN426" s="3">
        <v>2052</v>
      </c>
      <c r="AO426" s="3">
        <v>7375.1</v>
      </c>
      <c r="AP426" s="3">
        <v>3.4000000000000002E-2</v>
      </c>
      <c r="AQ426" s="3">
        <v>66</v>
      </c>
      <c r="AR426" s="3">
        <v>62.3</v>
      </c>
      <c r="AS426" s="3">
        <v>11.3</v>
      </c>
      <c r="AT426" s="3">
        <v>3.8</v>
      </c>
      <c r="AU426" s="2">
        <v>1010.9</v>
      </c>
      <c r="AV426" s="2">
        <v>0.3</v>
      </c>
      <c r="AW426" s="2">
        <v>87.441666666666677</v>
      </c>
      <c r="AX426">
        <f t="shared" si="263"/>
        <v>-64</v>
      </c>
      <c r="AY426" t="s">
        <v>82</v>
      </c>
      <c r="AZ426" s="3">
        <v>13836227</v>
      </c>
      <c r="BA426" s="3">
        <v>2453</v>
      </c>
      <c r="BB426">
        <v>33940264831</v>
      </c>
      <c r="BC426" t="s">
        <v>79</v>
      </c>
      <c r="BD426">
        <f t="shared" si="277"/>
        <v>6.6</v>
      </c>
      <c r="BE426">
        <f t="shared" si="278"/>
        <v>87</v>
      </c>
      <c r="BF426" t="str">
        <f t="shared" si="279"/>
        <v>あり</v>
      </c>
      <c r="BG426" t="str">
        <f t="shared" si="280"/>
        <v>_冬でない</v>
      </c>
      <c r="BH426">
        <f t="shared" si="281"/>
        <v>0</v>
      </c>
      <c r="BI426" t="str">
        <f t="shared" si="282"/>
        <v>_なし</v>
      </c>
      <c r="BJ426" t="str">
        <f t="shared" si="264"/>
        <v>_なし</v>
      </c>
      <c r="BK426" t="str">
        <f t="shared" si="283"/>
        <v>_なし</v>
      </c>
      <c r="BL426">
        <f t="shared" si="284"/>
        <v>114.11666666666663</v>
      </c>
      <c r="BM426">
        <f t="shared" si="265"/>
        <v>6459</v>
      </c>
      <c r="BN426">
        <f t="shared" si="266"/>
        <v>2110</v>
      </c>
      <c r="BO426">
        <f t="shared" si="267"/>
        <v>8569</v>
      </c>
      <c r="BP426">
        <v>-26</v>
      </c>
      <c r="BQ426">
        <v>-3</v>
      </c>
      <c r="BR426">
        <v>-15</v>
      </c>
      <c r="BS426">
        <v>-31</v>
      </c>
      <c r="BT426">
        <v>-23</v>
      </c>
      <c r="BU426">
        <v>11</v>
      </c>
      <c r="BV426">
        <f t="shared" si="290"/>
        <v>-24</v>
      </c>
      <c r="BW426">
        <f t="shared" si="291"/>
        <v>-4</v>
      </c>
      <c r="BX426">
        <f t="shared" si="292"/>
        <v>-24</v>
      </c>
      <c r="BY426">
        <f t="shared" si="293"/>
        <v>-35</v>
      </c>
      <c r="BZ426">
        <f t="shared" si="294"/>
        <v>-11</v>
      </c>
      <c r="CA426">
        <f t="shared" si="295"/>
        <v>7</v>
      </c>
      <c r="CB426">
        <f t="shared" si="268"/>
        <v>-14.5</v>
      </c>
      <c r="CC426">
        <f t="shared" si="269"/>
        <v>-15.166666666666666</v>
      </c>
      <c r="CD426">
        <f t="shared" si="285"/>
        <v>0</v>
      </c>
      <c r="CE426" t="s">
        <v>120</v>
      </c>
      <c r="CF426" t="str">
        <f t="shared" si="286"/>
        <v>春</v>
      </c>
      <c r="CG426" s="2">
        <v>13836227</v>
      </c>
      <c r="CH426" s="2">
        <v>111367</v>
      </c>
      <c r="CI426" s="2">
        <v>33940264831</v>
      </c>
      <c r="CJ426">
        <f t="shared" si="287"/>
        <v>35744021523</v>
      </c>
      <c r="CK426">
        <f t="shared" si="288"/>
        <v>35744021523</v>
      </c>
      <c r="CL426" s="2">
        <v>0.7142857142857143</v>
      </c>
      <c r="CM426" s="2">
        <v>0</v>
      </c>
      <c r="CN426">
        <f t="shared" si="270"/>
        <v>0.7142857142857143</v>
      </c>
      <c r="CO426">
        <f t="shared" si="274"/>
        <v>0.2857142857142857</v>
      </c>
      <c r="CP426">
        <f t="shared" si="275"/>
        <v>0</v>
      </c>
      <c r="CQ426">
        <f t="shared" si="276"/>
        <v>0.2857142857142857</v>
      </c>
      <c r="CR426">
        <f t="shared" si="271"/>
        <v>238.71428571428572</v>
      </c>
      <c r="CS426">
        <v>187</v>
      </c>
      <c r="CT426">
        <v>540172</v>
      </c>
      <c r="CU426">
        <f t="shared" si="289"/>
        <v>540172</v>
      </c>
    </row>
    <row r="427" spans="1:99" x14ac:dyDescent="0.55000000000000004">
      <c r="A427" s="1">
        <v>44271</v>
      </c>
      <c r="B427">
        <v>300</v>
      </c>
      <c r="C427">
        <v>115884</v>
      </c>
      <c r="D427">
        <v>16</v>
      </c>
      <c r="E427">
        <v>1605</v>
      </c>
      <c r="F427">
        <v>14.5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 t="str">
        <f t="shared" si="255"/>
        <v>_平日(金曜除く)</v>
      </c>
      <c r="O427" t="s">
        <v>17</v>
      </c>
      <c r="P427" t="str">
        <f t="shared" si="256"/>
        <v>_平日</v>
      </c>
      <c r="Q427" t="str">
        <f t="shared" si="257"/>
        <v>_祝日でない</v>
      </c>
      <c r="R427" t="str">
        <f t="shared" si="258"/>
        <v>_平日</v>
      </c>
      <c r="S427" t="str">
        <f t="shared" si="259"/>
        <v>_平日</v>
      </c>
      <c r="T427">
        <f t="shared" si="272"/>
        <v>175</v>
      </c>
      <c r="U427" t="str">
        <f t="shared" si="260"/>
        <v>火</v>
      </c>
      <c r="V427" t="str">
        <f t="shared" si="261"/>
        <v>_週の前半</v>
      </c>
      <c r="W427" t="s">
        <v>27</v>
      </c>
      <c r="X427" t="str">
        <f t="shared" si="262"/>
        <v>_週の前半</v>
      </c>
      <c r="Y427" s="3">
        <v>0</v>
      </c>
      <c r="Z427" s="3">
        <v>46</v>
      </c>
      <c r="AA427" s="2" t="s">
        <v>53</v>
      </c>
      <c r="AB427" s="3">
        <v>0</v>
      </c>
      <c r="AC427" s="3">
        <v>111601</v>
      </c>
      <c r="AD427">
        <f t="shared" si="273"/>
        <v>234</v>
      </c>
      <c r="AE427" s="3">
        <v>1268</v>
      </c>
      <c r="AF427" s="3">
        <v>1226</v>
      </c>
      <c r="AG427" s="3">
        <v>42</v>
      </c>
      <c r="AH427" s="3">
        <v>485</v>
      </c>
      <c r="AI427" s="3">
        <v>542</v>
      </c>
      <c r="AJ427" s="3">
        <v>383</v>
      </c>
      <c r="AK427" s="3">
        <v>312</v>
      </c>
      <c r="AL427" s="3">
        <v>36</v>
      </c>
      <c r="AM427" s="3">
        <v>7542</v>
      </c>
      <c r="AN427" s="3">
        <v>1707</v>
      </c>
      <c r="AO427" s="3">
        <v>7400.7</v>
      </c>
      <c r="AP427" s="3">
        <v>3.5000000000000003E-2</v>
      </c>
      <c r="AQ427" s="3">
        <v>58</v>
      </c>
      <c r="AR427" s="3">
        <v>62.3</v>
      </c>
      <c r="AS427" s="3">
        <v>7.7</v>
      </c>
      <c r="AT427" s="3">
        <v>2.8</v>
      </c>
      <c r="AU427" s="2">
        <v>1006</v>
      </c>
      <c r="AV427" s="2">
        <v>8.5</v>
      </c>
      <c r="AW427" s="2">
        <v>-3.1083333333333338</v>
      </c>
      <c r="AX427">
        <f t="shared" si="263"/>
        <v>125</v>
      </c>
      <c r="AY427" t="s">
        <v>82</v>
      </c>
      <c r="AZ427" s="3">
        <v>13836052</v>
      </c>
      <c r="BA427" s="3">
        <v>2378</v>
      </c>
      <c r="BB427">
        <v>32902131656</v>
      </c>
      <c r="BC427" t="s">
        <v>79</v>
      </c>
      <c r="BD427">
        <f t="shared" si="277"/>
        <v>9.6</v>
      </c>
      <c r="BE427">
        <f t="shared" si="278"/>
        <v>70</v>
      </c>
      <c r="BF427" t="str">
        <f t="shared" si="279"/>
        <v>あり</v>
      </c>
      <c r="BG427" t="str">
        <f t="shared" si="280"/>
        <v>_冬でない</v>
      </c>
      <c r="BH427">
        <f t="shared" si="281"/>
        <v>0</v>
      </c>
      <c r="BI427" t="str">
        <f t="shared" si="282"/>
        <v>_なし</v>
      </c>
      <c r="BJ427" t="str">
        <f t="shared" si="264"/>
        <v>_なし</v>
      </c>
      <c r="BK427" t="str">
        <f t="shared" si="283"/>
        <v>_なし</v>
      </c>
      <c r="BL427">
        <f t="shared" si="284"/>
        <v>-0.12499999999999988</v>
      </c>
      <c r="BM427">
        <f t="shared" si="265"/>
        <v>7854</v>
      </c>
      <c r="BN427">
        <f t="shared" si="266"/>
        <v>1743</v>
      </c>
      <c r="BO427">
        <f t="shared" si="267"/>
        <v>9597</v>
      </c>
      <c r="BP427">
        <v>-26</v>
      </c>
      <c r="BQ427">
        <v>-3</v>
      </c>
      <c r="BR427">
        <v>-9</v>
      </c>
      <c r="BS427">
        <v>-32</v>
      </c>
      <c r="BT427">
        <v>-25</v>
      </c>
      <c r="BU427">
        <v>12</v>
      </c>
      <c r="BV427">
        <f t="shared" si="290"/>
        <v>-35</v>
      </c>
      <c r="BW427">
        <f t="shared" si="291"/>
        <v>-15</v>
      </c>
      <c r="BX427">
        <f t="shared" si="292"/>
        <v>-52</v>
      </c>
      <c r="BY427">
        <f t="shared" si="293"/>
        <v>-34</v>
      </c>
      <c r="BZ427">
        <f t="shared" si="294"/>
        <v>-25</v>
      </c>
      <c r="CA427">
        <f t="shared" si="295"/>
        <v>13</v>
      </c>
      <c r="CB427">
        <f t="shared" si="268"/>
        <v>-13.833333333333334</v>
      </c>
      <c r="CC427">
        <f t="shared" si="269"/>
        <v>-24.666666666666668</v>
      </c>
      <c r="CD427">
        <f t="shared" si="285"/>
        <v>3.7</v>
      </c>
      <c r="CE427" t="s">
        <v>120</v>
      </c>
      <c r="CF427" t="str">
        <f t="shared" si="286"/>
        <v>春</v>
      </c>
      <c r="CG427" s="2">
        <v>13836052</v>
      </c>
      <c r="CH427" s="2">
        <v>111601</v>
      </c>
      <c r="CI427" s="2">
        <v>32902131656</v>
      </c>
      <c r="CJ427">
        <f t="shared" si="287"/>
        <v>32796214050</v>
      </c>
      <c r="CK427">
        <f t="shared" si="288"/>
        <v>32796214050</v>
      </c>
      <c r="CL427" s="2">
        <v>0.7142857142857143</v>
      </c>
      <c r="CM427" s="2">
        <v>0</v>
      </c>
      <c r="CN427">
        <f t="shared" si="270"/>
        <v>0.7142857142857143</v>
      </c>
      <c r="CO427">
        <f t="shared" si="274"/>
        <v>0.7142857142857143</v>
      </c>
      <c r="CP427">
        <f t="shared" si="275"/>
        <v>0</v>
      </c>
      <c r="CQ427">
        <f t="shared" si="276"/>
        <v>0.7142857142857143</v>
      </c>
      <c r="CR427">
        <f t="shared" si="271"/>
        <v>174.28571428571428</v>
      </c>
      <c r="CS427">
        <v>187</v>
      </c>
      <c r="CT427">
        <v>540172</v>
      </c>
      <c r="CU427">
        <f t="shared" si="289"/>
        <v>540172</v>
      </c>
    </row>
    <row r="428" spans="1:99" x14ac:dyDescent="0.55000000000000004">
      <c r="A428" s="1">
        <v>44272</v>
      </c>
      <c r="B428">
        <v>409</v>
      </c>
      <c r="C428">
        <v>116293</v>
      </c>
      <c r="D428">
        <v>7</v>
      </c>
      <c r="E428">
        <v>1612</v>
      </c>
      <c r="F428">
        <v>13.7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 t="str">
        <f t="shared" si="255"/>
        <v>_平日(金曜除く)</v>
      </c>
      <c r="O428" t="s">
        <v>17</v>
      </c>
      <c r="P428" t="str">
        <f t="shared" si="256"/>
        <v>_平日</v>
      </c>
      <c r="Q428" t="str">
        <f t="shared" si="257"/>
        <v>_祝日でない</v>
      </c>
      <c r="R428" t="str">
        <f t="shared" si="258"/>
        <v>_平日</v>
      </c>
      <c r="S428" t="str">
        <f t="shared" si="259"/>
        <v>_平日</v>
      </c>
      <c r="T428">
        <f t="shared" si="272"/>
        <v>300</v>
      </c>
      <c r="U428" t="str">
        <f t="shared" si="260"/>
        <v>水</v>
      </c>
      <c r="V428" t="str">
        <f t="shared" si="261"/>
        <v>_週の前半</v>
      </c>
      <c r="W428" t="s">
        <v>27</v>
      </c>
      <c r="X428" t="str">
        <f t="shared" si="262"/>
        <v>_週の前半</v>
      </c>
      <c r="Y428" s="3">
        <v>0</v>
      </c>
      <c r="Z428" s="3">
        <v>38</v>
      </c>
      <c r="AA428" s="2" t="s">
        <v>53</v>
      </c>
      <c r="AB428" s="3">
        <v>0</v>
      </c>
      <c r="AC428" s="3">
        <v>111884</v>
      </c>
      <c r="AD428">
        <f t="shared" si="273"/>
        <v>283</v>
      </c>
      <c r="AE428" s="3">
        <v>1270</v>
      </c>
      <c r="AF428" s="3">
        <v>1229</v>
      </c>
      <c r="AG428" s="3">
        <v>41</v>
      </c>
      <c r="AH428" s="3">
        <v>501</v>
      </c>
      <c r="AI428" s="3">
        <v>550</v>
      </c>
      <c r="AJ428" s="3">
        <v>476</v>
      </c>
      <c r="AK428" s="3">
        <v>231</v>
      </c>
      <c r="AL428" s="3">
        <v>34</v>
      </c>
      <c r="AM428" s="3">
        <v>6514</v>
      </c>
      <c r="AN428" s="3">
        <v>1480</v>
      </c>
      <c r="AO428" s="3">
        <v>7353.4</v>
      </c>
      <c r="AP428" s="3">
        <v>3.5000000000000003E-2</v>
      </c>
      <c r="AQ428" s="3">
        <v>57</v>
      </c>
      <c r="AR428" s="3">
        <v>60.6</v>
      </c>
      <c r="AS428" s="3">
        <v>9.6</v>
      </c>
      <c r="AT428" s="3">
        <v>3.6</v>
      </c>
      <c r="AU428" s="2">
        <v>1008.9</v>
      </c>
      <c r="AV428" s="2">
        <v>2.5</v>
      </c>
      <c r="AW428" s="2">
        <v>0.56666666666666654</v>
      </c>
      <c r="AX428">
        <f t="shared" si="263"/>
        <v>109</v>
      </c>
      <c r="AY428" t="s">
        <v>82</v>
      </c>
      <c r="AZ428" s="3">
        <v>13835752</v>
      </c>
      <c r="BA428" s="3">
        <v>2388</v>
      </c>
      <c r="BB428">
        <v>33039775776</v>
      </c>
      <c r="BC428" t="s">
        <v>79</v>
      </c>
      <c r="BD428">
        <f t="shared" si="277"/>
        <v>12</v>
      </c>
      <c r="BE428">
        <f t="shared" si="278"/>
        <v>45</v>
      </c>
      <c r="BF428" t="str">
        <f t="shared" si="279"/>
        <v>あり</v>
      </c>
      <c r="BG428" t="str">
        <f t="shared" si="280"/>
        <v>_冬でない</v>
      </c>
      <c r="BH428">
        <f t="shared" si="281"/>
        <v>0</v>
      </c>
      <c r="BI428" t="str">
        <f t="shared" si="282"/>
        <v>_なし</v>
      </c>
      <c r="BJ428" t="str">
        <f t="shared" si="264"/>
        <v>_なし</v>
      </c>
      <c r="BK428" t="str">
        <f t="shared" si="283"/>
        <v>_なし</v>
      </c>
      <c r="BL428">
        <f t="shared" si="284"/>
        <v>3.7916666666666665</v>
      </c>
      <c r="BM428">
        <f t="shared" si="265"/>
        <v>6745</v>
      </c>
      <c r="BN428">
        <f t="shared" si="266"/>
        <v>1514</v>
      </c>
      <c r="BO428">
        <f t="shared" si="267"/>
        <v>8259</v>
      </c>
      <c r="BP428">
        <v>-27</v>
      </c>
      <c r="BQ428">
        <v>-3</v>
      </c>
      <c r="BR428">
        <v>-10</v>
      </c>
      <c r="BS428">
        <v>-33</v>
      </c>
      <c r="BT428">
        <v>-24</v>
      </c>
      <c r="BU428">
        <v>11</v>
      </c>
      <c r="BV428">
        <f t="shared" si="290"/>
        <v>-27</v>
      </c>
      <c r="BW428">
        <f t="shared" si="291"/>
        <v>-3</v>
      </c>
      <c r="BX428">
        <f t="shared" si="292"/>
        <v>-19</v>
      </c>
      <c r="BY428">
        <f t="shared" si="293"/>
        <v>-34</v>
      </c>
      <c r="BZ428">
        <f t="shared" si="294"/>
        <v>-25</v>
      </c>
      <c r="CA428">
        <f t="shared" si="295"/>
        <v>12</v>
      </c>
      <c r="CB428">
        <f t="shared" si="268"/>
        <v>-14.333333333333334</v>
      </c>
      <c r="CC428">
        <f t="shared" si="269"/>
        <v>-16</v>
      </c>
      <c r="CD428">
        <f t="shared" si="285"/>
        <v>10.3</v>
      </c>
      <c r="CE428" t="s">
        <v>120</v>
      </c>
      <c r="CF428" t="str">
        <f t="shared" si="286"/>
        <v>春</v>
      </c>
      <c r="CG428" s="2">
        <v>13835752</v>
      </c>
      <c r="CH428" s="2">
        <v>111884</v>
      </c>
      <c r="CI428" s="2">
        <v>33039775776</v>
      </c>
      <c r="CJ428">
        <f t="shared" si="287"/>
        <v>31979098025</v>
      </c>
      <c r="CK428">
        <f t="shared" si="288"/>
        <v>31979098025</v>
      </c>
      <c r="CL428" s="2">
        <v>0.7142857142857143</v>
      </c>
      <c r="CM428" s="2">
        <v>0</v>
      </c>
      <c r="CN428">
        <f t="shared" si="270"/>
        <v>0.7142857142857143</v>
      </c>
      <c r="CO428">
        <f t="shared" si="274"/>
        <v>0.7142857142857143</v>
      </c>
      <c r="CP428">
        <f t="shared" si="275"/>
        <v>0</v>
      </c>
      <c r="CQ428">
        <f t="shared" si="276"/>
        <v>0.7142857142857143</v>
      </c>
      <c r="CR428">
        <f t="shared" si="271"/>
        <v>299.28571428571428</v>
      </c>
      <c r="CS428">
        <v>187</v>
      </c>
      <c r="CT428">
        <v>540172</v>
      </c>
      <c r="CU428">
        <f t="shared" si="289"/>
        <v>540172</v>
      </c>
    </row>
    <row r="429" spans="1:99" x14ac:dyDescent="0.55000000000000004">
      <c r="A429" s="1">
        <v>44273</v>
      </c>
      <c r="B429">
        <v>323</v>
      </c>
      <c r="C429">
        <v>116616</v>
      </c>
      <c r="D429">
        <v>12</v>
      </c>
      <c r="E429">
        <v>1624</v>
      </c>
      <c r="F429">
        <v>12.3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 t="str">
        <f t="shared" si="255"/>
        <v>_平日(金曜除く)</v>
      </c>
      <c r="O429" t="s">
        <v>17</v>
      </c>
      <c r="P429" t="str">
        <f t="shared" si="256"/>
        <v>_平日</v>
      </c>
      <c r="Q429" t="str">
        <f t="shared" si="257"/>
        <v>_祝日でない</v>
      </c>
      <c r="R429" t="str">
        <f t="shared" si="258"/>
        <v>_平日</v>
      </c>
      <c r="S429" t="str">
        <f t="shared" si="259"/>
        <v>_平日</v>
      </c>
      <c r="T429">
        <f t="shared" si="272"/>
        <v>409</v>
      </c>
      <c r="U429" t="str">
        <f t="shared" si="260"/>
        <v>木</v>
      </c>
      <c r="V429" t="str">
        <f t="shared" si="261"/>
        <v>週の後半</v>
      </c>
      <c r="W429" t="s">
        <v>27</v>
      </c>
      <c r="X429" t="str">
        <f t="shared" si="262"/>
        <v>週の後半</v>
      </c>
      <c r="Y429" s="3">
        <v>0</v>
      </c>
      <c r="Z429" s="3">
        <v>49</v>
      </c>
      <c r="AA429" s="2" t="s">
        <v>53</v>
      </c>
      <c r="AB429" s="3">
        <v>0</v>
      </c>
      <c r="AC429" s="3">
        <v>112161</v>
      </c>
      <c r="AD429">
        <f t="shared" si="273"/>
        <v>277</v>
      </c>
      <c r="AE429" s="3">
        <v>1293</v>
      </c>
      <c r="AF429" s="3">
        <v>1249</v>
      </c>
      <c r="AG429" s="3">
        <v>44</v>
      </c>
      <c r="AH429" s="3">
        <v>531</v>
      </c>
      <c r="AI429" s="3">
        <v>586</v>
      </c>
      <c r="AJ429" s="3">
        <v>421</v>
      </c>
      <c r="AK429" s="3">
        <v>234</v>
      </c>
      <c r="AL429" s="3">
        <v>34</v>
      </c>
      <c r="AM429" s="3">
        <v>6413</v>
      </c>
      <c r="AN429" s="3">
        <v>1446</v>
      </c>
      <c r="AO429" s="3">
        <v>7359</v>
      </c>
      <c r="AP429" s="3">
        <v>3.5000000000000003E-2</v>
      </c>
      <c r="AQ429" s="3">
        <v>52</v>
      </c>
      <c r="AR429" s="3">
        <v>59.4</v>
      </c>
      <c r="AS429" s="3">
        <v>10.9</v>
      </c>
      <c r="AT429" s="3">
        <v>2.6</v>
      </c>
      <c r="AU429" s="2">
        <v>1015.5</v>
      </c>
      <c r="AV429" s="2">
        <v>2</v>
      </c>
      <c r="AW429" s="2">
        <v>3.0083333333333342</v>
      </c>
      <c r="AX429">
        <f t="shared" si="263"/>
        <v>-86</v>
      </c>
      <c r="AY429" t="s">
        <v>82</v>
      </c>
      <c r="AZ429" s="3">
        <v>13835343</v>
      </c>
      <c r="BA429" s="3">
        <v>2508</v>
      </c>
      <c r="BB429">
        <v>34699040244</v>
      </c>
      <c r="BC429" t="s">
        <v>79</v>
      </c>
      <c r="BD429">
        <f t="shared" si="277"/>
        <v>9.9</v>
      </c>
      <c r="BE429">
        <f t="shared" si="278"/>
        <v>52</v>
      </c>
      <c r="BF429" t="str">
        <f t="shared" si="279"/>
        <v>あり</v>
      </c>
      <c r="BG429" t="str">
        <f t="shared" si="280"/>
        <v>_冬でない</v>
      </c>
      <c r="BH429">
        <f t="shared" si="281"/>
        <v>0</v>
      </c>
      <c r="BI429" t="str">
        <f t="shared" si="282"/>
        <v>_なし</v>
      </c>
      <c r="BJ429" t="str">
        <f t="shared" si="264"/>
        <v>_なし</v>
      </c>
      <c r="BK429" t="str">
        <f t="shared" si="283"/>
        <v>_なし</v>
      </c>
      <c r="BL429">
        <f t="shared" si="284"/>
        <v>1.8833333333333335</v>
      </c>
      <c r="BM429">
        <f t="shared" si="265"/>
        <v>6647</v>
      </c>
      <c r="BN429">
        <f t="shared" si="266"/>
        <v>1480</v>
      </c>
      <c r="BO429">
        <f t="shared" si="267"/>
        <v>8127</v>
      </c>
      <c r="BP429">
        <v>-26</v>
      </c>
      <c r="BQ429">
        <v>-4</v>
      </c>
      <c r="BR429">
        <v>-11</v>
      </c>
      <c r="BS429">
        <v>-32</v>
      </c>
      <c r="BT429">
        <v>-25</v>
      </c>
      <c r="BU429">
        <v>12</v>
      </c>
      <c r="BV429">
        <f t="shared" si="290"/>
        <v>-27</v>
      </c>
      <c r="BW429">
        <f t="shared" si="291"/>
        <v>-4</v>
      </c>
      <c r="BX429">
        <f t="shared" si="292"/>
        <v>-16</v>
      </c>
      <c r="BY429">
        <f t="shared" si="293"/>
        <v>-34</v>
      </c>
      <c r="BZ429">
        <f t="shared" si="294"/>
        <v>-25</v>
      </c>
      <c r="CA429">
        <f t="shared" si="295"/>
        <v>12</v>
      </c>
      <c r="CB429">
        <f t="shared" si="268"/>
        <v>-14.333333333333334</v>
      </c>
      <c r="CC429">
        <f t="shared" si="269"/>
        <v>-15.666666666666666</v>
      </c>
      <c r="CD429">
        <f t="shared" si="285"/>
        <v>10.7</v>
      </c>
      <c r="CE429" t="s">
        <v>120</v>
      </c>
      <c r="CF429" t="str">
        <f t="shared" si="286"/>
        <v>春</v>
      </c>
      <c r="CG429" s="2">
        <v>13835343</v>
      </c>
      <c r="CH429" s="2">
        <v>112161</v>
      </c>
      <c r="CI429" s="2">
        <v>34699040244</v>
      </c>
      <c r="CJ429">
        <f t="shared" si="287"/>
        <v>32282735855</v>
      </c>
      <c r="CK429">
        <f t="shared" si="288"/>
        <v>32282735855</v>
      </c>
      <c r="CL429" s="2">
        <v>0.7142857142857143</v>
      </c>
      <c r="CM429" s="2">
        <v>0</v>
      </c>
      <c r="CN429">
        <f t="shared" si="270"/>
        <v>0.7142857142857143</v>
      </c>
      <c r="CO429">
        <f t="shared" si="274"/>
        <v>0.7142857142857143</v>
      </c>
      <c r="CP429">
        <f t="shared" si="275"/>
        <v>0</v>
      </c>
      <c r="CQ429">
        <f t="shared" si="276"/>
        <v>0.7142857142857143</v>
      </c>
      <c r="CR429">
        <f t="shared" si="271"/>
        <v>408.28571428571428</v>
      </c>
      <c r="CS429">
        <v>187</v>
      </c>
      <c r="CT429">
        <v>540172</v>
      </c>
      <c r="CU429">
        <f t="shared" si="289"/>
        <v>540172</v>
      </c>
    </row>
    <row r="430" spans="1:99" x14ac:dyDescent="0.55000000000000004">
      <c r="A430" s="1">
        <v>44274</v>
      </c>
      <c r="B430">
        <v>303</v>
      </c>
      <c r="C430">
        <v>116919</v>
      </c>
      <c r="D430">
        <v>6</v>
      </c>
      <c r="E430">
        <v>1630</v>
      </c>
      <c r="F430">
        <v>12.9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 t="str">
        <f t="shared" si="255"/>
        <v>金曜</v>
      </c>
      <c r="O430" t="s">
        <v>17</v>
      </c>
      <c r="P430" t="str">
        <f t="shared" si="256"/>
        <v>_平日</v>
      </c>
      <c r="Q430" t="str">
        <f t="shared" si="257"/>
        <v>祝日前日</v>
      </c>
      <c r="R430" t="str">
        <f t="shared" si="258"/>
        <v>_平日</v>
      </c>
      <c r="S430" t="str">
        <f t="shared" si="259"/>
        <v>休日前日</v>
      </c>
      <c r="T430">
        <f t="shared" si="272"/>
        <v>323</v>
      </c>
      <c r="U430" t="str">
        <f t="shared" si="260"/>
        <v>金</v>
      </c>
      <c r="V430" t="str">
        <f t="shared" si="261"/>
        <v>週の後半</v>
      </c>
      <c r="W430" t="s">
        <v>27</v>
      </c>
      <c r="X430" t="str">
        <f t="shared" si="262"/>
        <v>週の後半</v>
      </c>
      <c r="Y430" s="3">
        <v>0</v>
      </c>
      <c r="Z430" s="3">
        <v>57</v>
      </c>
      <c r="AA430" s="2" t="s">
        <v>53</v>
      </c>
      <c r="AB430" s="3">
        <v>0</v>
      </c>
      <c r="AC430" s="3">
        <v>112470</v>
      </c>
      <c r="AD430">
        <f t="shared" si="273"/>
        <v>309</v>
      </c>
      <c r="AE430" s="3">
        <v>1318</v>
      </c>
      <c r="AF430" s="3">
        <v>1272</v>
      </c>
      <c r="AG430" s="3">
        <v>46</v>
      </c>
      <c r="AH430" s="3">
        <v>537</v>
      </c>
      <c r="AI430" s="3">
        <v>593</v>
      </c>
      <c r="AJ430" s="3">
        <v>371</v>
      </c>
      <c r="AK430" s="3">
        <v>247</v>
      </c>
      <c r="AL430" s="3">
        <v>47</v>
      </c>
      <c r="AM430" s="3">
        <v>7107</v>
      </c>
      <c r="AN430" s="3">
        <v>1548</v>
      </c>
      <c r="AO430" s="3">
        <v>7401</v>
      </c>
      <c r="AP430" s="3">
        <v>3.5000000000000003E-2</v>
      </c>
      <c r="AQ430" s="3">
        <v>61</v>
      </c>
      <c r="AR430" s="3">
        <v>59.7</v>
      </c>
      <c r="AS430" s="3">
        <v>7.6</v>
      </c>
      <c r="AT430" s="3">
        <v>2.7</v>
      </c>
      <c r="AU430" s="2">
        <v>1016.9</v>
      </c>
      <c r="AV430" s="2">
        <v>8</v>
      </c>
      <c r="AW430" s="2">
        <v>2.7416666666666667</v>
      </c>
      <c r="AX430">
        <f t="shared" si="263"/>
        <v>-20</v>
      </c>
      <c r="AY430" t="s">
        <v>82</v>
      </c>
      <c r="AZ430" s="3">
        <v>13835020</v>
      </c>
      <c r="BA430" s="3">
        <v>2516</v>
      </c>
      <c r="BB430">
        <v>34808910320</v>
      </c>
      <c r="BC430" t="s">
        <v>79</v>
      </c>
      <c r="BD430">
        <f t="shared" si="277"/>
        <v>12.7</v>
      </c>
      <c r="BE430">
        <f t="shared" si="278"/>
        <v>63</v>
      </c>
      <c r="BF430" t="str">
        <f t="shared" si="279"/>
        <v>あり</v>
      </c>
      <c r="BG430" t="str">
        <f t="shared" si="280"/>
        <v>_冬でない</v>
      </c>
      <c r="BH430">
        <f t="shared" si="281"/>
        <v>0</v>
      </c>
      <c r="BI430" t="str">
        <f t="shared" si="282"/>
        <v>_なし</v>
      </c>
      <c r="BJ430" t="str">
        <f t="shared" si="264"/>
        <v>_なし</v>
      </c>
      <c r="BK430" t="str">
        <f t="shared" si="283"/>
        <v>_なし</v>
      </c>
      <c r="BL430">
        <f t="shared" si="284"/>
        <v>0.22500000000000006</v>
      </c>
      <c r="BM430">
        <f t="shared" si="265"/>
        <v>7354</v>
      </c>
      <c r="BN430">
        <f t="shared" si="266"/>
        <v>1595</v>
      </c>
      <c r="BO430">
        <f t="shared" si="267"/>
        <v>8949</v>
      </c>
      <c r="BP430">
        <v>-27</v>
      </c>
      <c r="BQ430">
        <v>-1</v>
      </c>
      <c r="BR430">
        <v>-11</v>
      </c>
      <c r="BS430">
        <v>-33</v>
      </c>
      <c r="BT430">
        <v>-26</v>
      </c>
      <c r="BU430">
        <v>13</v>
      </c>
      <c r="BV430">
        <f t="shared" si="290"/>
        <v>-27</v>
      </c>
      <c r="BW430">
        <f t="shared" si="291"/>
        <v>-4</v>
      </c>
      <c r="BX430">
        <f t="shared" si="292"/>
        <v>-18</v>
      </c>
      <c r="BY430">
        <f t="shared" si="293"/>
        <v>-34</v>
      </c>
      <c r="BZ430">
        <f t="shared" si="294"/>
        <v>-26</v>
      </c>
      <c r="CA430">
        <f t="shared" si="295"/>
        <v>12</v>
      </c>
      <c r="CB430">
        <f t="shared" si="268"/>
        <v>-14.166666666666666</v>
      </c>
      <c r="CC430">
        <f t="shared" si="269"/>
        <v>-16.166666666666668</v>
      </c>
      <c r="CD430">
        <f t="shared" si="285"/>
        <v>2.8</v>
      </c>
      <c r="CE430" t="s">
        <v>120</v>
      </c>
      <c r="CF430" t="str">
        <f t="shared" si="286"/>
        <v>春</v>
      </c>
      <c r="CG430" s="2">
        <v>13835020</v>
      </c>
      <c r="CH430" s="2">
        <v>112470</v>
      </c>
      <c r="CI430" s="2">
        <v>34808910320</v>
      </c>
      <c r="CJ430">
        <f t="shared" si="287"/>
        <v>32558696300</v>
      </c>
      <c r="CK430">
        <f t="shared" si="288"/>
        <v>32558696300</v>
      </c>
      <c r="CL430" s="2">
        <v>0.7142857142857143</v>
      </c>
      <c r="CM430" s="2">
        <v>0</v>
      </c>
      <c r="CN430">
        <f t="shared" si="270"/>
        <v>0.7142857142857143</v>
      </c>
      <c r="CO430">
        <f t="shared" si="274"/>
        <v>0.7142857142857143</v>
      </c>
      <c r="CP430">
        <f t="shared" si="275"/>
        <v>0</v>
      </c>
      <c r="CQ430">
        <f t="shared" si="276"/>
        <v>0.7142857142857143</v>
      </c>
      <c r="CR430">
        <f t="shared" si="271"/>
        <v>322.28571428571428</v>
      </c>
      <c r="CS430">
        <v>187</v>
      </c>
      <c r="CT430">
        <v>540172</v>
      </c>
      <c r="CU430">
        <f t="shared" si="289"/>
        <v>540172</v>
      </c>
    </row>
    <row r="431" spans="1:99" x14ac:dyDescent="0.55000000000000004">
      <c r="A431" s="1">
        <v>44275</v>
      </c>
      <c r="B431">
        <v>342</v>
      </c>
      <c r="C431">
        <v>117261</v>
      </c>
      <c r="D431">
        <v>2</v>
      </c>
      <c r="E431">
        <v>1632</v>
      </c>
      <c r="F431">
        <v>14.1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 t="str">
        <f t="shared" si="255"/>
        <v>休日</v>
      </c>
      <c r="O431" t="s">
        <v>12</v>
      </c>
      <c r="P431" t="str">
        <f t="shared" si="256"/>
        <v>休日</v>
      </c>
      <c r="Q431" t="str">
        <f t="shared" si="257"/>
        <v>祝日である</v>
      </c>
      <c r="R431" t="str">
        <f t="shared" si="258"/>
        <v>休日</v>
      </c>
      <c r="S431" t="str">
        <f t="shared" si="259"/>
        <v>休日</v>
      </c>
      <c r="T431">
        <f t="shared" si="272"/>
        <v>303</v>
      </c>
      <c r="U431" t="str">
        <f t="shared" si="260"/>
        <v>土</v>
      </c>
      <c r="V431" t="str">
        <f t="shared" si="261"/>
        <v>週の後半</v>
      </c>
      <c r="W431" t="s">
        <v>27</v>
      </c>
      <c r="X431" t="str">
        <f t="shared" si="262"/>
        <v>週の後半</v>
      </c>
      <c r="Y431" s="3">
        <v>0</v>
      </c>
      <c r="Z431" s="3">
        <v>68</v>
      </c>
      <c r="AA431" s="2" t="s">
        <v>53</v>
      </c>
      <c r="AB431" s="3">
        <v>0</v>
      </c>
      <c r="AC431" s="3">
        <v>112682</v>
      </c>
      <c r="AD431">
        <f t="shared" si="273"/>
        <v>212</v>
      </c>
      <c r="AE431" s="3">
        <v>1357</v>
      </c>
      <c r="AF431" s="3">
        <v>1310</v>
      </c>
      <c r="AG431" s="3">
        <v>47</v>
      </c>
      <c r="AH431" s="3">
        <v>544</v>
      </c>
      <c r="AI431" s="3">
        <v>572</v>
      </c>
      <c r="AJ431" s="3">
        <v>474</v>
      </c>
      <c r="AK431" s="3">
        <v>189</v>
      </c>
      <c r="AL431" s="3">
        <v>40</v>
      </c>
      <c r="AM431" s="3">
        <v>3244</v>
      </c>
      <c r="AN431" s="3">
        <v>771</v>
      </c>
      <c r="AO431" s="3">
        <v>7192.3</v>
      </c>
      <c r="AP431" s="3">
        <v>3.5999999999999997E-2</v>
      </c>
      <c r="AQ431" s="3">
        <v>76</v>
      </c>
      <c r="AR431" s="3">
        <v>61.9</v>
      </c>
      <c r="AS431" s="3">
        <v>1</v>
      </c>
      <c r="AT431" s="3">
        <v>2</v>
      </c>
      <c r="AU431" s="2">
        <v>1017</v>
      </c>
      <c r="AV431" s="2">
        <v>10</v>
      </c>
      <c r="AW431" s="2">
        <v>-24.816666666666663</v>
      </c>
      <c r="AX431">
        <f t="shared" si="263"/>
        <v>39</v>
      </c>
      <c r="AY431" t="s">
        <v>82</v>
      </c>
      <c r="AZ431" s="3">
        <v>13834717</v>
      </c>
      <c r="BA431" s="3">
        <v>2605</v>
      </c>
      <c r="BB431">
        <v>36039437785</v>
      </c>
      <c r="BC431" t="s">
        <v>79</v>
      </c>
      <c r="BD431">
        <f t="shared" si="277"/>
        <v>11.1</v>
      </c>
      <c r="BE431">
        <f t="shared" si="278"/>
        <v>95</v>
      </c>
      <c r="BF431" t="str">
        <f t="shared" si="279"/>
        <v>あり</v>
      </c>
      <c r="BG431" t="str">
        <f t="shared" si="280"/>
        <v>_冬でない</v>
      </c>
      <c r="BH431">
        <f t="shared" si="281"/>
        <v>0</v>
      </c>
      <c r="BI431" t="str">
        <f t="shared" si="282"/>
        <v>_なし</v>
      </c>
      <c r="BJ431" t="str">
        <f t="shared" si="264"/>
        <v>_なし</v>
      </c>
      <c r="BK431" t="str">
        <f t="shared" si="283"/>
        <v>_なし</v>
      </c>
      <c r="BL431">
        <f t="shared" si="284"/>
        <v>-30.525000000000002</v>
      </c>
      <c r="BM431">
        <f t="shared" si="265"/>
        <v>3433</v>
      </c>
      <c r="BN431">
        <f t="shared" si="266"/>
        <v>811</v>
      </c>
      <c r="BO431">
        <f t="shared" si="267"/>
        <v>4244</v>
      </c>
      <c r="BP431">
        <v>-19</v>
      </c>
      <c r="BQ431">
        <v>2</v>
      </c>
      <c r="BR431">
        <v>-11</v>
      </c>
      <c r="BS431">
        <v>-28</v>
      </c>
      <c r="BT431">
        <v>-29</v>
      </c>
      <c r="BU431">
        <v>7</v>
      </c>
      <c r="BV431">
        <f t="shared" si="290"/>
        <v>-31</v>
      </c>
      <c r="BW431">
        <f t="shared" si="291"/>
        <v>-3</v>
      </c>
      <c r="BX431">
        <f t="shared" si="292"/>
        <v>-23</v>
      </c>
      <c r="BY431">
        <f t="shared" si="293"/>
        <v>-34</v>
      </c>
      <c r="BZ431">
        <f t="shared" si="294"/>
        <v>-26</v>
      </c>
      <c r="CA431">
        <f t="shared" si="295"/>
        <v>14</v>
      </c>
      <c r="CB431">
        <f t="shared" si="268"/>
        <v>-13</v>
      </c>
      <c r="CC431">
        <f t="shared" si="269"/>
        <v>-17.166666666666668</v>
      </c>
      <c r="CD431">
        <f t="shared" si="285"/>
        <v>0</v>
      </c>
      <c r="CE431" t="s">
        <v>120</v>
      </c>
      <c r="CF431" t="str">
        <f t="shared" si="286"/>
        <v>春</v>
      </c>
      <c r="CG431" s="2">
        <v>13834717</v>
      </c>
      <c r="CH431" s="2">
        <v>112682</v>
      </c>
      <c r="CI431" s="2">
        <v>36039437785</v>
      </c>
      <c r="CJ431">
        <f t="shared" si="287"/>
        <v>33429699136</v>
      </c>
      <c r="CK431">
        <f t="shared" si="288"/>
        <v>33429699136</v>
      </c>
      <c r="CL431" s="2">
        <v>0.7142857142857143</v>
      </c>
      <c r="CM431" s="2">
        <v>0</v>
      </c>
      <c r="CN431">
        <f t="shared" si="270"/>
        <v>0.7142857142857143</v>
      </c>
      <c r="CO431">
        <f t="shared" si="274"/>
        <v>0.7142857142857143</v>
      </c>
      <c r="CP431">
        <f t="shared" si="275"/>
        <v>0</v>
      </c>
      <c r="CQ431">
        <f t="shared" si="276"/>
        <v>0.7142857142857143</v>
      </c>
      <c r="CR431">
        <f t="shared" si="271"/>
        <v>302.28571428571428</v>
      </c>
      <c r="CS431">
        <v>187</v>
      </c>
      <c r="CT431">
        <v>540172</v>
      </c>
      <c r="CU431">
        <f t="shared" si="289"/>
        <v>540172</v>
      </c>
    </row>
    <row r="432" spans="1:99" x14ac:dyDescent="0.55000000000000004">
      <c r="A432" s="1">
        <v>44276</v>
      </c>
      <c r="B432">
        <v>256</v>
      </c>
      <c r="C432">
        <v>117517</v>
      </c>
      <c r="D432">
        <v>4</v>
      </c>
      <c r="E432">
        <v>1636</v>
      </c>
      <c r="F432">
        <v>16.7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 t="str">
        <f t="shared" si="255"/>
        <v>休日</v>
      </c>
      <c r="O432" t="s">
        <v>17</v>
      </c>
      <c r="P432" t="str">
        <f t="shared" si="256"/>
        <v>休日</v>
      </c>
      <c r="Q432" t="str">
        <f t="shared" si="257"/>
        <v>_祝日でない</v>
      </c>
      <c r="R432" t="str">
        <f t="shared" si="258"/>
        <v>休日</v>
      </c>
      <c r="S432" t="str">
        <f t="shared" si="259"/>
        <v>休日</v>
      </c>
      <c r="T432">
        <f t="shared" si="272"/>
        <v>342</v>
      </c>
      <c r="U432" t="str">
        <f t="shared" si="260"/>
        <v>日</v>
      </c>
      <c r="V432" t="str">
        <f t="shared" si="261"/>
        <v>_週の前半</v>
      </c>
      <c r="W432" t="s">
        <v>27</v>
      </c>
      <c r="X432" t="str">
        <f t="shared" si="262"/>
        <v>週の後半</v>
      </c>
      <c r="Y432" s="3">
        <v>46.5</v>
      </c>
      <c r="Z432" s="3">
        <v>95</v>
      </c>
      <c r="AA432" s="2" t="s">
        <v>79</v>
      </c>
      <c r="AB432" s="3">
        <v>0</v>
      </c>
      <c r="AC432" s="3">
        <v>112903</v>
      </c>
      <c r="AD432">
        <f t="shared" si="273"/>
        <v>221</v>
      </c>
      <c r="AE432" s="3">
        <v>1355</v>
      </c>
      <c r="AF432" s="3">
        <v>1308</v>
      </c>
      <c r="AG432" s="3">
        <v>47</v>
      </c>
      <c r="AH432" s="3">
        <v>585</v>
      </c>
      <c r="AI432" s="3">
        <v>573</v>
      </c>
      <c r="AJ432" s="3">
        <v>465</v>
      </c>
      <c r="AK432" s="3">
        <v>80</v>
      </c>
      <c r="AL432" s="3">
        <v>23</v>
      </c>
      <c r="AM432" s="3">
        <v>1512</v>
      </c>
      <c r="AN432" s="3">
        <v>637</v>
      </c>
      <c r="AO432" s="3">
        <v>7142.4</v>
      </c>
      <c r="AP432" s="3">
        <v>3.5999999999999997E-2</v>
      </c>
      <c r="AQ432" s="3">
        <v>65</v>
      </c>
      <c r="AR432" s="3">
        <v>62.1</v>
      </c>
      <c r="AS432" s="3">
        <v>0</v>
      </c>
      <c r="AT432" s="3">
        <v>5.2</v>
      </c>
      <c r="AU432" s="2">
        <v>1003.3</v>
      </c>
      <c r="AV432" s="2">
        <v>10</v>
      </c>
      <c r="AW432" s="2">
        <v>-15.41666666666667</v>
      </c>
      <c r="AX432">
        <f t="shared" si="263"/>
        <v>-86</v>
      </c>
      <c r="AY432" t="s">
        <v>82</v>
      </c>
      <c r="AZ432" s="3">
        <v>13834375</v>
      </c>
      <c r="BA432" s="3">
        <v>2722</v>
      </c>
      <c r="BB432">
        <v>37657168750</v>
      </c>
      <c r="BC432" t="s">
        <v>79</v>
      </c>
      <c r="BD432">
        <f t="shared" si="277"/>
        <v>12.5</v>
      </c>
      <c r="BE432">
        <f t="shared" si="278"/>
        <v>46</v>
      </c>
      <c r="BF432" t="str">
        <f t="shared" si="279"/>
        <v>あり</v>
      </c>
      <c r="BG432" t="str">
        <f t="shared" si="280"/>
        <v>_冬でない</v>
      </c>
      <c r="BH432">
        <f t="shared" si="281"/>
        <v>0</v>
      </c>
      <c r="BI432" t="str">
        <f t="shared" si="282"/>
        <v>_なし</v>
      </c>
      <c r="BJ432" t="str">
        <f t="shared" si="264"/>
        <v>_なし</v>
      </c>
      <c r="BK432" t="str">
        <f t="shared" si="283"/>
        <v>_なし</v>
      </c>
      <c r="BL432">
        <f t="shared" si="284"/>
        <v>2.9916666666666658</v>
      </c>
      <c r="BM432">
        <f t="shared" si="265"/>
        <v>1592</v>
      </c>
      <c r="BN432">
        <f t="shared" si="266"/>
        <v>660</v>
      </c>
      <c r="BO432">
        <f t="shared" si="267"/>
        <v>2252</v>
      </c>
      <c r="BP432">
        <v>-39</v>
      </c>
      <c r="BQ432">
        <v>-29</v>
      </c>
      <c r="BR432">
        <v>-69</v>
      </c>
      <c r="BS432">
        <v>-40</v>
      </c>
      <c r="BT432">
        <v>-16</v>
      </c>
      <c r="BU432">
        <v>9</v>
      </c>
      <c r="BV432">
        <f t="shared" si="290"/>
        <v>-37</v>
      </c>
      <c r="BW432">
        <f t="shared" si="291"/>
        <v>-24</v>
      </c>
      <c r="BX432">
        <f t="shared" si="292"/>
        <v>-67</v>
      </c>
      <c r="BY432">
        <f t="shared" si="293"/>
        <v>-37</v>
      </c>
      <c r="BZ432">
        <f t="shared" si="294"/>
        <v>-20</v>
      </c>
      <c r="CA432">
        <f t="shared" si="295"/>
        <v>11</v>
      </c>
      <c r="CB432">
        <f t="shared" si="268"/>
        <v>-30.666666666666668</v>
      </c>
      <c r="CC432">
        <f t="shared" si="269"/>
        <v>-29</v>
      </c>
      <c r="CD432">
        <f t="shared" si="285"/>
        <v>10.8</v>
      </c>
      <c r="CE432" t="s">
        <v>120</v>
      </c>
      <c r="CF432" t="str">
        <f t="shared" si="286"/>
        <v>春</v>
      </c>
      <c r="CG432" s="2">
        <v>13834375</v>
      </c>
      <c r="CH432" s="2">
        <v>112903</v>
      </c>
      <c r="CI432" s="2">
        <v>37657168750</v>
      </c>
      <c r="CJ432">
        <f t="shared" si="287"/>
        <v>34840221388</v>
      </c>
      <c r="CK432">
        <f t="shared" si="288"/>
        <v>34840221388</v>
      </c>
      <c r="CL432" s="2">
        <v>0.7142857142857143</v>
      </c>
      <c r="CM432" s="2">
        <v>0</v>
      </c>
      <c r="CN432">
        <f t="shared" si="270"/>
        <v>0.7142857142857143</v>
      </c>
      <c r="CO432">
        <f t="shared" si="274"/>
        <v>0.7142857142857143</v>
      </c>
      <c r="CP432">
        <f t="shared" si="275"/>
        <v>0</v>
      </c>
      <c r="CQ432">
        <f t="shared" si="276"/>
        <v>0.7142857142857143</v>
      </c>
      <c r="CR432">
        <f t="shared" si="271"/>
        <v>341.28571428571428</v>
      </c>
      <c r="CS432">
        <v>187</v>
      </c>
      <c r="CT432">
        <v>540172</v>
      </c>
      <c r="CU432">
        <f t="shared" si="289"/>
        <v>540172</v>
      </c>
    </row>
    <row r="433" spans="1:99" x14ac:dyDescent="0.55000000000000004">
      <c r="A433" s="1">
        <v>44277</v>
      </c>
      <c r="B433">
        <v>187</v>
      </c>
      <c r="C433">
        <v>117704</v>
      </c>
      <c r="D433">
        <v>7</v>
      </c>
      <c r="E433">
        <v>1643</v>
      </c>
      <c r="F433">
        <v>12.1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 t="str">
        <f t="shared" si="255"/>
        <v>_平日(金曜除く)</v>
      </c>
      <c r="O433" t="s">
        <v>17</v>
      </c>
      <c r="P433" t="str">
        <f t="shared" si="256"/>
        <v>_平日</v>
      </c>
      <c r="Q433" t="str">
        <f t="shared" si="257"/>
        <v>_祝日でない</v>
      </c>
      <c r="R433" t="str">
        <f t="shared" si="258"/>
        <v>_平日</v>
      </c>
      <c r="S433" t="str">
        <f t="shared" si="259"/>
        <v>_平日</v>
      </c>
      <c r="T433">
        <f t="shared" si="272"/>
        <v>256</v>
      </c>
      <c r="U433" t="str">
        <f t="shared" si="260"/>
        <v>月</v>
      </c>
      <c r="V433" t="str">
        <f t="shared" si="261"/>
        <v>_週の前半</v>
      </c>
      <c r="W433" t="s">
        <v>27</v>
      </c>
      <c r="X433" t="str">
        <f t="shared" si="262"/>
        <v>_週の前半</v>
      </c>
      <c r="Y433" s="3">
        <v>0.5</v>
      </c>
      <c r="Z433" s="3">
        <v>54</v>
      </c>
      <c r="AA433" s="2" t="s">
        <v>79</v>
      </c>
      <c r="AB433" s="3">
        <v>0</v>
      </c>
      <c r="AC433" s="3">
        <v>113244</v>
      </c>
      <c r="AD433">
        <f t="shared" si="273"/>
        <v>341</v>
      </c>
      <c r="AE433" s="3">
        <v>1372</v>
      </c>
      <c r="AF433" s="3">
        <v>1325</v>
      </c>
      <c r="AG433" s="3">
        <v>47</v>
      </c>
      <c r="AH433" s="3">
        <v>554</v>
      </c>
      <c r="AI433" s="3">
        <v>573</v>
      </c>
      <c r="AJ433" s="3">
        <v>318</v>
      </c>
      <c r="AK433" s="3">
        <v>259</v>
      </c>
      <c r="AL433" s="3">
        <v>84</v>
      </c>
      <c r="AM433" s="3">
        <v>6683</v>
      </c>
      <c r="AN433" s="3">
        <v>2132</v>
      </c>
      <c r="AO433" s="3">
        <v>7226.6</v>
      </c>
      <c r="AP433" s="3">
        <v>3.6999999999999998E-2</v>
      </c>
      <c r="AQ433" s="3">
        <v>85</v>
      </c>
      <c r="AR433" s="3">
        <v>64.900000000000006</v>
      </c>
      <c r="AS433" s="3">
        <v>1.8</v>
      </c>
      <c r="AT433" s="3">
        <v>3.5</v>
      </c>
      <c r="AU433" s="2">
        <v>1004.9</v>
      </c>
      <c r="AV433" s="2">
        <v>10</v>
      </c>
      <c r="AW433" s="2">
        <v>110.38333333333333</v>
      </c>
      <c r="AX433">
        <f t="shared" si="263"/>
        <v>-69</v>
      </c>
      <c r="AY433" t="s">
        <v>82</v>
      </c>
      <c r="AZ433" s="3">
        <v>13834119</v>
      </c>
      <c r="BA433" s="3">
        <v>2630</v>
      </c>
      <c r="BB433">
        <v>36383732970</v>
      </c>
      <c r="BC433" t="s">
        <v>79</v>
      </c>
      <c r="BD433">
        <f t="shared" si="277"/>
        <v>12.9</v>
      </c>
      <c r="BE433">
        <f t="shared" si="278"/>
        <v>34</v>
      </c>
      <c r="BF433" t="str">
        <f t="shared" si="279"/>
        <v>あり</v>
      </c>
      <c r="BG433" t="str">
        <f t="shared" si="280"/>
        <v>_冬でない</v>
      </c>
      <c r="BH433">
        <f t="shared" si="281"/>
        <v>0</v>
      </c>
      <c r="BI433" t="str">
        <f t="shared" si="282"/>
        <v>_なし</v>
      </c>
      <c r="BJ433" t="str">
        <f t="shared" si="264"/>
        <v>_なし</v>
      </c>
      <c r="BK433" t="str">
        <f t="shared" si="283"/>
        <v>_なし</v>
      </c>
      <c r="BL433">
        <f t="shared" si="284"/>
        <v>87.441666666666677</v>
      </c>
      <c r="BM433">
        <f t="shared" si="265"/>
        <v>6942</v>
      </c>
      <c r="BN433">
        <f t="shared" si="266"/>
        <v>2216</v>
      </c>
      <c r="BO433">
        <f t="shared" si="267"/>
        <v>9158</v>
      </c>
      <c r="BP433">
        <v>-26</v>
      </c>
      <c r="BQ433">
        <v>-6</v>
      </c>
      <c r="BR433">
        <v>-24</v>
      </c>
      <c r="BS433">
        <v>-30</v>
      </c>
      <c r="BT433">
        <v>-23</v>
      </c>
      <c r="BU433">
        <v>10</v>
      </c>
      <c r="BV433">
        <f t="shared" si="290"/>
        <v>-13</v>
      </c>
      <c r="BW433">
        <f t="shared" si="291"/>
        <v>5</v>
      </c>
      <c r="BX433">
        <f t="shared" si="292"/>
        <v>-6</v>
      </c>
      <c r="BY433">
        <f t="shared" si="293"/>
        <v>-26</v>
      </c>
      <c r="BZ433">
        <f t="shared" si="294"/>
        <v>-8</v>
      </c>
      <c r="CA433">
        <f t="shared" si="295"/>
        <v>4</v>
      </c>
      <c r="CB433">
        <f t="shared" si="268"/>
        <v>-16.5</v>
      </c>
      <c r="CC433">
        <f t="shared" si="269"/>
        <v>-7.333333333333333</v>
      </c>
      <c r="CD433">
        <f t="shared" si="285"/>
        <v>11.3</v>
      </c>
      <c r="CE433" t="s">
        <v>120</v>
      </c>
      <c r="CF433" t="str">
        <f t="shared" si="286"/>
        <v>春</v>
      </c>
      <c r="CG433" s="2">
        <v>13834119</v>
      </c>
      <c r="CH433" s="2">
        <v>113244</v>
      </c>
      <c r="CI433" s="2">
        <v>36383732970</v>
      </c>
      <c r="CJ433">
        <f t="shared" si="287"/>
        <v>33940264831</v>
      </c>
      <c r="CK433">
        <f t="shared" si="288"/>
        <v>33940264831</v>
      </c>
      <c r="CL433" s="2">
        <v>1.2857142857142858</v>
      </c>
      <c r="CM433" s="2">
        <v>0</v>
      </c>
      <c r="CN433">
        <f t="shared" si="270"/>
        <v>1.2857142857142858</v>
      </c>
      <c r="CO433">
        <f t="shared" si="274"/>
        <v>0.7142857142857143</v>
      </c>
      <c r="CP433">
        <f t="shared" si="275"/>
        <v>0</v>
      </c>
      <c r="CQ433">
        <f t="shared" si="276"/>
        <v>0.7142857142857143</v>
      </c>
      <c r="CR433">
        <f t="shared" si="271"/>
        <v>255.28571428571428</v>
      </c>
      <c r="CS433">
        <v>187</v>
      </c>
      <c r="CT433">
        <v>540172</v>
      </c>
      <c r="CU433">
        <f t="shared" si="289"/>
        <v>540172</v>
      </c>
    </row>
    <row r="434" spans="1:99" x14ac:dyDescent="0.55000000000000004">
      <c r="A434" s="1">
        <v>44278</v>
      </c>
      <c r="B434">
        <v>337</v>
      </c>
      <c r="C434">
        <v>118041</v>
      </c>
      <c r="D434">
        <v>18</v>
      </c>
      <c r="E434">
        <v>1661</v>
      </c>
      <c r="F434">
        <v>10.8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 t="str">
        <f t="shared" si="255"/>
        <v>_平日(金曜除く)</v>
      </c>
      <c r="O434" t="s">
        <v>17</v>
      </c>
      <c r="P434" t="str">
        <f t="shared" si="256"/>
        <v>_平日</v>
      </c>
      <c r="Q434" t="str">
        <f t="shared" si="257"/>
        <v>_祝日でない</v>
      </c>
      <c r="R434" t="str">
        <f t="shared" si="258"/>
        <v>_平日</v>
      </c>
      <c r="S434" t="str">
        <f t="shared" si="259"/>
        <v>_平日</v>
      </c>
      <c r="T434">
        <f t="shared" si="272"/>
        <v>187</v>
      </c>
      <c r="U434" t="str">
        <f t="shared" si="260"/>
        <v>火</v>
      </c>
      <c r="V434" t="str">
        <f t="shared" si="261"/>
        <v>_週の前半</v>
      </c>
      <c r="W434" t="s">
        <v>27</v>
      </c>
      <c r="X434" t="str">
        <f t="shared" si="262"/>
        <v>_週の前半</v>
      </c>
      <c r="Y434" s="3">
        <v>0</v>
      </c>
      <c r="Z434" s="3">
        <v>46</v>
      </c>
      <c r="AA434" s="2" t="s">
        <v>79</v>
      </c>
      <c r="AB434" s="3">
        <v>0</v>
      </c>
      <c r="AC434" s="3">
        <v>113490</v>
      </c>
      <c r="AD434">
        <f t="shared" si="273"/>
        <v>246</v>
      </c>
      <c r="AE434" s="3">
        <v>1379</v>
      </c>
      <c r="AF434" s="3">
        <v>1337</v>
      </c>
      <c r="AG434" s="3">
        <v>42</v>
      </c>
      <c r="AH434" s="3">
        <v>567</v>
      </c>
      <c r="AI434" s="3">
        <v>535</v>
      </c>
      <c r="AJ434" s="3">
        <v>409</v>
      </c>
      <c r="AK434" s="3">
        <v>314</v>
      </c>
      <c r="AL434" s="3">
        <v>49</v>
      </c>
      <c r="AM434" s="3">
        <v>8278</v>
      </c>
      <c r="AN434" s="3">
        <v>1733</v>
      </c>
      <c r="AO434" s="3">
        <v>7337.6</v>
      </c>
      <c r="AP434" s="3">
        <v>3.5999999999999997E-2</v>
      </c>
      <c r="AQ434" s="3">
        <v>67</v>
      </c>
      <c r="AR434" s="3">
        <v>66.099999999999994</v>
      </c>
      <c r="AS434" s="3">
        <v>11.6</v>
      </c>
      <c r="AT434" s="3">
        <v>2.9</v>
      </c>
      <c r="AU434" s="2">
        <v>1017.5</v>
      </c>
      <c r="AV434" s="2">
        <v>0.5</v>
      </c>
      <c r="AW434" s="2">
        <v>0.40833333333333327</v>
      </c>
      <c r="AX434">
        <f t="shared" si="263"/>
        <v>150</v>
      </c>
      <c r="AY434" t="s">
        <v>82</v>
      </c>
      <c r="AZ434" s="3">
        <v>13833932</v>
      </c>
      <c r="BA434" s="3">
        <v>2553</v>
      </c>
      <c r="BB434">
        <v>35318028396</v>
      </c>
      <c r="BC434" t="s">
        <v>79</v>
      </c>
      <c r="BD434">
        <f t="shared" si="277"/>
        <v>14.5</v>
      </c>
      <c r="BE434">
        <f t="shared" si="278"/>
        <v>46</v>
      </c>
      <c r="BF434" t="str">
        <f t="shared" si="279"/>
        <v>あり</v>
      </c>
      <c r="BG434" t="str">
        <f t="shared" si="280"/>
        <v>_冬でない</v>
      </c>
      <c r="BH434">
        <f t="shared" si="281"/>
        <v>0</v>
      </c>
      <c r="BI434" t="str">
        <f t="shared" si="282"/>
        <v>_なし</v>
      </c>
      <c r="BJ434" t="str">
        <f t="shared" si="264"/>
        <v>_なし</v>
      </c>
      <c r="BK434" t="str">
        <f t="shared" si="283"/>
        <v>_なし</v>
      </c>
      <c r="BL434">
        <f t="shared" si="284"/>
        <v>-3.1083333333333338</v>
      </c>
      <c r="BM434">
        <f t="shared" si="265"/>
        <v>8592</v>
      </c>
      <c r="BN434">
        <f t="shared" si="266"/>
        <v>1782</v>
      </c>
      <c r="BO434">
        <f t="shared" si="267"/>
        <v>10374</v>
      </c>
      <c r="BP434">
        <v>-20</v>
      </c>
      <c r="BQ434">
        <v>-1</v>
      </c>
      <c r="BR434">
        <v>5</v>
      </c>
      <c r="BS434">
        <v>-29</v>
      </c>
      <c r="BT434">
        <v>-24</v>
      </c>
      <c r="BU434">
        <v>10</v>
      </c>
      <c r="BV434">
        <f t="shared" si="290"/>
        <v>-26</v>
      </c>
      <c r="BW434">
        <f t="shared" si="291"/>
        <v>-3</v>
      </c>
      <c r="BX434">
        <f t="shared" si="292"/>
        <v>-15</v>
      </c>
      <c r="BY434">
        <f t="shared" si="293"/>
        <v>-31</v>
      </c>
      <c r="BZ434">
        <f t="shared" si="294"/>
        <v>-23</v>
      </c>
      <c r="CA434">
        <f t="shared" si="295"/>
        <v>11</v>
      </c>
      <c r="CB434">
        <f t="shared" si="268"/>
        <v>-9.8333333333333339</v>
      </c>
      <c r="CC434">
        <f t="shared" si="269"/>
        <v>-14.5</v>
      </c>
      <c r="CD434">
        <f t="shared" si="285"/>
        <v>7.7</v>
      </c>
      <c r="CE434" t="s">
        <v>120</v>
      </c>
      <c r="CF434" t="str">
        <f t="shared" si="286"/>
        <v>春</v>
      </c>
      <c r="CG434" s="2">
        <v>13833932</v>
      </c>
      <c r="CH434" s="2">
        <v>113490</v>
      </c>
      <c r="CI434" s="2">
        <v>35318028396</v>
      </c>
      <c r="CJ434">
        <f t="shared" si="287"/>
        <v>32902131656</v>
      </c>
      <c r="CK434">
        <f t="shared" si="288"/>
        <v>32902131656</v>
      </c>
      <c r="CL434" s="2">
        <v>1.2857142857142858</v>
      </c>
      <c r="CM434" s="2">
        <v>0</v>
      </c>
      <c r="CN434">
        <f t="shared" si="270"/>
        <v>1.2857142857142858</v>
      </c>
      <c r="CO434">
        <f t="shared" si="274"/>
        <v>1.2857142857142858</v>
      </c>
      <c r="CP434">
        <f t="shared" si="275"/>
        <v>0</v>
      </c>
      <c r="CQ434">
        <f t="shared" si="276"/>
        <v>1.2857142857142858</v>
      </c>
      <c r="CR434">
        <f t="shared" si="271"/>
        <v>185.71428571428572</v>
      </c>
      <c r="CS434">
        <v>187</v>
      </c>
      <c r="CT434">
        <v>540172</v>
      </c>
      <c r="CU434">
        <f t="shared" si="289"/>
        <v>540172</v>
      </c>
    </row>
    <row r="435" spans="1:99" x14ac:dyDescent="0.55000000000000004">
      <c r="A435" s="1">
        <v>44279</v>
      </c>
      <c r="B435">
        <v>420</v>
      </c>
      <c r="C435">
        <v>118461</v>
      </c>
      <c r="D435">
        <v>6</v>
      </c>
      <c r="E435">
        <v>1667</v>
      </c>
      <c r="F435">
        <v>13.8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 t="str">
        <f t="shared" si="255"/>
        <v>_平日(金曜除く)</v>
      </c>
      <c r="O435" t="s">
        <v>17</v>
      </c>
      <c r="P435" t="str">
        <f t="shared" si="256"/>
        <v>_平日</v>
      </c>
      <c r="Q435" t="str">
        <f t="shared" si="257"/>
        <v>_祝日でない</v>
      </c>
      <c r="R435" t="str">
        <f t="shared" si="258"/>
        <v>_平日</v>
      </c>
      <c r="S435" t="str">
        <f t="shared" si="259"/>
        <v>_平日</v>
      </c>
      <c r="T435">
        <f t="shared" si="272"/>
        <v>337</v>
      </c>
      <c r="U435" t="str">
        <f t="shared" si="260"/>
        <v>水</v>
      </c>
      <c r="V435" t="str">
        <f t="shared" si="261"/>
        <v>_週の前半</v>
      </c>
      <c r="W435" t="s">
        <v>27</v>
      </c>
      <c r="X435" t="str">
        <f t="shared" si="262"/>
        <v>_週の前半</v>
      </c>
      <c r="Y435" s="3">
        <v>0</v>
      </c>
      <c r="Z435" s="3">
        <v>61</v>
      </c>
      <c r="AA435" s="2" t="s">
        <v>79</v>
      </c>
      <c r="AB435" s="3">
        <v>0</v>
      </c>
      <c r="AC435" s="3">
        <v>113818</v>
      </c>
      <c r="AD435">
        <f t="shared" si="273"/>
        <v>328</v>
      </c>
      <c r="AE435" s="3">
        <v>1371</v>
      </c>
      <c r="AF435" s="3">
        <v>1329</v>
      </c>
      <c r="AG435" s="3">
        <v>42</v>
      </c>
      <c r="AH435" s="3">
        <v>547</v>
      </c>
      <c r="AI435" s="3">
        <v>563</v>
      </c>
      <c r="AJ435" s="3">
        <v>495</v>
      </c>
      <c r="AK435" s="3">
        <v>305</v>
      </c>
      <c r="AL435" s="3">
        <v>48</v>
      </c>
      <c r="AM435" s="3">
        <v>7099</v>
      </c>
      <c r="AN435" s="3">
        <v>1618</v>
      </c>
      <c r="AO435" s="3">
        <v>7453.4</v>
      </c>
      <c r="AP435" s="3">
        <v>3.6999999999999998E-2</v>
      </c>
      <c r="AQ435" s="3">
        <v>58</v>
      </c>
      <c r="AR435" s="3">
        <v>66.3</v>
      </c>
      <c r="AS435" s="3">
        <v>11.5</v>
      </c>
      <c r="AT435" s="3">
        <v>3.5</v>
      </c>
      <c r="AU435" s="2">
        <v>1020.5</v>
      </c>
      <c r="AV435" s="2">
        <v>5</v>
      </c>
      <c r="AW435" s="2">
        <v>2.7916666666666665</v>
      </c>
      <c r="AX435">
        <f t="shared" si="263"/>
        <v>83</v>
      </c>
      <c r="AY435" t="s">
        <v>82</v>
      </c>
      <c r="AZ435" s="3">
        <v>13833595</v>
      </c>
      <c r="BA435" s="3">
        <v>2556</v>
      </c>
      <c r="BB435">
        <v>35358668820</v>
      </c>
      <c r="BC435" t="s">
        <v>79</v>
      </c>
      <c r="BD435">
        <f t="shared" si="277"/>
        <v>13.7</v>
      </c>
      <c r="BE435">
        <f t="shared" si="278"/>
        <v>38</v>
      </c>
      <c r="BF435" t="str">
        <f t="shared" si="279"/>
        <v>あり</v>
      </c>
      <c r="BG435" t="str">
        <f t="shared" si="280"/>
        <v>_冬でない</v>
      </c>
      <c r="BH435">
        <f t="shared" si="281"/>
        <v>0</v>
      </c>
      <c r="BI435" t="str">
        <f t="shared" si="282"/>
        <v>_なし</v>
      </c>
      <c r="BJ435" t="str">
        <f t="shared" si="264"/>
        <v>_なし</v>
      </c>
      <c r="BK435" t="str">
        <f t="shared" si="283"/>
        <v>_なし</v>
      </c>
      <c r="BL435">
        <f t="shared" si="284"/>
        <v>0.56666666666666654</v>
      </c>
      <c r="BM435">
        <f t="shared" si="265"/>
        <v>7404</v>
      </c>
      <c r="BN435">
        <f t="shared" si="266"/>
        <v>1666</v>
      </c>
      <c r="BO435">
        <f t="shared" si="267"/>
        <v>9070</v>
      </c>
      <c r="BP435">
        <v>-21</v>
      </c>
      <c r="BQ435">
        <v>-2</v>
      </c>
      <c r="BR435">
        <v>13</v>
      </c>
      <c r="BS435">
        <v>-28</v>
      </c>
      <c r="BT435">
        <v>-24</v>
      </c>
      <c r="BU435">
        <v>10</v>
      </c>
      <c r="BV435">
        <f t="shared" si="290"/>
        <v>-26</v>
      </c>
      <c r="BW435">
        <f t="shared" si="291"/>
        <v>-3</v>
      </c>
      <c r="BX435">
        <f t="shared" si="292"/>
        <v>-9</v>
      </c>
      <c r="BY435">
        <f t="shared" si="293"/>
        <v>-32</v>
      </c>
      <c r="BZ435">
        <f t="shared" si="294"/>
        <v>-25</v>
      </c>
      <c r="CA435">
        <f t="shared" si="295"/>
        <v>12</v>
      </c>
      <c r="CB435">
        <f t="shared" si="268"/>
        <v>-8.6666666666666661</v>
      </c>
      <c r="CC435">
        <f t="shared" si="269"/>
        <v>-13.833333333333334</v>
      </c>
      <c r="CD435">
        <f t="shared" si="285"/>
        <v>9.6</v>
      </c>
      <c r="CE435" t="s">
        <v>120</v>
      </c>
      <c r="CF435" t="str">
        <f t="shared" si="286"/>
        <v>春</v>
      </c>
      <c r="CG435" s="2">
        <v>13833595</v>
      </c>
      <c r="CH435" s="2">
        <v>113818</v>
      </c>
      <c r="CI435" s="2">
        <v>35358668820</v>
      </c>
      <c r="CJ435">
        <f t="shared" si="287"/>
        <v>33039775776</v>
      </c>
      <c r="CK435">
        <f t="shared" si="288"/>
        <v>33039775776</v>
      </c>
      <c r="CL435" s="2">
        <v>1.2857142857142858</v>
      </c>
      <c r="CM435" s="2">
        <v>0</v>
      </c>
      <c r="CN435">
        <f t="shared" si="270"/>
        <v>1.2857142857142858</v>
      </c>
      <c r="CO435">
        <f t="shared" si="274"/>
        <v>1.2857142857142858</v>
      </c>
      <c r="CP435">
        <f t="shared" si="275"/>
        <v>0</v>
      </c>
      <c r="CQ435">
        <f t="shared" si="276"/>
        <v>1.2857142857142858</v>
      </c>
      <c r="CR435">
        <f t="shared" si="271"/>
        <v>335.71428571428572</v>
      </c>
      <c r="CS435">
        <v>187</v>
      </c>
      <c r="CT435">
        <v>540172</v>
      </c>
      <c r="CU435">
        <f t="shared" si="289"/>
        <v>540172</v>
      </c>
    </row>
    <row r="436" spans="1:99" x14ac:dyDescent="0.55000000000000004">
      <c r="A436" s="1">
        <v>44280</v>
      </c>
      <c r="B436">
        <v>394</v>
      </c>
      <c r="C436">
        <v>118855</v>
      </c>
      <c r="D436">
        <v>7</v>
      </c>
      <c r="E436">
        <v>1674</v>
      </c>
      <c r="F436">
        <v>14.5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 t="str">
        <f t="shared" si="255"/>
        <v>_平日(金曜除く)</v>
      </c>
      <c r="O436" t="s">
        <v>17</v>
      </c>
      <c r="P436" t="str">
        <f t="shared" si="256"/>
        <v>_平日</v>
      </c>
      <c r="Q436" t="str">
        <f t="shared" si="257"/>
        <v>_祝日でない</v>
      </c>
      <c r="R436" t="str">
        <f t="shared" si="258"/>
        <v>_平日</v>
      </c>
      <c r="S436" t="str">
        <f t="shared" si="259"/>
        <v>_平日</v>
      </c>
      <c r="T436">
        <f t="shared" si="272"/>
        <v>420</v>
      </c>
      <c r="U436" t="str">
        <f t="shared" si="260"/>
        <v>木</v>
      </c>
      <c r="V436" t="str">
        <f t="shared" si="261"/>
        <v>週の後半</v>
      </c>
      <c r="W436" t="s">
        <v>27</v>
      </c>
      <c r="X436" t="str">
        <f t="shared" si="262"/>
        <v>週の後半</v>
      </c>
      <c r="Y436" s="3">
        <v>0.5</v>
      </c>
      <c r="Z436" s="3">
        <v>76</v>
      </c>
      <c r="AA436" s="2" t="s">
        <v>79</v>
      </c>
      <c r="AB436" s="3">
        <v>0</v>
      </c>
      <c r="AC436" s="3">
        <v>114122</v>
      </c>
      <c r="AD436">
        <f t="shared" si="273"/>
        <v>304</v>
      </c>
      <c r="AE436" s="3">
        <v>1392</v>
      </c>
      <c r="AF436" s="3">
        <v>1351</v>
      </c>
      <c r="AG436" s="3">
        <v>41</v>
      </c>
      <c r="AH436" s="3">
        <v>569</v>
      </c>
      <c r="AI436" s="3">
        <v>628</v>
      </c>
      <c r="AJ436" s="3">
        <v>470</v>
      </c>
      <c r="AK436" s="3">
        <v>277</v>
      </c>
      <c r="AL436" s="3">
        <v>62</v>
      </c>
      <c r="AM436" s="3">
        <v>6126</v>
      </c>
      <c r="AN436" s="3">
        <v>1506</v>
      </c>
      <c r="AO436" s="3">
        <v>7431.1</v>
      </c>
      <c r="AP436" s="3">
        <v>3.9E-2</v>
      </c>
      <c r="AQ436" s="3">
        <v>51</v>
      </c>
      <c r="AR436" s="3">
        <v>66.099999999999994</v>
      </c>
      <c r="AS436" s="3">
        <v>2</v>
      </c>
      <c r="AT436" s="3">
        <v>3</v>
      </c>
      <c r="AU436" s="2">
        <v>1015.4</v>
      </c>
      <c r="AV436" s="2">
        <v>10</v>
      </c>
      <c r="AW436" s="2">
        <v>-0.55833333333333324</v>
      </c>
      <c r="AX436">
        <f t="shared" si="263"/>
        <v>-26</v>
      </c>
      <c r="AY436" t="s">
        <v>82</v>
      </c>
      <c r="AZ436" s="3">
        <v>13833175</v>
      </c>
      <c r="BA436" s="3">
        <v>2665</v>
      </c>
      <c r="BB436">
        <v>36865411375</v>
      </c>
      <c r="BC436" t="s">
        <v>79</v>
      </c>
      <c r="BD436">
        <f t="shared" si="277"/>
        <v>12.3</v>
      </c>
      <c r="BE436">
        <f t="shared" si="278"/>
        <v>49</v>
      </c>
      <c r="BF436" t="str">
        <f t="shared" si="279"/>
        <v>あり</v>
      </c>
      <c r="BG436" t="str">
        <f t="shared" si="280"/>
        <v>_冬でない</v>
      </c>
      <c r="BH436">
        <f t="shared" si="281"/>
        <v>0</v>
      </c>
      <c r="BI436" t="str">
        <f t="shared" si="282"/>
        <v>_なし</v>
      </c>
      <c r="BJ436" t="str">
        <f t="shared" si="264"/>
        <v>_なし</v>
      </c>
      <c r="BK436" t="str">
        <f t="shared" si="283"/>
        <v>_なし</v>
      </c>
      <c r="BL436">
        <f t="shared" si="284"/>
        <v>3.0083333333333342</v>
      </c>
      <c r="BM436">
        <f t="shared" si="265"/>
        <v>6403</v>
      </c>
      <c r="BN436">
        <f t="shared" si="266"/>
        <v>1568</v>
      </c>
      <c r="BO436">
        <f t="shared" si="267"/>
        <v>7971</v>
      </c>
      <c r="BP436">
        <v>-22</v>
      </c>
      <c r="BQ436">
        <v>-4</v>
      </c>
      <c r="BR436">
        <v>-12</v>
      </c>
      <c r="BS436">
        <v>-29</v>
      </c>
      <c r="BT436">
        <v>-25</v>
      </c>
      <c r="BU436">
        <v>11</v>
      </c>
      <c r="BV436">
        <f t="shared" si="290"/>
        <v>-27</v>
      </c>
      <c r="BW436">
        <f t="shared" si="291"/>
        <v>-3</v>
      </c>
      <c r="BX436">
        <f t="shared" si="292"/>
        <v>-10</v>
      </c>
      <c r="BY436">
        <f t="shared" si="293"/>
        <v>-33</v>
      </c>
      <c r="BZ436">
        <f t="shared" si="294"/>
        <v>-24</v>
      </c>
      <c r="CA436">
        <f t="shared" si="295"/>
        <v>11</v>
      </c>
      <c r="CB436">
        <f t="shared" si="268"/>
        <v>-13.5</v>
      </c>
      <c r="CC436">
        <f t="shared" si="269"/>
        <v>-14.333333333333334</v>
      </c>
      <c r="CD436">
        <f t="shared" si="285"/>
        <v>10.9</v>
      </c>
      <c r="CE436" t="s">
        <v>120</v>
      </c>
      <c r="CF436" t="str">
        <f t="shared" si="286"/>
        <v>春</v>
      </c>
      <c r="CG436" s="2">
        <v>13833175</v>
      </c>
      <c r="CH436" s="2">
        <v>114122</v>
      </c>
      <c r="CI436" s="2">
        <v>36865411375</v>
      </c>
      <c r="CJ436">
        <f t="shared" si="287"/>
        <v>34699040244</v>
      </c>
      <c r="CK436">
        <f t="shared" si="288"/>
        <v>34699040244</v>
      </c>
      <c r="CL436" s="2">
        <v>1.2857142857142858</v>
      </c>
      <c r="CM436" s="2">
        <v>0</v>
      </c>
      <c r="CN436">
        <f t="shared" si="270"/>
        <v>1.2857142857142858</v>
      </c>
      <c r="CO436">
        <f t="shared" si="274"/>
        <v>1.2857142857142858</v>
      </c>
      <c r="CP436">
        <f t="shared" si="275"/>
        <v>0</v>
      </c>
      <c r="CQ436">
        <f t="shared" si="276"/>
        <v>1.2857142857142858</v>
      </c>
      <c r="CR436">
        <f t="shared" si="271"/>
        <v>418.71428571428572</v>
      </c>
      <c r="CS436">
        <v>187</v>
      </c>
      <c r="CT436">
        <v>540172</v>
      </c>
      <c r="CU436">
        <f t="shared" si="289"/>
        <v>540172</v>
      </c>
    </row>
    <row r="437" spans="1:99" x14ac:dyDescent="0.55000000000000004">
      <c r="A437" s="1">
        <v>44281</v>
      </c>
      <c r="B437">
        <v>376</v>
      </c>
      <c r="C437">
        <v>119231</v>
      </c>
      <c r="D437">
        <v>15</v>
      </c>
      <c r="E437">
        <v>1689</v>
      </c>
      <c r="F437">
        <v>14.5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 t="str">
        <f t="shared" si="255"/>
        <v>金曜</v>
      </c>
      <c r="O437" t="s">
        <v>17</v>
      </c>
      <c r="P437" t="str">
        <f t="shared" si="256"/>
        <v>_平日</v>
      </c>
      <c r="Q437" t="str">
        <f t="shared" si="257"/>
        <v>_祝日でない</v>
      </c>
      <c r="R437" t="str">
        <f t="shared" si="258"/>
        <v>_平日</v>
      </c>
      <c r="S437" t="str">
        <f t="shared" si="259"/>
        <v>休日前日</v>
      </c>
      <c r="T437">
        <f t="shared" si="272"/>
        <v>394</v>
      </c>
      <c r="U437" t="str">
        <f t="shared" si="260"/>
        <v>金</v>
      </c>
      <c r="V437" t="str">
        <f t="shared" si="261"/>
        <v>週の後半</v>
      </c>
      <c r="W437" t="s">
        <v>27</v>
      </c>
      <c r="X437" t="str">
        <f t="shared" si="262"/>
        <v>週の後半</v>
      </c>
      <c r="Y437" s="3">
        <v>0</v>
      </c>
      <c r="Z437" s="3">
        <v>42</v>
      </c>
      <c r="AA437" s="2" t="s">
        <v>79</v>
      </c>
      <c r="AB437" s="3">
        <v>0</v>
      </c>
      <c r="AC437" s="3">
        <v>114468</v>
      </c>
      <c r="AD437">
        <f t="shared" si="273"/>
        <v>346</v>
      </c>
      <c r="AE437" s="3">
        <v>1399</v>
      </c>
      <c r="AF437" s="3">
        <v>1354</v>
      </c>
      <c r="AG437" s="3">
        <v>45</v>
      </c>
      <c r="AH437" s="3">
        <v>599</v>
      </c>
      <c r="AI437" s="3">
        <v>624</v>
      </c>
      <c r="AJ437" s="3">
        <v>452</v>
      </c>
      <c r="AK437" s="3">
        <v>315</v>
      </c>
      <c r="AL437" s="3">
        <v>55</v>
      </c>
      <c r="AM437" s="3">
        <v>6723</v>
      </c>
      <c r="AN437" s="3">
        <v>1538</v>
      </c>
      <c r="AO437" s="3">
        <v>7385.7</v>
      </c>
      <c r="AP437" s="3">
        <v>4.1000000000000002E-2</v>
      </c>
      <c r="AQ437" s="3">
        <v>61</v>
      </c>
      <c r="AR437" s="3">
        <v>66.099999999999994</v>
      </c>
      <c r="AS437" s="3">
        <v>10.8</v>
      </c>
      <c r="AT437" s="3">
        <v>3.4</v>
      </c>
      <c r="AU437" s="2">
        <v>1012.7</v>
      </c>
      <c r="AV437" s="2">
        <v>2.5</v>
      </c>
      <c r="AW437" s="2">
        <v>3.8583333333333329</v>
      </c>
      <c r="AX437">
        <f t="shared" si="263"/>
        <v>-18</v>
      </c>
      <c r="AY437" t="s">
        <v>82</v>
      </c>
      <c r="AZ437" s="3">
        <v>13832781</v>
      </c>
      <c r="BA437" s="3">
        <v>2698</v>
      </c>
      <c r="BB437">
        <v>37320843138</v>
      </c>
      <c r="BC437" t="s">
        <v>79</v>
      </c>
      <c r="BD437">
        <f t="shared" si="277"/>
        <v>12.9</v>
      </c>
      <c r="BE437">
        <f t="shared" si="278"/>
        <v>57</v>
      </c>
      <c r="BF437" t="str">
        <f t="shared" si="279"/>
        <v>あり</v>
      </c>
      <c r="BG437" t="str">
        <f t="shared" si="280"/>
        <v>_冬でない</v>
      </c>
      <c r="BH437">
        <f t="shared" si="281"/>
        <v>0</v>
      </c>
      <c r="BI437" t="str">
        <f t="shared" si="282"/>
        <v>_なし</v>
      </c>
      <c r="BJ437" t="str">
        <f t="shared" si="264"/>
        <v>_なし</v>
      </c>
      <c r="BK437" t="str">
        <f t="shared" si="283"/>
        <v>_なし</v>
      </c>
      <c r="BL437">
        <f t="shared" si="284"/>
        <v>2.7416666666666667</v>
      </c>
      <c r="BM437">
        <f t="shared" si="265"/>
        <v>7038</v>
      </c>
      <c r="BN437">
        <f t="shared" si="266"/>
        <v>1593</v>
      </c>
      <c r="BO437">
        <f t="shared" si="267"/>
        <v>8631</v>
      </c>
      <c r="BP437">
        <v>-22</v>
      </c>
      <c r="BQ437">
        <v>-1</v>
      </c>
      <c r="BR437">
        <v>7</v>
      </c>
      <c r="BS437">
        <v>-28</v>
      </c>
      <c r="BT437">
        <v>-26</v>
      </c>
      <c r="BU437">
        <v>11</v>
      </c>
      <c r="BV437">
        <f t="shared" si="290"/>
        <v>-26</v>
      </c>
      <c r="BW437">
        <f t="shared" si="291"/>
        <v>-4</v>
      </c>
      <c r="BX437">
        <f t="shared" si="292"/>
        <v>-11</v>
      </c>
      <c r="BY437">
        <f t="shared" si="293"/>
        <v>-32</v>
      </c>
      <c r="BZ437">
        <f t="shared" si="294"/>
        <v>-25</v>
      </c>
      <c r="CA437">
        <f t="shared" si="295"/>
        <v>12</v>
      </c>
      <c r="CB437">
        <f t="shared" si="268"/>
        <v>-9.8333333333333339</v>
      </c>
      <c r="CC437">
        <f t="shared" si="269"/>
        <v>-14.333333333333334</v>
      </c>
      <c r="CD437">
        <f t="shared" si="285"/>
        <v>7.6</v>
      </c>
      <c r="CE437" t="s">
        <v>120</v>
      </c>
      <c r="CF437" t="str">
        <f t="shared" si="286"/>
        <v>春</v>
      </c>
      <c r="CG437" s="2">
        <v>13832781</v>
      </c>
      <c r="CH437" s="2">
        <v>114468</v>
      </c>
      <c r="CI437" s="2">
        <v>37320843138</v>
      </c>
      <c r="CJ437">
        <f t="shared" si="287"/>
        <v>34808910320</v>
      </c>
      <c r="CK437">
        <f t="shared" si="288"/>
        <v>34808910320</v>
      </c>
      <c r="CL437" s="2">
        <v>1.2857142857142858</v>
      </c>
      <c r="CM437" s="2">
        <v>0</v>
      </c>
      <c r="CN437">
        <f t="shared" si="270"/>
        <v>1.2857142857142858</v>
      </c>
      <c r="CO437">
        <f t="shared" si="274"/>
        <v>1.2857142857142858</v>
      </c>
      <c r="CP437">
        <f t="shared" si="275"/>
        <v>0</v>
      </c>
      <c r="CQ437">
        <f t="shared" si="276"/>
        <v>1.2857142857142858</v>
      </c>
      <c r="CR437">
        <f t="shared" si="271"/>
        <v>392.71428571428572</v>
      </c>
      <c r="CS437">
        <v>187</v>
      </c>
      <c r="CT437">
        <v>540172</v>
      </c>
      <c r="CU437">
        <f t="shared" si="289"/>
        <v>540172</v>
      </c>
    </row>
    <row r="438" spans="1:99" x14ac:dyDescent="0.55000000000000004">
      <c r="A438" s="1">
        <v>44282</v>
      </c>
      <c r="B438">
        <v>430</v>
      </c>
      <c r="C438">
        <v>119661</v>
      </c>
      <c r="D438">
        <v>16</v>
      </c>
      <c r="E438">
        <v>1705</v>
      </c>
      <c r="F438">
        <v>13.7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 t="str">
        <f t="shared" si="255"/>
        <v>休日</v>
      </c>
      <c r="O438" t="s">
        <v>17</v>
      </c>
      <c r="P438" t="str">
        <f t="shared" si="256"/>
        <v>休日</v>
      </c>
      <c r="Q438" t="str">
        <f t="shared" si="257"/>
        <v>_祝日でない</v>
      </c>
      <c r="R438" t="str">
        <f t="shared" si="258"/>
        <v>休日</v>
      </c>
      <c r="S438" t="str">
        <f t="shared" si="259"/>
        <v>休日</v>
      </c>
      <c r="T438">
        <f t="shared" si="272"/>
        <v>376</v>
      </c>
      <c r="U438" t="str">
        <f t="shared" si="260"/>
        <v>土</v>
      </c>
      <c r="V438" t="str">
        <f t="shared" si="261"/>
        <v>週の後半</v>
      </c>
      <c r="W438" t="s">
        <v>27</v>
      </c>
      <c r="X438" t="str">
        <f t="shared" si="262"/>
        <v>週の後半</v>
      </c>
      <c r="Y438" s="3">
        <v>0</v>
      </c>
      <c r="Z438" s="3">
        <v>49</v>
      </c>
      <c r="AA438" s="2" t="s">
        <v>79</v>
      </c>
      <c r="AB438" s="3">
        <v>0</v>
      </c>
      <c r="AC438" s="3">
        <v>114688</v>
      </c>
      <c r="AD438">
        <f t="shared" si="273"/>
        <v>220</v>
      </c>
      <c r="AE438" s="3">
        <v>1437</v>
      </c>
      <c r="AF438" s="3">
        <v>1393</v>
      </c>
      <c r="AG438" s="3">
        <v>44</v>
      </c>
      <c r="AH438" s="3">
        <v>628</v>
      </c>
      <c r="AI438" s="3">
        <v>617</v>
      </c>
      <c r="AJ438" s="3">
        <v>586</v>
      </c>
      <c r="AK438" s="3">
        <v>215</v>
      </c>
      <c r="AL438" s="3">
        <v>28</v>
      </c>
      <c r="AM438" s="3">
        <v>4639</v>
      </c>
      <c r="AN438" s="3">
        <v>936</v>
      </c>
      <c r="AO438" s="3">
        <v>7610.6</v>
      </c>
      <c r="AP438" s="3">
        <v>0.04</v>
      </c>
      <c r="AQ438" s="3">
        <v>83</v>
      </c>
      <c r="AR438" s="3">
        <v>67.099999999999994</v>
      </c>
      <c r="AS438" s="3">
        <v>10.199999999999999</v>
      </c>
      <c r="AT438" s="3">
        <v>3.3</v>
      </c>
      <c r="AU438" s="2">
        <v>1019.4</v>
      </c>
      <c r="AV438" s="2">
        <v>7.3</v>
      </c>
      <c r="AW438" s="2">
        <v>-24.691666666666666</v>
      </c>
      <c r="AX438">
        <f t="shared" si="263"/>
        <v>54</v>
      </c>
      <c r="AY438" t="s">
        <v>82</v>
      </c>
      <c r="AZ438" s="3">
        <v>13832405</v>
      </c>
      <c r="BA438" s="3">
        <v>2838</v>
      </c>
      <c r="BB438">
        <v>39256365390</v>
      </c>
      <c r="BC438" t="s">
        <v>79</v>
      </c>
      <c r="BD438">
        <f t="shared" si="277"/>
        <v>14.1</v>
      </c>
      <c r="BE438">
        <f t="shared" si="278"/>
        <v>68</v>
      </c>
      <c r="BF438" t="str">
        <f t="shared" si="279"/>
        <v>あり</v>
      </c>
      <c r="BG438" t="str">
        <f t="shared" si="280"/>
        <v>_冬でない</v>
      </c>
      <c r="BH438">
        <f t="shared" si="281"/>
        <v>0</v>
      </c>
      <c r="BI438" t="str">
        <f t="shared" si="282"/>
        <v>_なし</v>
      </c>
      <c r="BJ438" t="str">
        <f t="shared" si="264"/>
        <v>_なし</v>
      </c>
      <c r="BK438" t="str">
        <f t="shared" si="283"/>
        <v>_なし</v>
      </c>
      <c r="BL438">
        <f t="shared" si="284"/>
        <v>-24.816666666666663</v>
      </c>
      <c r="BM438">
        <f t="shared" si="265"/>
        <v>4854</v>
      </c>
      <c r="BN438">
        <f t="shared" si="266"/>
        <v>964</v>
      </c>
      <c r="BO438">
        <f t="shared" si="267"/>
        <v>5818</v>
      </c>
      <c r="BP438">
        <v>-14</v>
      </c>
      <c r="BQ438">
        <v>5</v>
      </c>
      <c r="BR438">
        <v>27</v>
      </c>
      <c r="BS438">
        <v>-18</v>
      </c>
      <c r="BT438">
        <v>-13</v>
      </c>
      <c r="BU438">
        <v>4</v>
      </c>
      <c r="BV438">
        <f t="shared" si="290"/>
        <v>-27</v>
      </c>
      <c r="BW438">
        <f t="shared" si="291"/>
        <v>-1</v>
      </c>
      <c r="BX438">
        <f t="shared" si="292"/>
        <v>-11</v>
      </c>
      <c r="BY438">
        <f t="shared" si="293"/>
        <v>-33</v>
      </c>
      <c r="BZ438">
        <f t="shared" si="294"/>
        <v>-26</v>
      </c>
      <c r="CA438">
        <f t="shared" si="295"/>
        <v>13</v>
      </c>
      <c r="CB438">
        <f t="shared" si="268"/>
        <v>-1.5</v>
      </c>
      <c r="CC438">
        <f t="shared" si="269"/>
        <v>-14.166666666666666</v>
      </c>
      <c r="CD438">
        <f t="shared" si="285"/>
        <v>1</v>
      </c>
      <c r="CE438" t="s">
        <v>120</v>
      </c>
      <c r="CF438" t="str">
        <f t="shared" si="286"/>
        <v>春</v>
      </c>
      <c r="CG438" s="2">
        <v>13832405</v>
      </c>
      <c r="CH438" s="2">
        <v>114688</v>
      </c>
      <c r="CI438" s="2">
        <v>39256365390</v>
      </c>
      <c r="CJ438">
        <f t="shared" si="287"/>
        <v>36039437785</v>
      </c>
      <c r="CK438">
        <f t="shared" si="288"/>
        <v>36039437785</v>
      </c>
      <c r="CL438" s="2">
        <v>1.2857142857142858</v>
      </c>
      <c r="CM438" s="2">
        <v>0</v>
      </c>
      <c r="CN438">
        <f t="shared" si="270"/>
        <v>1.2857142857142858</v>
      </c>
      <c r="CO438">
        <f t="shared" si="274"/>
        <v>1.2857142857142858</v>
      </c>
      <c r="CP438">
        <f t="shared" si="275"/>
        <v>0</v>
      </c>
      <c r="CQ438">
        <f t="shared" si="276"/>
        <v>1.2857142857142858</v>
      </c>
      <c r="CR438">
        <f t="shared" si="271"/>
        <v>374.71428571428572</v>
      </c>
      <c r="CS438">
        <v>187</v>
      </c>
      <c r="CT438">
        <v>540172</v>
      </c>
      <c r="CU438">
        <f t="shared" si="289"/>
        <v>540172</v>
      </c>
    </row>
    <row r="439" spans="1:99" x14ac:dyDescent="0.55000000000000004">
      <c r="A439" s="1">
        <v>44283</v>
      </c>
      <c r="B439">
        <v>313</v>
      </c>
      <c r="C439">
        <v>119974</v>
      </c>
      <c r="D439">
        <v>20</v>
      </c>
      <c r="E439">
        <v>1725</v>
      </c>
      <c r="F439">
        <v>16.5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 t="str">
        <f t="shared" si="255"/>
        <v>休日</v>
      </c>
      <c r="O439" t="s">
        <v>17</v>
      </c>
      <c r="P439" t="str">
        <f t="shared" si="256"/>
        <v>休日</v>
      </c>
      <c r="Q439" t="str">
        <f t="shared" si="257"/>
        <v>_祝日でない</v>
      </c>
      <c r="R439" t="str">
        <f t="shared" si="258"/>
        <v>休日</v>
      </c>
      <c r="S439" t="str">
        <f t="shared" si="259"/>
        <v>休日</v>
      </c>
      <c r="T439">
        <f t="shared" si="272"/>
        <v>430</v>
      </c>
      <c r="U439" t="str">
        <f t="shared" si="260"/>
        <v>日</v>
      </c>
      <c r="V439" t="str">
        <f t="shared" si="261"/>
        <v>_週の前半</v>
      </c>
      <c r="W439" t="s">
        <v>27</v>
      </c>
      <c r="X439" t="str">
        <f t="shared" si="262"/>
        <v>週の後半</v>
      </c>
      <c r="Y439" s="3">
        <v>8</v>
      </c>
      <c r="Z439" s="3">
        <v>80</v>
      </c>
      <c r="AA439" s="2" t="s">
        <v>79</v>
      </c>
      <c r="AB439" s="3">
        <v>0</v>
      </c>
      <c r="AC439" s="3">
        <v>114993</v>
      </c>
      <c r="AD439">
        <f t="shared" si="273"/>
        <v>305</v>
      </c>
      <c r="AE439" s="3">
        <v>1419</v>
      </c>
      <c r="AF439" s="3">
        <v>1378</v>
      </c>
      <c r="AG439" s="3">
        <v>41</v>
      </c>
      <c r="AH439" s="3">
        <v>676</v>
      </c>
      <c r="AI439" s="3">
        <v>608</v>
      </c>
      <c r="AJ439" s="3">
        <v>553</v>
      </c>
      <c r="AK439" s="3">
        <v>141</v>
      </c>
      <c r="AL439" s="3">
        <v>23</v>
      </c>
      <c r="AM439" s="3">
        <v>2014</v>
      </c>
      <c r="AN439" s="3">
        <v>590</v>
      </c>
      <c r="AO439" s="3">
        <v>7684.3</v>
      </c>
      <c r="AP439" s="3">
        <v>0.04</v>
      </c>
      <c r="AQ439" s="3">
        <v>87</v>
      </c>
      <c r="AR439" s="3">
        <v>70.3</v>
      </c>
      <c r="AS439" s="3">
        <v>0</v>
      </c>
      <c r="AT439" s="3">
        <v>4.5</v>
      </c>
      <c r="AU439" s="2">
        <v>1011.5</v>
      </c>
      <c r="AV439" s="2">
        <v>10</v>
      </c>
      <c r="AW439" s="2">
        <v>-12.850000000000001</v>
      </c>
      <c r="AX439">
        <f t="shared" si="263"/>
        <v>-117</v>
      </c>
      <c r="AY439" t="s">
        <v>82</v>
      </c>
      <c r="AZ439" s="3">
        <v>13831975</v>
      </c>
      <c r="BA439" s="3">
        <v>2943</v>
      </c>
      <c r="BB439">
        <v>40707502425</v>
      </c>
      <c r="BC439" t="s">
        <v>79</v>
      </c>
      <c r="BD439">
        <f t="shared" si="277"/>
        <v>16.7</v>
      </c>
      <c r="BE439">
        <f t="shared" si="278"/>
        <v>95</v>
      </c>
      <c r="BF439" t="str">
        <f t="shared" si="279"/>
        <v>_なし</v>
      </c>
      <c r="BG439" t="str">
        <f t="shared" si="280"/>
        <v>_冬でない</v>
      </c>
      <c r="BH439">
        <f t="shared" si="281"/>
        <v>0</v>
      </c>
      <c r="BI439" t="str">
        <f t="shared" si="282"/>
        <v>_なし</v>
      </c>
      <c r="BJ439" t="str">
        <f t="shared" si="264"/>
        <v>_なし</v>
      </c>
      <c r="BK439" t="str">
        <f t="shared" si="283"/>
        <v>_なし</v>
      </c>
      <c r="BL439">
        <f t="shared" si="284"/>
        <v>-15.41666666666667</v>
      </c>
      <c r="BM439">
        <f t="shared" si="265"/>
        <v>2155</v>
      </c>
      <c r="BN439">
        <f t="shared" si="266"/>
        <v>613</v>
      </c>
      <c r="BO439">
        <f t="shared" si="267"/>
        <v>2768</v>
      </c>
      <c r="BP439">
        <v>-24</v>
      </c>
      <c r="BQ439">
        <v>-9</v>
      </c>
      <c r="BR439">
        <v>-24</v>
      </c>
      <c r="BS439">
        <v>-27</v>
      </c>
      <c r="BT439">
        <v>-10</v>
      </c>
      <c r="BU439">
        <v>5</v>
      </c>
      <c r="BV439">
        <f t="shared" si="290"/>
        <v>-19</v>
      </c>
      <c r="BW439">
        <f t="shared" si="291"/>
        <v>2</v>
      </c>
      <c r="BX439">
        <f t="shared" si="292"/>
        <v>-11</v>
      </c>
      <c r="BY439">
        <f t="shared" si="293"/>
        <v>-28</v>
      </c>
      <c r="BZ439">
        <f t="shared" si="294"/>
        <v>-29</v>
      </c>
      <c r="CA439">
        <f t="shared" si="295"/>
        <v>7</v>
      </c>
      <c r="CB439">
        <f t="shared" si="268"/>
        <v>-14.833333333333334</v>
      </c>
      <c r="CC439">
        <f t="shared" si="269"/>
        <v>-13</v>
      </c>
      <c r="CD439">
        <f t="shared" si="285"/>
        <v>0</v>
      </c>
      <c r="CE439" t="s">
        <v>120</v>
      </c>
      <c r="CF439" t="str">
        <f t="shared" si="286"/>
        <v>春</v>
      </c>
      <c r="CG439" s="2">
        <v>13831975</v>
      </c>
      <c r="CH439" s="2">
        <v>114993</v>
      </c>
      <c r="CI439" s="2">
        <v>40707502425</v>
      </c>
      <c r="CJ439">
        <f t="shared" si="287"/>
        <v>37657168750</v>
      </c>
      <c r="CK439">
        <f t="shared" si="288"/>
        <v>37657168750</v>
      </c>
      <c r="CL439" s="2">
        <v>1.2857142857142858</v>
      </c>
      <c r="CM439" s="2">
        <v>0</v>
      </c>
      <c r="CN439">
        <f t="shared" si="270"/>
        <v>1.2857142857142858</v>
      </c>
      <c r="CO439">
        <f t="shared" si="274"/>
        <v>1.2857142857142858</v>
      </c>
      <c r="CP439">
        <f t="shared" si="275"/>
        <v>0</v>
      </c>
      <c r="CQ439">
        <f t="shared" si="276"/>
        <v>1.2857142857142858</v>
      </c>
      <c r="CR439">
        <f t="shared" si="271"/>
        <v>428.71428571428572</v>
      </c>
      <c r="CS439">
        <v>187</v>
      </c>
      <c r="CT439">
        <v>540172</v>
      </c>
      <c r="CU439">
        <f t="shared" si="289"/>
        <v>540172</v>
      </c>
    </row>
    <row r="440" spans="1:99" x14ac:dyDescent="0.55000000000000004">
      <c r="A440" s="1">
        <v>44284</v>
      </c>
      <c r="B440">
        <v>234</v>
      </c>
      <c r="C440">
        <v>120208</v>
      </c>
      <c r="D440">
        <v>12</v>
      </c>
      <c r="E440">
        <v>1737</v>
      </c>
      <c r="F440">
        <v>17.5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t="str">
        <f t="shared" si="255"/>
        <v>_平日(金曜除く)</v>
      </c>
      <c r="O440" t="s">
        <v>17</v>
      </c>
      <c r="P440" t="str">
        <f t="shared" si="256"/>
        <v>_平日</v>
      </c>
      <c r="Q440" t="str">
        <f t="shared" si="257"/>
        <v>_祝日でない</v>
      </c>
      <c r="R440" t="str">
        <f t="shared" si="258"/>
        <v>_平日</v>
      </c>
      <c r="S440" t="str">
        <f t="shared" si="259"/>
        <v>_平日</v>
      </c>
      <c r="T440">
        <f t="shared" si="272"/>
        <v>313</v>
      </c>
      <c r="U440" t="str">
        <f t="shared" si="260"/>
        <v>月</v>
      </c>
      <c r="V440" t="str">
        <f t="shared" si="261"/>
        <v>_週の前半</v>
      </c>
      <c r="W440" t="s">
        <v>27</v>
      </c>
      <c r="X440" t="str">
        <f t="shared" si="262"/>
        <v>_週の前半</v>
      </c>
      <c r="Y440" s="3">
        <v>34.5</v>
      </c>
      <c r="Z440" s="3">
        <v>84</v>
      </c>
      <c r="AA440" s="2" t="s">
        <v>79</v>
      </c>
      <c r="AB440" s="3">
        <v>0</v>
      </c>
      <c r="AC440" s="3">
        <v>115381</v>
      </c>
      <c r="AD440">
        <f t="shared" si="273"/>
        <v>388</v>
      </c>
      <c r="AE440" s="3">
        <v>1436</v>
      </c>
      <c r="AF440" s="3">
        <v>1396</v>
      </c>
      <c r="AG440" s="3">
        <v>40</v>
      </c>
      <c r="AH440" s="3">
        <v>658</v>
      </c>
      <c r="AI440" s="3">
        <v>684</v>
      </c>
      <c r="AJ440" s="3">
        <v>312</v>
      </c>
      <c r="AK440" s="3">
        <v>219</v>
      </c>
      <c r="AL440" s="3">
        <v>60</v>
      </c>
      <c r="AM440" s="3">
        <v>6014</v>
      </c>
      <c r="AN440" s="3">
        <v>2085</v>
      </c>
      <c r="AO440" s="3">
        <v>7572.9</v>
      </c>
      <c r="AP440" s="3">
        <v>0.04</v>
      </c>
      <c r="AQ440" s="3">
        <v>78</v>
      </c>
      <c r="AR440" s="3">
        <v>69.3</v>
      </c>
      <c r="AS440" s="3">
        <v>10.5</v>
      </c>
      <c r="AT440" s="3">
        <v>2.7</v>
      </c>
      <c r="AU440" s="2">
        <v>1000.4</v>
      </c>
      <c r="AV440" s="2">
        <v>7.5</v>
      </c>
      <c r="AW440" s="2">
        <v>98.883333333333368</v>
      </c>
      <c r="AX440">
        <f t="shared" si="263"/>
        <v>-79</v>
      </c>
      <c r="AY440" t="s">
        <v>82</v>
      </c>
      <c r="AZ440" s="3">
        <v>13831662</v>
      </c>
      <c r="BA440" s="3">
        <v>2856</v>
      </c>
      <c r="BB440">
        <v>39503226672</v>
      </c>
      <c r="BC440" t="s">
        <v>79</v>
      </c>
      <c r="BD440">
        <f t="shared" si="277"/>
        <v>12.1</v>
      </c>
      <c r="BE440">
        <f t="shared" si="278"/>
        <v>54</v>
      </c>
      <c r="BF440" t="str">
        <f t="shared" si="279"/>
        <v>_なし</v>
      </c>
      <c r="BG440" t="str">
        <f t="shared" si="280"/>
        <v>_冬でない</v>
      </c>
      <c r="BH440">
        <f t="shared" si="281"/>
        <v>0</v>
      </c>
      <c r="BI440" t="str">
        <f t="shared" si="282"/>
        <v>_なし</v>
      </c>
      <c r="BJ440" t="str">
        <f t="shared" si="264"/>
        <v>_なし</v>
      </c>
      <c r="BK440" t="str">
        <f t="shared" si="283"/>
        <v>_なし</v>
      </c>
      <c r="BL440">
        <f t="shared" si="284"/>
        <v>110.38333333333333</v>
      </c>
      <c r="BM440">
        <f t="shared" si="265"/>
        <v>6233</v>
      </c>
      <c r="BN440">
        <f t="shared" si="266"/>
        <v>2145</v>
      </c>
      <c r="BO440">
        <f t="shared" si="267"/>
        <v>8378</v>
      </c>
      <c r="BP440">
        <v>-20</v>
      </c>
      <c r="BQ440">
        <v>-3</v>
      </c>
      <c r="BR440">
        <v>4</v>
      </c>
      <c r="BS440">
        <v>-27</v>
      </c>
      <c r="BT440">
        <v>-25</v>
      </c>
      <c r="BU440">
        <v>10</v>
      </c>
      <c r="BV440">
        <f t="shared" si="290"/>
        <v>-39</v>
      </c>
      <c r="BW440">
        <f t="shared" si="291"/>
        <v>-29</v>
      </c>
      <c r="BX440">
        <f t="shared" si="292"/>
        <v>-69</v>
      </c>
      <c r="BY440">
        <f t="shared" si="293"/>
        <v>-40</v>
      </c>
      <c r="BZ440">
        <f t="shared" si="294"/>
        <v>-16</v>
      </c>
      <c r="CA440">
        <f t="shared" si="295"/>
        <v>9</v>
      </c>
      <c r="CB440">
        <f t="shared" si="268"/>
        <v>-10.166666666666666</v>
      </c>
      <c r="CC440">
        <f t="shared" si="269"/>
        <v>-30.666666666666668</v>
      </c>
      <c r="CD440">
        <f t="shared" si="285"/>
        <v>1.8</v>
      </c>
      <c r="CE440" t="s">
        <v>120</v>
      </c>
      <c r="CF440" t="str">
        <f t="shared" si="286"/>
        <v>春</v>
      </c>
      <c r="CG440" s="2">
        <v>13831662</v>
      </c>
      <c r="CH440" s="2">
        <v>115381</v>
      </c>
      <c r="CI440" s="2">
        <v>39503226672</v>
      </c>
      <c r="CJ440">
        <f t="shared" si="287"/>
        <v>36383732970</v>
      </c>
      <c r="CK440">
        <f t="shared" si="288"/>
        <v>36383732970</v>
      </c>
      <c r="CL440" s="2">
        <v>7.2857142857142856</v>
      </c>
      <c r="CM440" s="2">
        <v>0</v>
      </c>
      <c r="CN440">
        <f t="shared" si="270"/>
        <v>7.2857142857142856</v>
      </c>
      <c r="CO440">
        <f t="shared" si="274"/>
        <v>1.2857142857142858</v>
      </c>
      <c r="CP440">
        <f t="shared" si="275"/>
        <v>0</v>
      </c>
      <c r="CQ440">
        <f t="shared" si="276"/>
        <v>1.2857142857142858</v>
      </c>
      <c r="CR440">
        <f t="shared" si="271"/>
        <v>311.71428571428572</v>
      </c>
      <c r="CS440">
        <v>187</v>
      </c>
      <c r="CT440">
        <v>540172</v>
      </c>
      <c r="CU440">
        <f t="shared" si="289"/>
        <v>540172</v>
      </c>
    </row>
    <row r="441" spans="1:99" x14ac:dyDescent="0.55000000000000004">
      <c r="A441" s="1">
        <v>44285</v>
      </c>
      <c r="B441">
        <v>364</v>
      </c>
      <c r="C441">
        <v>120572</v>
      </c>
      <c r="D441">
        <v>10</v>
      </c>
      <c r="E441">
        <v>1747</v>
      </c>
      <c r="F441">
        <v>17.8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 t="str">
        <f t="shared" si="255"/>
        <v>_平日(金曜除く)</v>
      </c>
      <c r="O441" t="s">
        <v>17</v>
      </c>
      <c r="P441" t="str">
        <f t="shared" si="256"/>
        <v>_平日</v>
      </c>
      <c r="Q441" t="str">
        <f t="shared" si="257"/>
        <v>_祝日でない</v>
      </c>
      <c r="R441" t="str">
        <f t="shared" si="258"/>
        <v>_平日</v>
      </c>
      <c r="S441" t="str">
        <f t="shared" si="259"/>
        <v>_平日</v>
      </c>
      <c r="T441">
        <f t="shared" si="272"/>
        <v>234</v>
      </c>
      <c r="U441" t="str">
        <f t="shared" si="260"/>
        <v>火</v>
      </c>
      <c r="V441" t="str">
        <f t="shared" si="261"/>
        <v>_週の前半</v>
      </c>
      <c r="W441" t="s">
        <v>27</v>
      </c>
      <c r="X441" t="str">
        <f t="shared" si="262"/>
        <v>_週の前半</v>
      </c>
      <c r="Y441" s="3">
        <v>0</v>
      </c>
      <c r="Z441" s="3">
        <v>76</v>
      </c>
      <c r="AA441" s="2" t="s">
        <v>79</v>
      </c>
      <c r="AB441" s="3">
        <v>0</v>
      </c>
      <c r="AC441" s="3">
        <v>115690</v>
      </c>
      <c r="AD441">
        <f t="shared" si="273"/>
        <v>309</v>
      </c>
      <c r="AE441" s="3">
        <v>1468</v>
      </c>
      <c r="AF441" s="3">
        <v>1429</v>
      </c>
      <c r="AG441" s="3">
        <v>39</v>
      </c>
      <c r="AH441" s="3">
        <v>628</v>
      </c>
      <c r="AI441" s="3">
        <v>595</v>
      </c>
      <c r="AJ441" s="3">
        <v>444</v>
      </c>
      <c r="AK441" s="3">
        <v>311</v>
      </c>
      <c r="AL441" s="3">
        <v>65</v>
      </c>
      <c r="AM441" s="3">
        <v>7277</v>
      </c>
      <c r="AN441" s="3">
        <v>1748</v>
      </c>
      <c r="AO441" s="3">
        <v>7433.9</v>
      </c>
      <c r="AP441" s="3">
        <v>4.1000000000000002E-2</v>
      </c>
      <c r="AQ441" s="3">
        <v>79</v>
      </c>
      <c r="AR441" s="3">
        <v>71</v>
      </c>
      <c r="AS441" s="3">
        <v>3.1</v>
      </c>
      <c r="AT441" s="3">
        <v>2.4</v>
      </c>
      <c r="AU441" s="2">
        <v>1005.3</v>
      </c>
      <c r="AV441" s="2">
        <v>9.8000000000000007</v>
      </c>
      <c r="AW441" s="2">
        <v>0.65</v>
      </c>
      <c r="AX441">
        <f t="shared" si="263"/>
        <v>130</v>
      </c>
      <c r="AY441" t="s">
        <v>82</v>
      </c>
      <c r="AZ441" s="3">
        <v>13831428</v>
      </c>
      <c r="BA441" s="3">
        <v>2771</v>
      </c>
      <c r="BB441">
        <v>38326886988</v>
      </c>
      <c r="BC441" t="s">
        <v>79</v>
      </c>
      <c r="BD441">
        <f t="shared" si="277"/>
        <v>10.8</v>
      </c>
      <c r="BE441">
        <f t="shared" si="278"/>
        <v>46</v>
      </c>
      <c r="BF441" t="str">
        <f t="shared" si="279"/>
        <v>_なし</v>
      </c>
      <c r="BG441" t="str">
        <f t="shared" si="280"/>
        <v>_冬でない</v>
      </c>
      <c r="BH441">
        <f t="shared" si="281"/>
        <v>0</v>
      </c>
      <c r="BI441" t="str">
        <f t="shared" si="282"/>
        <v>_なし</v>
      </c>
      <c r="BJ441" t="str">
        <f t="shared" si="264"/>
        <v>_なし</v>
      </c>
      <c r="BK441" t="str">
        <f t="shared" si="283"/>
        <v>_なし</v>
      </c>
      <c r="BL441">
        <f t="shared" si="284"/>
        <v>0.40833333333333327</v>
      </c>
      <c r="BM441">
        <f t="shared" si="265"/>
        <v>7588</v>
      </c>
      <c r="BN441">
        <f t="shared" si="266"/>
        <v>1813</v>
      </c>
      <c r="BO441">
        <f t="shared" si="267"/>
        <v>9401</v>
      </c>
      <c r="BP441">
        <v>-19</v>
      </c>
      <c r="BQ441">
        <v>-2</v>
      </c>
      <c r="BR441">
        <v>3</v>
      </c>
      <c r="BS441">
        <v>-29</v>
      </c>
      <c r="BT441">
        <v>-26</v>
      </c>
      <c r="BU441">
        <v>10</v>
      </c>
      <c r="BV441">
        <f t="shared" si="290"/>
        <v>-26</v>
      </c>
      <c r="BW441">
        <f t="shared" si="291"/>
        <v>-6</v>
      </c>
      <c r="BX441">
        <f t="shared" si="292"/>
        <v>-24</v>
      </c>
      <c r="BY441">
        <f t="shared" si="293"/>
        <v>-30</v>
      </c>
      <c r="BZ441">
        <f t="shared" si="294"/>
        <v>-23</v>
      </c>
      <c r="CA441">
        <f t="shared" si="295"/>
        <v>10</v>
      </c>
      <c r="CB441">
        <f t="shared" si="268"/>
        <v>-10.5</v>
      </c>
      <c r="CC441">
        <f t="shared" si="269"/>
        <v>-16.5</v>
      </c>
      <c r="CD441">
        <f t="shared" si="285"/>
        <v>11.6</v>
      </c>
      <c r="CE441" t="s">
        <v>120</v>
      </c>
      <c r="CF441" t="str">
        <f t="shared" si="286"/>
        <v>春</v>
      </c>
      <c r="CG441" s="2">
        <v>13831428</v>
      </c>
      <c r="CH441" s="2">
        <v>115690</v>
      </c>
      <c r="CI441" s="2">
        <v>38326886988</v>
      </c>
      <c r="CJ441">
        <f t="shared" si="287"/>
        <v>35318028396</v>
      </c>
      <c r="CK441">
        <f t="shared" si="288"/>
        <v>35318028396</v>
      </c>
      <c r="CL441" s="2">
        <v>7.2857142857142856</v>
      </c>
      <c r="CM441" s="2">
        <v>0</v>
      </c>
      <c r="CN441">
        <f t="shared" si="270"/>
        <v>7.2857142857142856</v>
      </c>
      <c r="CO441">
        <f t="shared" si="274"/>
        <v>7.2857142857142856</v>
      </c>
      <c r="CP441">
        <f t="shared" si="275"/>
        <v>0</v>
      </c>
      <c r="CQ441">
        <f t="shared" si="276"/>
        <v>7.2857142857142856</v>
      </c>
      <c r="CR441">
        <f t="shared" si="271"/>
        <v>226.71428571428572</v>
      </c>
      <c r="CS441">
        <v>187</v>
      </c>
      <c r="CT441">
        <v>540172</v>
      </c>
      <c r="CU441">
        <f t="shared" si="289"/>
        <v>540172</v>
      </c>
    </row>
    <row r="442" spans="1:99" x14ac:dyDescent="0.55000000000000004">
      <c r="A442" s="1">
        <v>44286</v>
      </c>
      <c r="B442">
        <v>414</v>
      </c>
      <c r="C442">
        <v>120986</v>
      </c>
      <c r="D442">
        <v>23</v>
      </c>
      <c r="E442">
        <v>1770</v>
      </c>
      <c r="F442">
        <v>17.899999999999999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 t="str">
        <f t="shared" si="255"/>
        <v>_平日(金曜除く)</v>
      </c>
      <c r="O442" t="s">
        <v>17</v>
      </c>
      <c r="P442" t="str">
        <f t="shared" si="256"/>
        <v>_平日</v>
      </c>
      <c r="Q442" t="str">
        <f t="shared" si="257"/>
        <v>_祝日でない</v>
      </c>
      <c r="R442" t="str">
        <f t="shared" si="258"/>
        <v>_平日</v>
      </c>
      <c r="S442" t="str">
        <f t="shared" si="259"/>
        <v>_平日</v>
      </c>
      <c r="T442">
        <f t="shared" si="272"/>
        <v>364</v>
      </c>
      <c r="U442" t="str">
        <f t="shared" si="260"/>
        <v>水</v>
      </c>
      <c r="V442" t="str">
        <f t="shared" si="261"/>
        <v>_週の前半</v>
      </c>
      <c r="W442" t="s">
        <v>27</v>
      </c>
      <c r="X442" t="str">
        <f t="shared" si="262"/>
        <v>_週の前半</v>
      </c>
      <c r="Y442" s="3">
        <v>0</v>
      </c>
      <c r="Z442" s="3">
        <v>54</v>
      </c>
      <c r="AA442" s="2" t="s">
        <v>79</v>
      </c>
      <c r="AB442" s="3">
        <v>0</v>
      </c>
      <c r="AC442" s="3">
        <v>116012</v>
      </c>
      <c r="AD442">
        <f t="shared" si="273"/>
        <v>322</v>
      </c>
      <c r="AE442" s="3">
        <v>1466</v>
      </c>
      <c r="AF442" s="3">
        <v>1421</v>
      </c>
      <c r="AG442" s="3">
        <v>45</v>
      </c>
      <c r="AH442" s="3">
        <v>630</v>
      </c>
      <c r="AI442" s="3">
        <v>616</v>
      </c>
      <c r="AJ442" s="3">
        <v>492</v>
      </c>
      <c r="AK442" s="3">
        <v>325</v>
      </c>
      <c r="AL442" s="3">
        <v>46</v>
      </c>
      <c r="AM442" s="3">
        <v>6436</v>
      </c>
      <c r="AN442" s="3">
        <v>1550</v>
      </c>
      <c r="AO442" s="3">
        <v>7332</v>
      </c>
      <c r="AP442" s="3">
        <v>4.2000000000000003E-2</v>
      </c>
      <c r="AQ442" s="3">
        <v>47</v>
      </c>
      <c r="AR442" s="3">
        <v>69.400000000000006</v>
      </c>
      <c r="AS442" s="3">
        <v>9.9</v>
      </c>
      <c r="AT442" s="3">
        <v>3.2</v>
      </c>
      <c r="AU442" s="2">
        <v>1008.7</v>
      </c>
      <c r="AV442" s="2">
        <v>5</v>
      </c>
      <c r="AW442" s="2">
        <v>5.8999999999999986</v>
      </c>
      <c r="AX442">
        <f t="shared" si="263"/>
        <v>50</v>
      </c>
      <c r="AY442" t="s">
        <v>82</v>
      </c>
      <c r="AZ442" s="3">
        <v>13831064</v>
      </c>
      <c r="BA442" s="3">
        <v>2790</v>
      </c>
      <c r="BB442">
        <v>38588668560</v>
      </c>
      <c r="BC442" t="s">
        <v>79</v>
      </c>
      <c r="BD442">
        <f t="shared" si="277"/>
        <v>13.8</v>
      </c>
      <c r="BE442">
        <f t="shared" si="278"/>
        <v>61</v>
      </c>
      <c r="BF442" t="str">
        <f t="shared" si="279"/>
        <v>_なし</v>
      </c>
      <c r="BG442" t="str">
        <f t="shared" si="280"/>
        <v>_冬でない</v>
      </c>
      <c r="BH442">
        <f t="shared" si="281"/>
        <v>0</v>
      </c>
      <c r="BI442" t="str">
        <f t="shared" si="282"/>
        <v>_なし</v>
      </c>
      <c r="BJ442" t="str">
        <f t="shared" si="264"/>
        <v>_なし</v>
      </c>
      <c r="BK442" t="str">
        <f t="shared" si="283"/>
        <v>_なし</v>
      </c>
      <c r="BL442">
        <f t="shared" si="284"/>
        <v>2.7916666666666665</v>
      </c>
      <c r="BM442">
        <f t="shared" si="265"/>
        <v>6761</v>
      </c>
      <c r="BN442">
        <f t="shared" si="266"/>
        <v>1596</v>
      </c>
      <c r="BO442">
        <f t="shared" si="267"/>
        <v>8357</v>
      </c>
      <c r="BP442">
        <v>-19</v>
      </c>
      <c r="BQ442">
        <v>-1</v>
      </c>
      <c r="BR442">
        <v>5</v>
      </c>
      <c r="BS442">
        <v>-27</v>
      </c>
      <c r="BT442">
        <v>-22</v>
      </c>
      <c r="BU442">
        <v>9</v>
      </c>
      <c r="BV442">
        <f t="shared" si="290"/>
        <v>-20</v>
      </c>
      <c r="BW442">
        <f t="shared" si="291"/>
        <v>-1</v>
      </c>
      <c r="BX442">
        <f t="shared" si="292"/>
        <v>5</v>
      </c>
      <c r="BY442">
        <f t="shared" si="293"/>
        <v>-29</v>
      </c>
      <c r="BZ442">
        <f t="shared" si="294"/>
        <v>-24</v>
      </c>
      <c r="CA442">
        <f t="shared" si="295"/>
        <v>10</v>
      </c>
      <c r="CB442">
        <f t="shared" si="268"/>
        <v>-9.1666666666666661</v>
      </c>
      <c r="CC442">
        <f t="shared" si="269"/>
        <v>-9.8333333333333339</v>
      </c>
      <c r="CD442">
        <f t="shared" si="285"/>
        <v>11.5</v>
      </c>
      <c r="CE442" t="s">
        <v>120</v>
      </c>
      <c r="CF442" t="str">
        <f t="shared" si="286"/>
        <v>春</v>
      </c>
      <c r="CG442" s="2">
        <v>13831064</v>
      </c>
      <c r="CH442" s="2">
        <v>116012</v>
      </c>
      <c r="CI442" s="2">
        <v>38588668560</v>
      </c>
      <c r="CJ442">
        <f t="shared" si="287"/>
        <v>35358668820</v>
      </c>
      <c r="CK442">
        <f t="shared" si="288"/>
        <v>35358668820</v>
      </c>
      <c r="CL442" s="2">
        <v>7.2857142857142856</v>
      </c>
      <c r="CM442" s="2">
        <v>0</v>
      </c>
      <c r="CN442">
        <f t="shared" si="270"/>
        <v>7.2857142857142856</v>
      </c>
      <c r="CO442">
        <f t="shared" si="274"/>
        <v>7.2857142857142856</v>
      </c>
      <c r="CP442">
        <f t="shared" si="275"/>
        <v>0</v>
      </c>
      <c r="CQ442">
        <f t="shared" si="276"/>
        <v>7.2857142857142856</v>
      </c>
      <c r="CR442">
        <f t="shared" si="271"/>
        <v>356.71428571428572</v>
      </c>
      <c r="CS442">
        <v>187</v>
      </c>
      <c r="CT442">
        <v>540172</v>
      </c>
      <c r="CU442">
        <f t="shared" si="289"/>
        <v>540172</v>
      </c>
    </row>
    <row r="443" spans="1:99" x14ac:dyDescent="0.55000000000000004">
      <c r="A443" s="1">
        <v>44287</v>
      </c>
      <c r="B443">
        <v>475</v>
      </c>
      <c r="C443">
        <v>121461</v>
      </c>
      <c r="D443">
        <v>4</v>
      </c>
      <c r="E443">
        <v>1774</v>
      </c>
      <c r="F443">
        <v>16.600000000000001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 t="str">
        <f t="shared" si="255"/>
        <v>_平日(金曜除く)</v>
      </c>
      <c r="O443" t="s">
        <v>17</v>
      </c>
      <c r="P443" t="str">
        <f t="shared" si="256"/>
        <v>_平日</v>
      </c>
      <c r="Q443" t="str">
        <f t="shared" si="257"/>
        <v>_祝日でない</v>
      </c>
      <c r="R443" t="str">
        <f t="shared" si="258"/>
        <v>_平日</v>
      </c>
      <c r="S443" t="str">
        <f t="shared" si="259"/>
        <v>_平日</v>
      </c>
      <c r="T443">
        <f t="shared" si="272"/>
        <v>414</v>
      </c>
      <c r="U443" t="str">
        <f t="shared" si="260"/>
        <v>木</v>
      </c>
      <c r="V443" t="str">
        <f t="shared" si="261"/>
        <v>週の後半</v>
      </c>
      <c r="W443" t="s">
        <v>30</v>
      </c>
      <c r="X443" t="str">
        <f t="shared" si="262"/>
        <v>週の後半</v>
      </c>
      <c r="Y443" s="3">
        <v>0</v>
      </c>
      <c r="Z443" s="3">
        <v>61</v>
      </c>
      <c r="AA443" s="2" t="s">
        <v>79</v>
      </c>
      <c r="AB443" s="3">
        <v>0</v>
      </c>
      <c r="AC443" s="3">
        <v>116257</v>
      </c>
      <c r="AD443">
        <f t="shared" si="273"/>
        <v>245</v>
      </c>
      <c r="AE443" s="3">
        <v>1462</v>
      </c>
      <c r="AF443" s="3">
        <v>1418</v>
      </c>
      <c r="AG443" s="3">
        <v>44</v>
      </c>
      <c r="AH443" s="3">
        <v>653</v>
      </c>
      <c r="AI443" s="3">
        <v>641</v>
      </c>
      <c r="AJ443" s="3">
        <v>674</v>
      </c>
      <c r="AK443" s="3">
        <v>342</v>
      </c>
      <c r="AL443" s="3">
        <v>48</v>
      </c>
      <c r="AM443" s="3">
        <v>6397</v>
      </c>
      <c r="AN443" s="3">
        <v>1569</v>
      </c>
      <c r="AO443" s="3">
        <v>7387</v>
      </c>
      <c r="AP443" s="3">
        <v>4.2000000000000003E-2</v>
      </c>
      <c r="AQ443" s="3">
        <v>48</v>
      </c>
      <c r="AR443" s="3">
        <v>69</v>
      </c>
      <c r="AS443" s="3">
        <v>6.5</v>
      </c>
      <c r="AT443" s="3">
        <v>2.8</v>
      </c>
      <c r="AU443" s="2">
        <v>1017.8</v>
      </c>
      <c r="AV443" s="2">
        <v>7.8</v>
      </c>
      <c r="AW443" s="2">
        <v>-0.24999999999999989</v>
      </c>
      <c r="AX443">
        <f t="shared" si="263"/>
        <v>61</v>
      </c>
      <c r="AY443" t="s">
        <v>82</v>
      </c>
      <c r="AZ443" s="3">
        <v>13830650</v>
      </c>
      <c r="BA443" s="3">
        <v>2955</v>
      </c>
      <c r="BB443">
        <v>40869570750</v>
      </c>
      <c r="BC443" t="s">
        <v>79</v>
      </c>
      <c r="BD443">
        <f t="shared" si="277"/>
        <v>14.5</v>
      </c>
      <c r="BE443">
        <f t="shared" si="278"/>
        <v>76</v>
      </c>
      <c r="BF443" t="str">
        <f t="shared" si="279"/>
        <v>_なし</v>
      </c>
      <c r="BG443" t="str">
        <f t="shared" si="280"/>
        <v>_冬でない</v>
      </c>
      <c r="BH443">
        <f t="shared" si="281"/>
        <v>0</v>
      </c>
      <c r="BI443" t="str">
        <f t="shared" si="282"/>
        <v>_なし</v>
      </c>
      <c r="BJ443" t="str">
        <f t="shared" si="264"/>
        <v>_なし</v>
      </c>
      <c r="BK443" t="str">
        <f t="shared" si="283"/>
        <v>_なし</v>
      </c>
      <c r="BL443">
        <f t="shared" si="284"/>
        <v>-0.55833333333333324</v>
      </c>
      <c r="BM443">
        <f t="shared" si="265"/>
        <v>6739</v>
      </c>
      <c r="BN443">
        <f t="shared" si="266"/>
        <v>1617</v>
      </c>
      <c r="BO443">
        <f t="shared" si="267"/>
        <v>8356</v>
      </c>
      <c r="BP443">
        <v>-22</v>
      </c>
      <c r="BQ443">
        <v>-3</v>
      </c>
      <c r="BR443">
        <v>-6</v>
      </c>
      <c r="BS443">
        <v>-27</v>
      </c>
      <c r="BT443">
        <v>-24</v>
      </c>
      <c r="BU443">
        <v>10</v>
      </c>
      <c r="BV443">
        <f t="shared" si="290"/>
        <v>-21</v>
      </c>
      <c r="BW443">
        <f t="shared" si="291"/>
        <v>-2</v>
      </c>
      <c r="BX443">
        <f t="shared" si="292"/>
        <v>13</v>
      </c>
      <c r="BY443">
        <f t="shared" si="293"/>
        <v>-28</v>
      </c>
      <c r="BZ443">
        <f t="shared" si="294"/>
        <v>-24</v>
      </c>
      <c r="CA443">
        <f t="shared" si="295"/>
        <v>10</v>
      </c>
      <c r="CB443">
        <f t="shared" si="268"/>
        <v>-12</v>
      </c>
      <c r="CC443">
        <f t="shared" si="269"/>
        <v>-8.6666666666666661</v>
      </c>
      <c r="CD443">
        <f t="shared" si="285"/>
        <v>2</v>
      </c>
      <c r="CE443" t="s">
        <v>120</v>
      </c>
      <c r="CF443" t="str">
        <f t="shared" si="286"/>
        <v>春</v>
      </c>
      <c r="CG443" s="2">
        <v>13830650</v>
      </c>
      <c r="CH443" s="2">
        <v>116257</v>
      </c>
      <c r="CI443" s="2">
        <v>40869570750</v>
      </c>
      <c r="CJ443">
        <f t="shared" si="287"/>
        <v>36865411375</v>
      </c>
      <c r="CK443">
        <f t="shared" si="288"/>
        <v>36865411375</v>
      </c>
      <c r="CL443" s="2">
        <v>7.2857142857142856</v>
      </c>
      <c r="CM443" s="2">
        <v>0</v>
      </c>
      <c r="CN443">
        <f t="shared" si="270"/>
        <v>7.2857142857142856</v>
      </c>
      <c r="CO443">
        <f t="shared" si="274"/>
        <v>7.2857142857142856</v>
      </c>
      <c r="CP443">
        <f t="shared" si="275"/>
        <v>0</v>
      </c>
      <c r="CQ443">
        <f t="shared" si="276"/>
        <v>7.2857142857142856</v>
      </c>
      <c r="CR443">
        <f t="shared" si="271"/>
        <v>406.71428571428572</v>
      </c>
      <c r="CS443">
        <v>197</v>
      </c>
      <c r="CT443">
        <v>536756.69999999995</v>
      </c>
      <c r="CU443">
        <f t="shared" si="289"/>
        <v>540172</v>
      </c>
    </row>
    <row r="444" spans="1:99" x14ac:dyDescent="0.55000000000000004">
      <c r="A444" s="1">
        <v>44288</v>
      </c>
      <c r="B444">
        <v>440</v>
      </c>
      <c r="C444">
        <v>121901</v>
      </c>
      <c r="D444">
        <v>2</v>
      </c>
      <c r="E444">
        <v>1776</v>
      </c>
      <c r="F444">
        <v>16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 t="str">
        <f t="shared" si="255"/>
        <v>金曜</v>
      </c>
      <c r="O444" t="s">
        <v>17</v>
      </c>
      <c r="P444" t="str">
        <f t="shared" si="256"/>
        <v>_平日</v>
      </c>
      <c r="Q444" t="str">
        <f t="shared" si="257"/>
        <v>_祝日でない</v>
      </c>
      <c r="R444" t="str">
        <f t="shared" si="258"/>
        <v>_平日</v>
      </c>
      <c r="S444" t="str">
        <f t="shared" si="259"/>
        <v>休日前日</v>
      </c>
      <c r="T444">
        <f t="shared" si="272"/>
        <v>475</v>
      </c>
      <c r="U444" t="str">
        <f t="shared" si="260"/>
        <v>金</v>
      </c>
      <c r="V444" t="str">
        <f t="shared" si="261"/>
        <v>週の後半</v>
      </c>
      <c r="W444" t="s">
        <v>30</v>
      </c>
      <c r="X444" t="str">
        <f t="shared" si="262"/>
        <v>週の後半</v>
      </c>
      <c r="Y444" s="3">
        <v>0</v>
      </c>
      <c r="Z444" s="3">
        <v>63</v>
      </c>
      <c r="AA444" s="2" t="s">
        <v>79</v>
      </c>
      <c r="AB444" s="3">
        <v>0</v>
      </c>
      <c r="AC444" s="3">
        <v>116524</v>
      </c>
      <c r="AD444">
        <f t="shared" si="273"/>
        <v>267</v>
      </c>
      <c r="AE444" s="3">
        <v>1516</v>
      </c>
      <c r="AF444" s="3">
        <v>1473</v>
      </c>
      <c r="AG444" s="3">
        <v>43</v>
      </c>
      <c r="AH444" s="3">
        <v>677</v>
      </c>
      <c r="AI444" s="3">
        <v>644</v>
      </c>
      <c r="AJ444" s="3">
        <v>764</v>
      </c>
      <c r="AK444" s="3">
        <v>321</v>
      </c>
      <c r="AL444" s="3">
        <v>58</v>
      </c>
      <c r="AM444" s="3">
        <v>7146</v>
      </c>
      <c r="AN444" s="3">
        <v>1558</v>
      </c>
      <c r="AO444" s="3">
        <v>7451.6</v>
      </c>
      <c r="AP444" s="3">
        <v>4.2000000000000003E-2</v>
      </c>
      <c r="AQ444" s="3">
        <v>43</v>
      </c>
      <c r="AR444" s="3">
        <v>66.400000000000006</v>
      </c>
      <c r="AS444" s="3">
        <v>1</v>
      </c>
      <c r="AT444" s="3">
        <v>2.6</v>
      </c>
      <c r="AU444" s="2">
        <v>1024.4000000000001</v>
      </c>
      <c r="AV444" s="2">
        <v>9.8000000000000007</v>
      </c>
      <c r="AW444" s="2">
        <v>-2.7083333333333339</v>
      </c>
      <c r="AX444">
        <f t="shared" si="263"/>
        <v>-35</v>
      </c>
      <c r="AY444" t="s">
        <v>82</v>
      </c>
      <c r="AZ444" s="3">
        <v>13830175</v>
      </c>
      <c r="BA444" s="3">
        <v>3161</v>
      </c>
      <c r="BB444">
        <v>43717183175</v>
      </c>
      <c r="BC444" t="s">
        <v>79</v>
      </c>
      <c r="BD444">
        <f t="shared" si="277"/>
        <v>14.5</v>
      </c>
      <c r="BE444">
        <f t="shared" si="278"/>
        <v>42</v>
      </c>
      <c r="BF444" t="str">
        <f t="shared" si="279"/>
        <v>_なし</v>
      </c>
      <c r="BG444" t="str">
        <f t="shared" si="280"/>
        <v>_冬でない</v>
      </c>
      <c r="BH444">
        <f t="shared" si="281"/>
        <v>0</v>
      </c>
      <c r="BI444" t="str">
        <f t="shared" si="282"/>
        <v>_なし</v>
      </c>
      <c r="BJ444" t="str">
        <f t="shared" si="264"/>
        <v>_なし</v>
      </c>
      <c r="BK444" t="str">
        <f t="shared" si="283"/>
        <v>_なし</v>
      </c>
      <c r="BL444">
        <f t="shared" si="284"/>
        <v>3.8583333333333329</v>
      </c>
      <c r="BM444">
        <f t="shared" si="265"/>
        <v>7467</v>
      </c>
      <c r="BN444">
        <f t="shared" si="266"/>
        <v>1616</v>
      </c>
      <c r="BO444">
        <f t="shared" si="267"/>
        <v>9083</v>
      </c>
      <c r="BP444">
        <v>-26</v>
      </c>
      <c r="BQ444">
        <v>-3</v>
      </c>
      <c r="BR444">
        <v>-12</v>
      </c>
      <c r="BS444">
        <v>-30</v>
      </c>
      <c r="BT444">
        <v>-25</v>
      </c>
      <c r="BU444">
        <v>12</v>
      </c>
      <c r="BV444">
        <f t="shared" si="290"/>
        <v>-22</v>
      </c>
      <c r="BW444">
        <f t="shared" si="291"/>
        <v>-4</v>
      </c>
      <c r="BX444">
        <f t="shared" si="292"/>
        <v>-12</v>
      </c>
      <c r="BY444">
        <f t="shared" si="293"/>
        <v>-29</v>
      </c>
      <c r="BZ444">
        <f t="shared" si="294"/>
        <v>-25</v>
      </c>
      <c r="CA444">
        <f t="shared" si="295"/>
        <v>11</v>
      </c>
      <c r="CB444">
        <f t="shared" si="268"/>
        <v>-14</v>
      </c>
      <c r="CC444">
        <f t="shared" si="269"/>
        <v>-13.5</v>
      </c>
      <c r="CD444">
        <f t="shared" si="285"/>
        <v>10.8</v>
      </c>
      <c r="CE444" t="s">
        <v>120</v>
      </c>
      <c r="CF444" t="str">
        <f t="shared" si="286"/>
        <v>春</v>
      </c>
      <c r="CG444" s="2">
        <v>13830175</v>
      </c>
      <c r="CH444" s="2">
        <v>116524</v>
      </c>
      <c r="CI444" s="2">
        <v>43717183175</v>
      </c>
      <c r="CJ444">
        <f t="shared" si="287"/>
        <v>37320843138</v>
      </c>
      <c r="CK444">
        <f t="shared" si="288"/>
        <v>37320843138</v>
      </c>
      <c r="CL444" s="2">
        <v>7.2857142857142856</v>
      </c>
      <c r="CM444" s="2">
        <v>0</v>
      </c>
      <c r="CN444">
        <f t="shared" si="270"/>
        <v>7.2857142857142856</v>
      </c>
      <c r="CO444">
        <f t="shared" si="274"/>
        <v>7.2857142857142856</v>
      </c>
      <c r="CP444">
        <f t="shared" si="275"/>
        <v>0</v>
      </c>
      <c r="CQ444">
        <f t="shared" si="276"/>
        <v>7.2857142857142856</v>
      </c>
      <c r="CR444">
        <f t="shared" si="271"/>
        <v>467.71428571428572</v>
      </c>
      <c r="CS444">
        <v>197</v>
      </c>
      <c r="CT444">
        <v>536756.69999999995</v>
      </c>
      <c r="CU444">
        <f t="shared" si="289"/>
        <v>540172</v>
      </c>
    </row>
    <row r="445" spans="1:99" x14ac:dyDescent="0.55000000000000004">
      <c r="A445" s="1">
        <v>44289</v>
      </c>
      <c r="B445">
        <v>446</v>
      </c>
      <c r="C445">
        <v>122347</v>
      </c>
      <c r="D445">
        <v>0</v>
      </c>
      <c r="E445">
        <v>1776</v>
      </c>
      <c r="F445">
        <v>16.899999999999999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 t="str">
        <f t="shared" si="255"/>
        <v>休日</v>
      </c>
      <c r="O445" t="s">
        <v>17</v>
      </c>
      <c r="P445" t="str">
        <f t="shared" si="256"/>
        <v>休日</v>
      </c>
      <c r="Q445" t="str">
        <f t="shared" si="257"/>
        <v>_祝日でない</v>
      </c>
      <c r="R445" t="str">
        <f t="shared" si="258"/>
        <v>休日</v>
      </c>
      <c r="S445" t="str">
        <f t="shared" si="259"/>
        <v>休日</v>
      </c>
      <c r="T445">
        <f t="shared" si="272"/>
        <v>440</v>
      </c>
      <c r="U445" t="str">
        <f t="shared" si="260"/>
        <v>土</v>
      </c>
      <c r="V445" t="str">
        <f t="shared" si="261"/>
        <v>週の後半</v>
      </c>
      <c r="W445" t="s">
        <v>29</v>
      </c>
      <c r="X445" t="str">
        <f t="shared" si="262"/>
        <v>週の後半</v>
      </c>
      <c r="Y445" s="3">
        <v>0</v>
      </c>
      <c r="Z445" s="3">
        <v>63</v>
      </c>
      <c r="AA445" s="2" t="s">
        <v>79</v>
      </c>
      <c r="AB445" s="3">
        <v>0</v>
      </c>
      <c r="AC445" s="3">
        <v>116913</v>
      </c>
      <c r="AD445">
        <f t="shared" si="273"/>
        <v>389</v>
      </c>
      <c r="AE445" s="3">
        <v>1526</v>
      </c>
      <c r="AF445" s="3">
        <v>1478</v>
      </c>
      <c r="AG445" s="3">
        <v>48</v>
      </c>
      <c r="AH445" s="3">
        <v>709</v>
      </c>
      <c r="AI445" s="3">
        <v>611</v>
      </c>
      <c r="AJ445" s="3">
        <v>812</v>
      </c>
      <c r="AK445" s="3">
        <v>221</v>
      </c>
      <c r="AL445" s="3">
        <v>46</v>
      </c>
      <c r="AM445" s="3">
        <v>5193</v>
      </c>
      <c r="AN445" s="3">
        <v>968</v>
      </c>
      <c r="AO445" s="3">
        <v>7538.7</v>
      </c>
      <c r="AP445" s="3">
        <v>4.2000000000000003E-2</v>
      </c>
      <c r="AQ445" s="3">
        <v>63</v>
      </c>
      <c r="AR445" s="3">
        <v>63.6</v>
      </c>
      <c r="AS445" s="3">
        <v>8.1</v>
      </c>
      <c r="AT445" s="3">
        <v>2.7</v>
      </c>
      <c r="AU445" s="2">
        <v>1019.2</v>
      </c>
      <c r="AV445" s="2">
        <v>5.8</v>
      </c>
      <c r="AW445" s="2">
        <v>-28.466666666666669</v>
      </c>
      <c r="AX445">
        <f t="shared" si="263"/>
        <v>6</v>
      </c>
      <c r="AY445" t="s">
        <v>82</v>
      </c>
      <c r="AZ445" s="3">
        <v>13829735</v>
      </c>
      <c r="BA445" s="3">
        <v>3212</v>
      </c>
      <c r="BB445">
        <v>44421108820</v>
      </c>
      <c r="BC445" t="s">
        <v>79</v>
      </c>
      <c r="BD445">
        <f t="shared" si="277"/>
        <v>13.7</v>
      </c>
      <c r="BE445">
        <f t="shared" si="278"/>
        <v>49</v>
      </c>
      <c r="BF445" t="str">
        <f t="shared" si="279"/>
        <v>_なし</v>
      </c>
      <c r="BG445" t="str">
        <f t="shared" si="280"/>
        <v>_冬でない</v>
      </c>
      <c r="BH445">
        <f t="shared" si="281"/>
        <v>0</v>
      </c>
      <c r="BI445" t="str">
        <f t="shared" si="282"/>
        <v>_なし</v>
      </c>
      <c r="BJ445" t="str">
        <f t="shared" si="264"/>
        <v>_なし</v>
      </c>
      <c r="BK445" t="str">
        <f t="shared" si="283"/>
        <v>_なし</v>
      </c>
      <c r="BL445">
        <f t="shared" si="284"/>
        <v>-24.691666666666666</v>
      </c>
      <c r="BM445">
        <f t="shared" si="265"/>
        <v>5414</v>
      </c>
      <c r="BN445">
        <f t="shared" si="266"/>
        <v>1014</v>
      </c>
      <c r="BO445">
        <f t="shared" si="267"/>
        <v>6428</v>
      </c>
      <c r="BP445">
        <v>-17</v>
      </c>
      <c r="BQ445">
        <v>2</v>
      </c>
      <c r="BR445">
        <v>2</v>
      </c>
      <c r="BS445">
        <v>-23</v>
      </c>
      <c r="BT445">
        <v>-16</v>
      </c>
      <c r="BU445">
        <v>5</v>
      </c>
      <c r="BV445">
        <f t="shared" si="290"/>
        <v>-22</v>
      </c>
      <c r="BW445">
        <f t="shared" si="291"/>
        <v>-1</v>
      </c>
      <c r="BX445">
        <f t="shared" si="292"/>
        <v>7</v>
      </c>
      <c r="BY445">
        <f t="shared" si="293"/>
        <v>-28</v>
      </c>
      <c r="BZ445">
        <f t="shared" si="294"/>
        <v>-26</v>
      </c>
      <c r="CA445">
        <f t="shared" si="295"/>
        <v>11</v>
      </c>
      <c r="CB445">
        <f t="shared" si="268"/>
        <v>-7.833333333333333</v>
      </c>
      <c r="CC445">
        <f t="shared" si="269"/>
        <v>-9.8333333333333339</v>
      </c>
      <c r="CD445">
        <f t="shared" si="285"/>
        <v>10.199999999999999</v>
      </c>
      <c r="CE445" t="s">
        <v>120</v>
      </c>
      <c r="CF445" t="str">
        <f t="shared" si="286"/>
        <v>春</v>
      </c>
      <c r="CG445" s="2">
        <v>13829735</v>
      </c>
      <c r="CH445" s="2">
        <v>116913</v>
      </c>
      <c r="CI445" s="2">
        <v>44421108820</v>
      </c>
      <c r="CJ445">
        <f t="shared" si="287"/>
        <v>39256365390</v>
      </c>
      <c r="CK445">
        <f t="shared" si="288"/>
        <v>39256365390</v>
      </c>
      <c r="CL445" s="2">
        <v>7.2857142857142856</v>
      </c>
      <c r="CM445" s="2">
        <v>0</v>
      </c>
      <c r="CN445">
        <f t="shared" si="270"/>
        <v>7.2857142857142856</v>
      </c>
      <c r="CO445">
        <f t="shared" si="274"/>
        <v>7.2857142857142856</v>
      </c>
      <c r="CP445">
        <f t="shared" si="275"/>
        <v>0</v>
      </c>
      <c r="CQ445">
        <f t="shared" si="276"/>
        <v>7.2857142857142856</v>
      </c>
      <c r="CR445">
        <f t="shared" si="271"/>
        <v>432.71428571428572</v>
      </c>
      <c r="CS445">
        <v>197</v>
      </c>
      <c r="CT445">
        <v>536756.69999999995</v>
      </c>
      <c r="CU445">
        <f t="shared" si="289"/>
        <v>540172</v>
      </c>
    </row>
    <row r="446" spans="1:99" x14ac:dyDescent="0.55000000000000004">
      <c r="A446" s="1">
        <v>44290</v>
      </c>
      <c r="B446">
        <v>355</v>
      </c>
      <c r="C446">
        <v>122702</v>
      </c>
      <c r="D446">
        <v>0</v>
      </c>
      <c r="E446">
        <v>1776</v>
      </c>
      <c r="F446">
        <v>18.5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 t="str">
        <f t="shared" si="255"/>
        <v>休日</v>
      </c>
      <c r="O446" t="s">
        <v>17</v>
      </c>
      <c r="P446" t="str">
        <f t="shared" si="256"/>
        <v>休日</v>
      </c>
      <c r="Q446" t="str">
        <f t="shared" si="257"/>
        <v>_祝日でない</v>
      </c>
      <c r="R446" t="str">
        <f t="shared" si="258"/>
        <v>休日</v>
      </c>
      <c r="S446" t="str">
        <f t="shared" si="259"/>
        <v>休日</v>
      </c>
      <c r="T446">
        <f t="shared" si="272"/>
        <v>446</v>
      </c>
      <c r="U446" t="str">
        <f t="shared" si="260"/>
        <v>日</v>
      </c>
      <c r="V446" t="str">
        <f t="shared" si="261"/>
        <v>_週の前半</v>
      </c>
      <c r="W446" t="s">
        <v>29</v>
      </c>
      <c r="X446" t="str">
        <f t="shared" si="262"/>
        <v>週の後半</v>
      </c>
      <c r="Y446" s="3">
        <v>10.5</v>
      </c>
      <c r="Z446" s="3">
        <v>75</v>
      </c>
      <c r="AA446" s="2" t="s">
        <v>79</v>
      </c>
      <c r="AB446" s="3">
        <v>0</v>
      </c>
      <c r="AC446" s="3">
        <v>117259</v>
      </c>
      <c r="AD446">
        <f t="shared" si="273"/>
        <v>346</v>
      </c>
      <c r="AE446" s="3">
        <v>1521</v>
      </c>
      <c r="AF446" s="3">
        <v>1474</v>
      </c>
      <c r="AG446" s="3">
        <v>47</v>
      </c>
      <c r="AH446" s="3">
        <v>744</v>
      </c>
      <c r="AI446" s="3">
        <v>579</v>
      </c>
      <c r="AJ446" s="3">
        <v>823</v>
      </c>
      <c r="AK446" s="3">
        <v>136</v>
      </c>
      <c r="AL446" s="3">
        <v>13</v>
      </c>
      <c r="AM446" s="3">
        <v>1955</v>
      </c>
      <c r="AN446" s="3">
        <v>517</v>
      </c>
      <c r="AO446" s="3">
        <v>7517.7</v>
      </c>
      <c r="AP446" s="3">
        <v>4.2000000000000003E-2</v>
      </c>
      <c r="AQ446" s="3">
        <v>73</v>
      </c>
      <c r="AR446" s="3">
        <v>61.6</v>
      </c>
      <c r="AS446" s="3">
        <v>3.3</v>
      </c>
      <c r="AT446" s="3">
        <v>4.0999999999999996</v>
      </c>
      <c r="AU446" s="2">
        <v>1008.5</v>
      </c>
      <c r="AV446" s="2">
        <v>9</v>
      </c>
      <c r="AW446" s="2">
        <v>-8.1583333333333332</v>
      </c>
      <c r="AX446">
        <f t="shared" si="263"/>
        <v>-91</v>
      </c>
      <c r="AY446" t="s">
        <v>82</v>
      </c>
      <c r="AZ446" s="3">
        <v>13829289</v>
      </c>
      <c r="BA446" s="3">
        <v>3312</v>
      </c>
      <c r="BB446">
        <v>45802605168</v>
      </c>
      <c r="BC446" t="s">
        <v>79</v>
      </c>
      <c r="BD446">
        <f t="shared" si="277"/>
        <v>16.5</v>
      </c>
      <c r="BE446">
        <f t="shared" si="278"/>
        <v>80</v>
      </c>
      <c r="BF446" t="str">
        <f t="shared" si="279"/>
        <v>_なし</v>
      </c>
      <c r="BG446" t="str">
        <f t="shared" si="280"/>
        <v>_冬でない</v>
      </c>
      <c r="BH446">
        <f t="shared" si="281"/>
        <v>0</v>
      </c>
      <c r="BI446" t="str">
        <f t="shared" si="282"/>
        <v>_なし</v>
      </c>
      <c r="BJ446" t="str">
        <f t="shared" si="264"/>
        <v>_なし</v>
      </c>
      <c r="BK446" t="str">
        <f t="shared" si="283"/>
        <v>_なし</v>
      </c>
      <c r="BL446">
        <f t="shared" si="284"/>
        <v>-12.850000000000001</v>
      </c>
      <c r="BM446">
        <f t="shared" si="265"/>
        <v>2091</v>
      </c>
      <c r="BN446">
        <f t="shared" si="266"/>
        <v>530</v>
      </c>
      <c r="BO446">
        <f t="shared" si="267"/>
        <v>2621</v>
      </c>
      <c r="BP446">
        <v>-21</v>
      </c>
      <c r="BQ446">
        <v>-6</v>
      </c>
      <c r="BR446">
        <v>-13</v>
      </c>
      <c r="BS446">
        <v>-29</v>
      </c>
      <c r="BT446">
        <v>-12</v>
      </c>
      <c r="BU446">
        <v>5</v>
      </c>
      <c r="BV446">
        <f t="shared" si="290"/>
        <v>-14</v>
      </c>
      <c r="BW446">
        <f t="shared" si="291"/>
        <v>5</v>
      </c>
      <c r="BX446">
        <f t="shared" si="292"/>
        <v>27</v>
      </c>
      <c r="BY446">
        <f t="shared" si="293"/>
        <v>-18</v>
      </c>
      <c r="BZ446">
        <f t="shared" si="294"/>
        <v>-13</v>
      </c>
      <c r="CA446">
        <f t="shared" si="295"/>
        <v>4</v>
      </c>
      <c r="CB446">
        <f t="shared" si="268"/>
        <v>-12.666666666666666</v>
      </c>
      <c r="CC446">
        <f t="shared" si="269"/>
        <v>-1.5</v>
      </c>
      <c r="CD446">
        <f t="shared" si="285"/>
        <v>0</v>
      </c>
      <c r="CE446" t="s">
        <v>120</v>
      </c>
      <c r="CF446" t="str">
        <f t="shared" si="286"/>
        <v>春</v>
      </c>
      <c r="CG446" s="2">
        <v>13829289</v>
      </c>
      <c r="CH446" s="2">
        <v>117259</v>
      </c>
      <c r="CI446" s="2">
        <v>45802605168</v>
      </c>
      <c r="CJ446">
        <f t="shared" si="287"/>
        <v>40707502425</v>
      </c>
      <c r="CK446">
        <f t="shared" si="288"/>
        <v>40707502425</v>
      </c>
      <c r="CL446" s="2">
        <v>7.2857142857142856</v>
      </c>
      <c r="CM446" s="2">
        <v>0</v>
      </c>
      <c r="CN446">
        <f t="shared" si="270"/>
        <v>7.2857142857142856</v>
      </c>
      <c r="CO446">
        <f t="shared" si="274"/>
        <v>7.2857142857142856</v>
      </c>
      <c r="CP446">
        <f t="shared" si="275"/>
        <v>0</v>
      </c>
      <c r="CQ446">
        <f t="shared" si="276"/>
        <v>7.2857142857142856</v>
      </c>
      <c r="CR446">
        <f t="shared" si="271"/>
        <v>438.71428571428572</v>
      </c>
      <c r="CS446">
        <v>197</v>
      </c>
      <c r="CT446">
        <v>536756.69999999995</v>
      </c>
      <c r="CU446">
        <f t="shared" si="289"/>
        <v>540172</v>
      </c>
    </row>
    <row r="447" spans="1:99" x14ac:dyDescent="0.55000000000000004">
      <c r="A447" s="1">
        <v>44291</v>
      </c>
      <c r="B447">
        <v>249</v>
      </c>
      <c r="C447">
        <v>122951</v>
      </c>
      <c r="D447">
        <v>3</v>
      </c>
      <c r="E447">
        <v>1779</v>
      </c>
      <c r="F447">
        <v>12.9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t="str">
        <f t="shared" si="255"/>
        <v>_平日(金曜除く)</v>
      </c>
      <c r="O447" t="s">
        <v>17</v>
      </c>
      <c r="P447" t="str">
        <f t="shared" si="256"/>
        <v>_平日</v>
      </c>
      <c r="Q447" t="str">
        <f t="shared" si="257"/>
        <v>_祝日でない</v>
      </c>
      <c r="R447" t="str">
        <f t="shared" si="258"/>
        <v>_平日</v>
      </c>
      <c r="S447" t="str">
        <f t="shared" si="259"/>
        <v>_平日</v>
      </c>
      <c r="T447">
        <f t="shared" si="272"/>
        <v>355</v>
      </c>
      <c r="U447" t="str">
        <f t="shared" si="260"/>
        <v>月</v>
      </c>
      <c r="V447" t="str">
        <f t="shared" si="261"/>
        <v>_週の前半</v>
      </c>
      <c r="W447" t="s">
        <v>29</v>
      </c>
      <c r="X447" t="str">
        <f t="shared" si="262"/>
        <v>_週の前半</v>
      </c>
      <c r="Y447" s="3">
        <v>18</v>
      </c>
      <c r="Z447" s="3">
        <v>89</v>
      </c>
      <c r="AA447" s="2" t="s">
        <v>79</v>
      </c>
      <c r="AB447" s="3">
        <v>0</v>
      </c>
      <c r="AC447" s="3">
        <v>117602</v>
      </c>
      <c r="AD447">
        <f t="shared" si="273"/>
        <v>343</v>
      </c>
      <c r="AE447" s="3">
        <v>1526</v>
      </c>
      <c r="AF447" s="3">
        <v>1480</v>
      </c>
      <c r="AG447" s="3">
        <v>46</v>
      </c>
      <c r="AH447" s="3">
        <v>764</v>
      </c>
      <c r="AI447" s="3">
        <v>551</v>
      </c>
      <c r="AJ447" s="3">
        <v>729</v>
      </c>
      <c r="AK447" s="3">
        <v>326</v>
      </c>
      <c r="AL447" s="3">
        <v>99</v>
      </c>
      <c r="AM447" s="3">
        <v>6486</v>
      </c>
      <c r="AN447" s="3">
        <v>1989</v>
      </c>
      <c r="AO447" s="3">
        <v>7592.3</v>
      </c>
      <c r="AP447" s="3">
        <v>4.3999999999999997E-2</v>
      </c>
      <c r="AQ447" s="3">
        <v>37</v>
      </c>
      <c r="AR447" s="3">
        <v>55.7</v>
      </c>
      <c r="AS447" s="3">
        <v>0</v>
      </c>
      <c r="AT447" s="3">
        <v>3.2</v>
      </c>
      <c r="AU447" s="2">
        <v>1008.8</v>
      </c>
      <c r="AV447" s="2">
        <v>8</v>
      </c>
      <c r="AW447" s="2">
        <v>115.05833333333332</v>
      </c>
      <c r="AX447">
        <f t="shared" si="263"/>
        <v>-106</v>
      </c>
      <c r="AY447" t="s">
        <v>82</v>
      </c>
      <c r="AZ447" s="3">
        <v>13828934</v>
      </c>
      <c r="BA447" s="3">
        <v>3321</v>
      </c>
      <c r="BB447">
        <v>45925889814</v>
      </c>
      <c r="BC447" t="s">
        <v>79</v>
      </c>
      <c r="BD447">
        <f t="shared" si="277"/>
        <v>17.5</v>
      </c>
      <c r="BE447">
        <f t="shared" si="278"/>
        <v>84</v>
      </c>
      <c r="BF447" t="str">
        <f t="shared" si="279"/>
        <v>_なし</v>
      </c>
      <c r="BG447" t="str">
        <f t="shared" si="280"/>
        <v>_冬でない</v>
      </c>
      <c r="BH447">
        <f t="shared" si="281"/>
        <v>0</v>
      </c>
      <c r="BI447" t="str">
        <f t="shared" si="282"/>
        <v>_なし</v>
      </c>
      <c r="BJ447" t="str">
        <f t="shared" si="264"/>
        <v>_なし</v>
      </c>
      <c r="BK447" t="str">
        <f t="shared" si="283"/>
        <v>_なし</v>
      </c>
      <c r="BL447">
        <f t="shared" si="284"/>
        <v>98.883333333333368</v>
      </c>
      <c r="BM447">
        <f t="shared" si="265"/>
        <v>6812</v>
      </c>
      <c r="BN447">
        <f t="shared" si="266"/>
        <v>2088</v>
      </c>
      <c r="BO447">
        <f t="shared" si="267"/>
        <v>8900</v>
      </c>
      <c r="BP447">
        <v>-30</v>
      </c>
      <c r="BQ447">
        <v>-12</v>
      </c>
      <c r="BR447">
        <v>-43</v>
      </c>
      <c r="BS447">
        <v>-29</v>
      </c>
      <c r="BT447">
        <v>-25</v>
      </c>
      <c r="BU447">
        <v>11</v>
      </c>
      <c r="BV447">
        <f t="shared" si="290"/>
        <v>-24</v>
      </c>
      <c r="BW447">
        <f t="shared" si="291"/>
        <v>-9</v>
      </c>
      <c r="BX447">
        <f t="shared" si="292"/>
        <v>-24</v>
      </c>
      <c r="BY447">
        <f t="shared" si="293"/>
        <v>-27</v>
      </c>
      <c r="BZ447">
        <f t="shared" si="294"/>
        <v>-10</v>
      </c>
      <c r="CA447">
        <f t="shared" si="295"/>
        <v>5</v>
      </c>
      <c r="CB447">
        <f t="shared" si="268"/>
        <v>-21.333333333333332</v>
      </c>
      <c r="CC447">
        <f t="shared" si="269"/>
        <v>-14.833333333333334</v>
      </c>
      <c r="CD447">
        <f t="shared" si="285"/>
        <v>10.5</v>
      </c>
      <c r="CE447" t="s">
        <v>120</v>
      </c>
      <c r="CF447" t="str">
        <f t="shared" si="286"/>
        <v>春</v>
      </c>
      <c r="CG447" s="2">
        <v>13828934</v>
      </c>
      <c r="CH447" s="2">
        <v>117602</v>
      </c>
      <c r="CI447" s="2">
        <v>45925889814</v>
      </c>
      <c r="CJ447">
        <f t="shared" si="287"/>
        <v>39503226672</v>
      </c>
      <c r="CK447">
        <f t="shared" si="288"/>
        <v>39503226672</v>
      </c>
      <c r="CL447" s="2">
        <v>10.571428571428571</v>
      </c>
      <c r="CM447" s="2">
        <v>0.5714285714285714</v>
      </c>
      <c r="CN447">
        <f t="shared" si="270"/>
        <v>11.142857142857142</v>
      </c>
      <c r="CO447">
        <f t="shared" si="274"/>
        <v>7.2857142857142856</v>
      </c>
      <c r="CP447">
        <f t="shared" si="275"/>
        <v>0</v>
      </c>
      <c r="CQ447">
        <f t="shared" si="276"/>
        <v>7.2857142857142856</v>
      </c>
      <c r="CR447">
        <f t="shared" si="271"/>
        <v>347.71428571428572</v>
      </c>
      <c r="CS447">
        <v>197</v>
      </c>
      <c r="CT447">
        <v>536756.69999999995</v>
      </c>
      <c r="CU447">
        <f t="shared" si="289"/>
        <v>540172</v>
      </c>
    </row>
    <row r="448" spans="1:99" x14ac:dyDescent="0.55000000000000004">
      <c r="A448" s="1">
        <v>44292</v>
      </c>
      <c r="B448">
        <v>399</v>
      </c>
      <c r="C448">
        <v>123350</v>
      </c>
      <c r="D448">
        <v>6</v>
      </c>
      <c r="E448">
        <v>1785</v>
      </c>
      <c r="F448">
        <v>10.6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 t="str">
        <f t="shared" si="255"/>
        <v>_平日(金曜除く)</v>
      </c>
      <c r="O448" t="s">
        <v>17</v>
      </c>
      <c r="P448" t="str">
        <f t="shared" si="256"/>
        <v>_平日</v>
      </c>
      <c r="Q448" t="str">
        <f t="shared" si="257"/>
        <v>_祝日でない</v>
      </c>
      <c r="R448" t="str">
        <f t="shared" si="258"/>
        <v>_平日</v>
      </c>
      <c r="S448" t="str">
        <f t="shared" si="259"/>
        <v>_平日</v>
      </c>
      <c r="T448">
        <f t="shared" si="272"/>
        <v>249</v>
      </c>
      <c r="U448" t="str">
        <f t="shared" si="260"/>
        <v>火</v>
      </c>
      <c r="V448" t="str">
        <f t="shared" si="261"/>
        <v>_週の前半</v>
      </c>
      <c r="W448" t="s">
        <v>29</v>
      </c>
      <c r="X448" t="str">
        <f t="shared" si="262"/>
        <v>_週の前半</v>
      </c>
      <c r="Y448" s="3">
        <v>0</v>
      </c>
      <c r="Z448" s="3">
        <v>65</v>
      </c>
      <c r="AA448" s="2" t="s">
        <v>79</v>
      </c>
      <c r="AB448" s="3">
        <v>0</v>
      </c>
      <c r="AC448" s="3">
        <v>117913</v>
      </c>
      <c r="AD448">
        <f t="shared" si="273"/>
        <v>311</v>
      </c>
      <c r="AE448" s="3">
        <v>1555</v>
      </c>
      <c r="AF448" s="3">
        <v>1511</v>
      </c>
      <c r="AG448" s="3">
        <v>44</v>
      </c>
      <c r="AH448" s="3">
        <v>794</v>
      </c>
      <c r="AI448" s="3">
        <v>549</v>
      </c>
      <c r="AJ448" s="3">
        <v>754</v>
      </c>
      <c r="AK448" s="3">
        <v>406</v>
      </c>
      <c r="AL448" s="3">
        <v>58</v>
      </c>
      <c r="AM448" s="3">
        <v>7982</v>
      </c>
      <c r="AN448" s="3">
        <v>1627</v>
      </c>
      <c r="AO448" s="3">
        <v>7688.3</v>
      </c>
      <c r="AP448" s="3">
        <v>4.4999999999999998E-2</v>
      </c>
      <c r="AQ448" s="3">
        <v>35</v>
      </c>
      <c r="AR448" s="3">
        <v>49.4</v>
      </c>
      <c r="AS448" s="3">
        <v>2.5</v>
      </c>
      <c r="AT448" s="3">
        <v>2.8</v>
      </c>
      <c r="AU448" s="2">
        <v>1016.4</v>
      </c>
      <c r="AV448" s="2">
        <v>7</v>
      </c>
      <c r="AW448" s="2">
        <v>-1.9583333333333333</v>
      </c>
      <c r="AX448">
        <f t="shared" si="263"/>
        <v>150</v>
      </c>
      <c r="AY448" t="s">
        <v>82</v>
      </c>
      <c r="AZ448" s="3">
        <v>13828685</v>
      </c>
      <c r="BA448" s="3">
        <v>3253</v>
      </c>
      <c r="BB448">
        <v>44984712305</v>
      </c>
      <c r="BC448" t="s">
        <v>79</v>
      </c>
      <c r="BD448">
        <f t="shared" si="277"/>
        <v>17.8</v>
      </c>
      <c r="BE448">
        <f t="shared" si="278"/>
        <v>76</v>
      </c>
      <c r="BF448" t="str">
        <f t="shared" si="279"/>
        <v>_なし</v>
      </c>
      <c r="BG448" t="str">
        <f t="shared" si="280"/>
        <v>_冬でない</v>
      </c>
      <c r="BH448">
        <f t="shared" si="281"/>
        <v>0</v>
      </c>
      <c r="BI448" t="str">
        <f t="shared" si="282"/>
        <v>_なし</v>
      </c>
      <c r="BJ448" t="str">
        <f t="shared" si="264"/>
        <v>_なし</v>
      </c>
      <c r="BK448" t="str">
        <f t="shared" si="283"/>
        <v>_なし</v>
      </c>
      <c r="BL448">
        <f t="shared" si="284"/>
        <v>0.65</v>
      </c>
      <c r="BM448">
        <f t="shared" si="265"/>
        <v>8388</v>
      </c>
      <c r="BN448">
        <f t="shared" si="266"/>
        <v>1685</v>
      </c>
      <c r="BO448">
        <f t="shared" si="267"/>
        <v>10073</v>
      </c>
      <c r="BP448">
        <v>-21</v>
      </c>
      <c r="BQ448">
        <v>-1</v>
      </c>
      <c r="BR448">
        <v>-12</v>
      </c>
      <c r="BS448">
        <v>-29</v>
      </c>
      <c r="BT448">
        <v>-25</v>
      </c>
      <c r="BU448">
        <v>11</v>
      </c>
      <c r="BV448">
        <f t="shared" si="290"/>
        <v>-20</v>
      </c>
      <c r="BW448">
        <f t="shared" si="291"/>
        <v>-3</v>
      </c>
      <c r="BX448">
        <f t="shared" si="292"/>
        <v>4</v>
      </c>
      <c r="BY448">
        <f t="shared" si="293"/>
        <v>-27</v>
      </c>
      <c r="BZ448">
        <f t="shared" si="294"/>
        <v>-25</v>
      </c>
      <c r="CA448">
        <f t="shared" si="295"/>
        <v>10</v>
      </c>
      <c r="CB448">
        <f t="shared" si="268"/>
        <v>-12.833333333333334</v>
      </c>
      <c r="CC448">
        <f t="shared" si="269"/>
        <v>-10.166666666666666</v>
      </c>
      <c r="CD448">
        <f t="shared" si="285"/>
        <v>3.1</v>
      </c>
      <c r="CE448" t="s">
        <v>120</v>
      </c>
      <c r="CF448" t="str">
        <f t="shared" si="286"/>
        <v>春</v>
      </c>
      <c r="CG448" s="2">
        <v>13828685</v>
      </c>
      <c r="CH448" s="2">
        <v>117913</v>
      </c>
      <c r="CI448" s="2">
        <v>44984712305</v>
      </c>
      <c r="CJ448">
        <f t="shared" si="287"/>
        <v>38326886988</v>
      </c>
      <c r="CK448">
        <f t="shared" si="288"/>
        <v>38326886988</v>
      </c>
      <c r="CL448" s="2">
        <v>10.571428571428571</v>
      </c>
      <c r="CM448" s="2">
        <v>0.5714285714285714</v>
      </c>
      <c r="CN448">
        <f t="shared" si="270"/>
        <v>11.142857142857142</v>
      </c>
      <c r="CO448">
        <f t="shared" si="274"/>
        <v>10.571428571428571</v>
      </c>
      <c r="CP448">
        <f t="shared" si="275"/>
        <v>0.5714285714285714</v>
      </c>
      <c r="CQ448">
        <f t="shared" si="276"/>
        <v>11.142857142857142</v>
      </c>
      <c r="CR448">
        <f t="shared" si="271"/>
        <v>237.85714285714286</v>
      </c>
      <c r="CS448">
        <v>197</v>
      </c>
      <c r="CT448">
        <v>536756.69999999995</v>
      </c>
      <c r="CU448">
        <f t="shared" si="289"/>
        <v>540172</v>
      </c>
    </row>
    <row r="449" spans="1:99" x14ac:dyDescent="0.55000000000000004">
      <c r="A449" s="1">
        <v>44293</v>
      </c>
      <c r="B449">
        <v>555</v>
      </c>
      <c r="C449">
        <v>123905</v>
      </c>
      <c r="D449">
        <v>4</v>
      </c>
      <c r="E449">
        <v>1789</v>
      </c>
      <c r="F449">
        <v>13.3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 t="str">
        <f t="shared" si="255"/>
        <v>_平日(金曜除く)</v>
      </c>
      <c r="O449" t="s">
        <v>17</v>
      </c>
      <c r="P449" t="str">
        <f t="shared" si="256"/>
        <v>_平日</v>
      </c>
      <c r="Q449" t="str">
        <f t="shared" si="257"/>
        <v>_祝日でない</v>
      </c>
      <c r="R449" t="str">
        <f t="shared" si="258"/>
        <v>_平日</v>
      </c>
      <c r="S449" t="str">
        <f t="shared" si="259"/>
        <v>_平日</v>
      </c>
      <c r="T449">
        <f t="shared" si="272"/>
        <v>399</v>
      </c>
      <c r="U449" t="str">
        <f t="shared" si="260"/>
        <v>水</v>
      </c>
      <c r="V449" t="str">
        <f t="shared" si="261"/>
        <v>_週の前半</v>
      </c>
      <c r="W449" t="s">
        <v>29</v>
      </c>
      <c r="X449" t="str">
        <f t="shared" si="262"/>
        <v>_週の前半</v>
      </c>
      <c r="Y449" s="3">
        <v>0</v>
      </c>
      <c r="Z449" s="3">
        <v>59</v>
      </c>
      <c r="AA449" s="2" t="s">
        <v>79</v>
      </c>
      <c r="AB449" s="3">
        <v>0</v>
      </c>
      <c r="AC449" s="3">
        <v>118295</v>
      </c>
      <c r="AD449">
        <f t="shared" si="273"/>
        <v>382</v>
      </c>
      <c r="AE449" s="3">
        <v>1500</v>
      </c>
      <c r="AF449" s="3">
        <v>1459</v>
      </c>
      <c r="AG449" s="3">
        <v>41</v>
      </c>
      <c r="AH449" s="3">
        <v>818</v>
      </c>
      <c r="AI449" s="3">
        <v>611</v>
      </c>
      <c r="AJ449" s="3">
        <v>892</v>
      </c>
      <c r="AK449" s="3">
        <v>355</v>
      </c>
      <c r="AL449" s="3">
        <v>45</v>
      </c>
      <c r="AM449" s="3">
        <v>6768</v>
      </c>
      <c r="AN449" s="3">
        <v>1607</v>
      </c>
      <c r="AO449" s="3">
        <v>7748</v>
      </c>
      <c r="AP449" s="3">
        <v>4.5999999999999999E-2</v>
      </c>
      <c r="AQ449" s="3">
        <v>51</v>
      </c>
      <c r="AR449" s="3">
        <v>50</v>
      </c>
      <c r="AS449" s="3">
        <v>10.9</v>
      </c>
      <c r="AT449" s="3">
        <v>2.5</v>
      </c>
      <c r="AU449" s="2">
        <v>1010.7</v>
      </c>
      <c r="AV449" s="2">
        <v>2.8</v>
      </c>
      <c r="AW449" s="2">
        <v>1.0333333333333334</v>
      </c>
      <c r="AX449">
        <f t="shared" si="263"/>
        <v>156</v>
      </c>
      <c r="AY449" t="s">
        <v>82</v>
      </c>
      <c r="AZ449" s="3">
        <v>13828286</v>
      </c>
      <c r="BA449" s="3">
        <v>3266</v>
      </c>
      <c r="BB449">
        <v>45163182076</v>
      </c>
      <c r="BC449" t="s">
        <v>79</v>
      </c>
      <c r="BD449">
        <f t="shared" si="277"/>
        <v>17.899999999999999</v>
      </c>
      <c r="BE449">
        <f t="shared" si="278"/>
        <v>54</v>
      </c>
      <c r="BF449" t="str">
        <f t="shared" si="279"/>
        <v>_なし</v>
      </c>
      <c r="BG449" t="str">
        <f t="shared" si="280"/>
        <v>_冬でない</v>
      </c>
      <c r="BH449">
        <f t="shared" si="281"/>
        <v>0</v>
      </c>
      <c r="BI449" t="str">
        <f t="shared" si="282"/>
        <v>_なし</v>
      </c>
      <c r="BJ449" t="str">
        <f t="shared" si="264"/>
        <v>_なし</v>
      </c>
      <c r="BK449" t="str">
        <f t="shared" si="283"/>
        <v>_なし</v>
      </c>
      <c r="BL449">
        <f t="shared" si="284"/>
        <v>5.8999999999999986</v>
      </c>
      <c r="BM449">
        <f t="shared" si="265"/>
        <v>7123</v>
      </c>
      <c r="BN449">
        <f t="shared" si="266"/>
        <v>1652</v>
      </c>
      <c r="BO449">
        <f t="shared" si="267"/>
        <v>8775</v>
      </c>
      <c r="BP449">
        <v>-23</v>
      </c>
      <c r="BQ449">
        <v>-2</v>
      </c>
      <c r="BR449">
        <v>-3</v>
      </c>
      <c r="BS449">
        <v>-28</v>
      </c>
      <c r="BT449">
        <v>-26</v>
      </c>
      <c r="BU449">
        <v>10</v>
      </c>
      <c r="BV449">
        <f t="shared" si="290"/>
        <v>-19</v>
      </c>
      <c r="BW449">
        <f t="shared" si="291"/>
        <v>-2</v>
      </c>
      <c r="BX449">
        <f t="shared" si="292"/>
        <v>3</v>
      </c>
      <c r="BY449">
        <f t="shared" si="293"/>
        <v>-29</v>
      </c>
      <c r="BZ449">
        <f t="shared" si="294"/>
        <v>-26</v>
      </c>
      <c r="CA449">
        <f t="shared" si="295"/>
        <v>10</v>
      </c>
      <c r="CB449">
        <f t="shared" si="268"/>
        <v>-12</v>
      </c>
      <c r="CC449">
        <f t="shared" si="269"/>
        <v>-10.5</v>
      </c>
      <c r="CD449">
        <f t="shared" si="285"/>
        <v>9.9</v>
      </c>
      <c r="CE449" t="s">
        <v>120</v>
      </c>
      <c r="CF449" t="str">
        <f t="shared" si="286"/>
        <v>春</v>
      </c>
      <c r="CG449" s="2">
        <v>13828286</v>
      </c>
      <c r="CH449" s="2">
        <v>118295</v>
      </c>
      <c r="CI449" s="2">
        <v>45163182076</v>
      </c>
      <c r="CJ449">
        <f t="shared" si="287"/>
        <v>38588668560</v>
      </c>
      <c r="CK449">
        <f t="shared" si="288"/>
        <v>38588668560</v>
      </c>
      <c r="CL449" s="2">
        <v>10.571428571428571</v>
      </c>
      <c r="CM449" s="2">
        <v>0.5714285714285714</v>
      </c>
      <c r="CN449">
        <f t="shared" si="270"/>
        <v>11.142857142857142</v>
      </c>
      <c r="CO449">
        <f t="shared" si="274"/>
        <v>10.571428571428571</v>
      </c>
      <c r="CP449">
        <f t="shared" si="275"/>
        <v>0.5714285714285714</v>
      </c>
      <c r="CQ449">
        <f t="shared" si="276"/>
        <v>11.142857142857142</v>
      </c>
      <c r="CR449">
        <f t="shared" si="271"/>
        <v>387.85714285714283</v>
      </c>
      <c r="CS449">
        <v>197</v>
      </c>
      <c r="CT449">
        <v>536756.69999999995</v>
      </c>
      <c r="CU449">
        <f t="shared" si="289"/>
        <v>540172</v>
      </c>
    </row>
    <row r="450" spans="1:99" x14ac:dyDescent="0.55000000000000004">
      <c r="A450" s="1">
        <v>44294</v>
      </c>
      <c r="B450">
        <v>545</v>
      </c>
      <c r="C450">
        <v>124450</v>
      </c>
      <c r="D450">
        <v>5</v>
      </c>
      <c r="E450">
        <v>1794</v>
      </c>
      <c r="F450">
        <v>13.3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 t="str">
        <f t="shared" si="255"/>
        <v>_平日(金曜除く)</v>
      </c>
      <c r="O450" t="s">
        <v>17</v>
      </c>
      <c r="P450" t="str">
        <f t="shared" si="256"/>
        <v>_平日</v>
      </c>
      <c r="Q450" t="str">
        <f t="shared" si="257"/>
        <v>_祝日でない</v>
      </c>
      <c r="R450" t="str">
        <f t="shared" si="258"/>
        <v>_平日</v>
      </c>
      <c r="S450" t="str">
        <f t="shared" si="259"/>
        <v>_平日</v>
      </c>
      <c r="T450">
        <f t="shared" si="272"/>
        <v>555</v>
      </c>
      <c r="U450" t="str">
        <f t="shared" si="260"/>
        <v>木</v>
      </c>
      <c r="V450" t="str">
        <f t="shared" si="261"/>
        <v>週の後半</v>
      </c>
      <c r="W450" t="s">
        <v>29</v>
      </c>
      <c r="X450" t="str">
        <f t="shared" si="262"/>
        <v>週の後半</v>
      </c>
      <c r="Y450" s="3">
        <v>2.5</v>
      </c>
      <c r="Z450" s="3">
        <v>65</v>
      </c>
      <c r="AA450" s="2" t="s">
        <v>79</v>
      </c>
      <c r="AB450" s="3">
        <v>0</v>
      </c>
      <c r="AC450" s="3">
        <v>118732</v>
      </c>
      <c r="AD450">
        <f>AC450-AC449</f>
        <v>437</v>
      </c>
      <c r="AE450" s="3">
        <v>1521</v>
      </c>
      <c r="AF450" s="3">
        <v>1480</v>
      </c>
      <c r="AG450" s="3">
        <v>41</v>
      </c>
      <c r="AH450" s="3">
        <v>836</v>
      </c>
      <c r="AI450" s="3">
        <v>749</v>
      </c>
      <c r="AJ450" s="3">
        <v>818</v>
      </c>
      <c r="AK450" s="3">
        <v>407</v>
      </c>
      <c r="AL450" s="3">
        <v>92</v>
      </c>
      <c r="AM450" s="3">
        <v>6765</v>
      </c>
      <c r="AN450" s="3">
        <v>1611</v>
      </c>
      <c r="AO450" s="3">
        <v>7822.1</v>
      </c>
      <c r="AP450" s="3">
        <v>4.7E-2</v>
      </c>
      <c r="AQ450" s="3">
        <v>41</v>
      </c>
      <c r="AR450" s="3">
        <v>49</v>
      </c>
      <c r="AS450" s="3">
        <v>8.1999999999999993</v>
      </c>
      <c r="AT450" s="3">
        <v>3.4</v>
      </c>
      <c r="AU450" s="2">
        <v>1010.6</v>
      </c>
      <c r="AV450" s="2">
        <v>5</v>
      </c>
      <c r="AW450" s="2">
        <v>-2.1166666666666663</v>
      </c>
      <c r="AX450">
        <f t="shared" si="263"/>
        <v>-10</v>
      </c>
      <c r="AY450" t="s">
        <v>82</v>
      </c>
      <c r="AZ450" s="3">
        <v>13827731</v>
      </c>
      <c r="BA450" s="3">
        <v>3379</v>
      </c>
      <c r="BB450">
        <v>46723903049</v>
      </c>
      <c r="BC450" t="s">
        <v>79</v>
      </c>
      <c r="BD450">
        <f t="shared" si="277"/>
        <v>16.600000000000001</v>
      </c>
      <c r="BE450">
        <f t="shared" si="278"/>
        <v>61</v>
      </c>
      <c r="BF450" t="str">
        <f t="shared" si="279"/>
        <v>_なし</v>
      </c>
      <c r="BG450" t="str">
        <f t="shared" si="280"/>
        <v>_冬でない</v>
      </c>
      <c r="BH450">
        <f t="shared" si="281"/>
        <v>0</v>
      </c>
      <c r="BI450" t="str">
        <f t="shared" si="282"/>
        <v>_なし</v>
      </c>
      <c r="BJ450" t="str">
        <f t="shared" si="264"/>
        <v>_なし</v>
      </c>
      <c r="BK450" t="str">
        <f t="shared" si="283"/>
        <v>_なし</v>
      </c>
      <c r="BL450">
        <f t="shared" si="284"/>
        <v>-0.24999999999999989</v>
      </c>
      <c r="BM450">
        <f t="shared" si="265"/>
        <v>7172</v>
      </c>
      <c r="BN450">
        <f t="shared" si="266"/>
        <v>1703</v>
      </c>
      <c r="BO450">
        <f t="shared" si="267"/>
        <v>8875</v>
      </c>
      <c r="BP450">
        <v>-26</v>
      </c>
      <c r="BQ450">
        <v>-6</v>
      </c>
      <c r="BR450">
        <v>-16</v>
      </c>
      <c r="BS450">
        <v>-29</v>
      </c>
      <c r="BT450">
        <v>-24</v>
      </c>
      <c r="BU450">
        <v>11</v>
      </c>
      <c r="BV450">
        <f t="shared" si="290"/>
        <v>-19</v>
      </c>
      <c r="BW450">
        <f t="shared" si="291"/>
        <v>-1</v>
      </c>
      <c r="BX450">
        <f t="shared" si="292"/>
        <v>5</v>
      </c>
      <c r="BY450">
        <f t="shared" si="293"/>
        <v>-27</v>
      </c>
      <c r="BZ450">
        <f t="shared" si="294"/>
        <v>-22</v>
      </c>
      <c r="CA450">
        <f t="shared" si="295"/>
        <v>9</v>
      </c>
      <c r="CB450">
        <f t="shared" si="268"/>
        <v>-15</v>
      </c>
      <c r="CC450">
        <f t="shared" si="269"/>
        <v>-9.1666666666666661</v>
      </c>
      <c r="CD450">
        <f t="shared" si="285"/>
        <v>6.5</v>
      </c>
      <c r="CE450" t="s">
        <v>120</v>
      </c>
      <c r="CF450" t="str">
        <f t="shared" si="286"/>
        <v>春</v>
      </c>
      <c r="CG450" s="2">
        <v>13827731</v>
      </c>
      <c r="CH450" s="2">
        <v>118732</v>
      </c>
      <c r="CI450" s="2">
        <v>46723903049</v>
      </c>
      <c r="CJ450">
        <f t="shared" si="287"/>
        <v>40869570750</v>
      </c>
      <c r="CK450">
        <f t="shared" si="288"/>
        <v>40869570750</v>
      </c>
      <c r="CL450" s="2">
        <v>10.571428571428571</v>
      </c>
      <c r="CM450" s="2">
        <v>0.5714285714285714</v>
      </c>
      <c r="CN450">
        <f t="shared" si="270"/>
        <v>11.142857142857142</v>
      </c>
      <c r="CO450">
        <f t="shared" si="274"/>
        <v>10.571428571428571</v>
      </c>
      <c r="CP450">
        <f t="shared" si="275"/>
        <v>0.5714285714285714</v>
      </c>
      <c r="CQ450">
        <f t="shared" si="276"/>
        <v>11.142857142857142</v>
      </c>
      <c r="CR450">
        <f t="shared" si="271"/>
        <v>543.85714285714289</v>
      </c>
      <c r="CS450">
        <v>197</v>
      </c>
      <c r="CT450">
        <v>536756.69999999995</v>
      </c>
      <c r="CU450">
        <f t="shared" si="289"/>
        <v>536756.69999999995</v>
      </c>
    </row>
    <row r="451" spans="1:99" x14ac:dyDescent="0.55000000000000004">
      <c r="A451" s="1">
        <v>44295</v>
      </c>
      <c r="B451">
        <v>537</v>
      </c>
      <c r="C451">
        <v>124987</v>
      </c>
      <c r="D451">
        <v>4</v>
      </c>
      <c r="E451">
        <v>1798</v>
      </c>
      <c r="F451">
        <v>11.9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 t="str">
        <f t="shared" ref="N451:N514" si="296">IF(OR(L451=1, M451=1), "休日", IF(K451=1, "金曜", "_平日(金曜除く)"))</f>
        <v>金曜</v>
      </c>
      <c r="O451" t="s">
        <v>17</v>
      </c>
      <c r="P451" t="str">
        <f t="shared" ref="P451:P514" si="297">IF(OR(L451=1,M451=1),"休日","_平日")</f>
        <v>_平日</v>
      </c>
      <c r="Q451" t="str">
        <f t="shared" ref="Q451:Q514" si="298">IF(O451="祝日である","祝日である",IF(O452="祝日である","祝日前日","_祝日でない"))</f>
        <v>_祝日でない</v>
      </c>
      <c r="R451" t="str">
        <f t="shared" ref="R451:R514" si="299">IF(OR(O451="祝日である", P451="休日"), "休日", "_平日")</f>
        <v>_平日</v>
      </c>
      <c r="S451" t="str">
        <f t="shared" ref="S451:S514" si="300">IF(OR(N451="休日",Q451="祝日である"),"休日",IF(OR(N451="金曜",Q451="祝日前日"),"休日前日","_平日"))</f>
        <v>休日前日</v>
      </c>
      <c r="T451">
        <f t="shared" si="272"/>
        <v>545</v>
      </c>
      <c r="U451" t="str">
        <f t="shared" ref="U451:U514" si="301">IF(G451=1, "月", IF(H451=1, "火", IF(I451=1, "水", IF(J451=1, "木", IF(K451=1, "金", IF(L451=1, "土", "日"))))))</f>
        <v>金</v>
      </c>
      <c r="V451" t="str">
        <f t="shared" ref="V451:V514" si="302">IF(OR(U451="日", U451="月", U451="火", U451="水"), "_週の前半", "週の後半")</f>
        <v>週の後半</v>
      </c>
      <c r="W451" t="s">
        <v>29</v>
      </c>
      <c r="X451" t="str">
        <f t="shared" ref="X451:X514" si="303">IF(OR(U451="月", U451="火", U451="水"), "_週の前半", "週の後半")</f>
        <v>週の後半</v>
      </c>
      <c r="Y451" s="3">
        <v>0</v>
      </c>
      <c r="Z451" s="3">
        <v>46</v>
      </c>
      <c r="AA451" s="2" t="s">
        <v>79</v>
      </c>
      <c r="AB451" s="3">
        <v>0</v>
      </c>
      <c r="AC451" s="3">
        <v>119213</v>
      </c>
      <c r="AD451">
        <f t="shared" ref="AD451:AD514" si="304">AC451-AC450</f>
        <v>481</v>
      </c>
      <c r="AE451" s="3">
        <v>1510</v>
      </c>
      <c r="AF451" s="3">
        <v>1467</v>
      </c>
      <c r="AG451" s="3">
        <v>43</v>
      </c>
      <c r="AH451" s="3">
        <v>880</v>
      </c>
      <c r="AI451" s="3">
        <v>773</v>
      </c>
      <c r="AJ451" s="3">
        <v>813</v>
      </c>
      <c r="AK451" s="3">
        <v>401</v>
      </c>
      <c r="AL451" s="3">
        <v>55</v>
      </c>
      <c r="AM451" s="3">
        <v>7761</v>
      </c>
      <c r="AN451" s="3">
        <v>1424</v>
      </c>
      <c r="AO451" s="3">
        <v>7901.9</v>
      </c>
      <c r="AP451" s="3">
        <v>4.8000000000000001E-2</v>
      </c>
      <c r="AQ451" s="3">
        <v>41</v>
      </c>
      <c r="AR451" s="3">
        <v>48.7</v>
      </c>
      <c r="AS451" s="3">
        <v>5.3</v>
      </c>
      <c r="AT451" s="3">
        <v>3.1</v>
      </c>
      <c r="AU451" s="2">
        <v>1016.8</v>
      </c>
      <c r="AV451" s="2">
        <v>5.8</v>
      </c>
      <c r="AW451" s="2">
        <v>1.8916666666666666</v>
      </c>
      <c r="AX451">
        <f t="shared" ref="AX451:AX514" si="305">B451-T451</f>
        <v>-8</v>
      </c>
      <c r="AY451" t="s">
        <v>82</v>
      </c>
      <c r="AZ451" s="3">
        <v>13827186</v>
      </c>
      <c r="BA451" s="3">
        <v>3439</v>
      </c>
      <c r="BB451">
        <v>47551692654</v>
      </c>
      <c r="BC451" t="s">
        <v>79</v>
      </c>
      <c r="BD451">
        <f t="shared" si="277"/>
        <v>16</v>
      </c>
      <c r="BE451">
        <f t="shared" si="278"/>
        <v>63</v>
      </c>
      <c r="BF451" t="str">
        <f t="shared" si="279"/>
        <v>_なし</v>
      </c>
      <c r="BG451" t="str">
        <f t="shared" si="280"/>
        <v>_冬でない</v>
      </c>
      <c r="BH451">
        <f t="shared" si="281"/>
        <v>0</v>
      </c>
      <c r="BI451" t="str">
        <f t="shared" si="282"/>
        <v>_なし</v>
      </c>
      <c r="BJ451" t="str">
        <f t="shared" ref="BJ451:BJ514" si="306">IF(BC451="正月", "正月", "_なし")</f>
        <v>_なし</v>
      </c>
      <c r="BK451" t="str">
        <f t="shared" si="283"/>
        <v>_なし</v>
      </c>
      <c r="BL451">
        <f t="shared" si="284"/>
        <v>-2.7083333333333339</v>
      </c>
      <c r="BM451">
        <f t="shared" ref="BM451:BM514" si="307">AK451+AM451</f>
        <v>8162</v>
      </c>
      <c r="BN451">
        <f t="shared" ref="BN451:BN514" si="308">AL451+AN451</f>
        <v>1479</v>
      </c>
      <c r="BO451">
        <f t="shared" ref="BO451:BO514" si="309">BM451+BN451</f>
        <v>9641</v>
      </c>
      <c r="BP451">
        <v>-28</v>
      </c>
      <c r="BQ451">
        <v>-4</v>
      </c>
      <c r="BR451">
        <v>-20</v>
      </c>
      <c r="BS451">
        <v>-29</v>
      </c>
      <c r="BT451">
        <v>-24</v>
      </c>
      <c r="BU451">
        <v>12</v>
      </c>
      <c r="BV451">
        <f t="shared" si="290"/>
        <v>-22</v>
      </c>
      <c r="BW451">
        <f t="shared" si="291"/>
        <v>-3</v>
      </c>
      <c r="BX451">
        <f t="shared" si="292"/>
        <v>-6</v>
      </c>
      <c r="BY451">
        <f t="shared" si="293"/>
        <v>-27</v>
      </c>
      <c r="BZ451">
        <f t="shared" si="294"/>
        <v>-24</v>
      </c>
      <c r="CA451">
        <f t="shared" si="295"/>
        <v>10</v>
      </c>
      <c r="CB451">
        <f t="shared" ref="CB451:CB514" si="310">AVERAGE(BP451:BU451)</f>
        <v>-15.5</v>
      </c>
      <c r="CC451">
        <f t="shared" ref="CC451:CC514" si="311">AVERAGE(BV451:CA451)</f>
        <v>-12</v>
      </c>
      <c r="CD451">
        <f t="shared" si="285"/>
        <v>1</v>
      </c>
      <c r="CE451" t="s">
        <v>120</v>
      </c>
      <c r="CF451" t="str">
        <f t="shared" si="286"/>
        <v>春</v>
      </c>
      <c r="CG451" s="2">
        <v>13827186</v>
      </c>
      <c r="CH451" s="2">
        <v>119213</v>
      </c>
      <c r="CI451" s="2">
        <v>47551692654</v>
      </c>
      <c r="CJ451">
        <f t="shared" si="287"/>
        <v>43717183175</v>
      </c>
      <c r="CK451">
        <f t="shared" si="288"/>
        <v>43717183175</v>
      </c>
      <c r="CL451" s="2">
        <v>10.571428571428571</v>
      </c>
      <c r="CM451" s="2">
        <v>0.5714285714285714</v>
      </c>
      <c r="CN451">
        <f t="shared" ref="CN451:CN514" si="312">CL451+CM451</f>
        <v>11.142857142857142</v>
      </c>
      <c r="CO451">
        <f t="shared" si="274"/>
        <v>10.571428571428571</v>
      </c>
      <c r="CP451">
        <f t="shared" si="275"/>
        <v>0.5714285714285714</v>
      </c>
      <c r="CQ451">
        <f t="shared" si="276"/>
        <v>11.142857142857142</v>
      </c>
      <c r="CR451">
        <f t="shared" ref="CR451:CR514" si="313">T451-CQ451</f>
        <v>533.85714285714289</v>
      </c>
      <c r="CS451">
        <v>197</v>
      </c>
      <c r="CT451">
        <v>536756.69999999995</v>
      </c>
      <c r="CU451">
        <f t="shared" si="289"/>
        <v>536756.69999999995</v>
      </c>
    </row>
    <row r="452" spans="1:99" x14ac:dyDescent="0.55000000000000004">
      <c r="A452" s="1">
        <v>44296</v>
      </c>
      <c r="B452">
        <v>570</v>
      </c>
      <c r="C452">
        <v>125557</v>
      </c>
      <c r="D452">
        <v>5</v>
      </c>
      <c r="E452">
        <v>1803</v>
      </c>
      <c r="F452">
        <v>10.4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 t="str">
        <f t="shared" si="296"/>
        <v>休日</v>
      </c>
      <c r="O452" t="s">
        <v>17</v>
      </c>
      <c r="P452" t="str">
        <f t="shared" si="297"/>
        <v>休日</v>
      </c>
      <c r="Q452" t="str">
        <f t="shared" si="298"/>
        <v>_祝日でない</v>
      </c>
      <c r="R452" t="str">
        <f t="shared" si="299"/>
        <v>休日</v>
      </c>
      <c r="S452" t="str">
        <f t="shared" si="300"/>
        <v>休日</v>
      </c>
      <c r="T452">
        <f t="shared" ref="T452:T515" si="314">B451</f>
        <v>537</v>
      </c>
      <c r="U452" t="str">
        <f t="shared" si="301"/>
        <v>土</v>
      </c>
      <c r="V452" t="str">
        <f t="shared" si="302"/>
        <v>週の後半</v>
      </c>
      <c r="W452" t="s">
        <v>29</v>
      </c>
      <c r="X452" t="str">
        <f t="shared" si="303"/>
        <v>週の後半</v>
      </c>
      <c r="Y452" s="3">
        <v>0</v>
      </c>
      <c r="Z452" s="3">
        <v>42</v>
      </c>
      <c r="AA452" s="2" t="s">
        <v>79</v>
      </c>
      <c r="AB452" s="3">
        <v>0</v>
      </c>
      <c r="AC452" s="3">
        <v>119616</v>
      </c>
      <c r="AD452">
        <f t="shared" si="304"/>
        <v>403</v>
      </c>
      <c r="AE452" s="3">
        <v>1505</v>
      </c>
      <c r="AF452" s="3">
        <v>1468</v>
      </c>
      <c r="AG452" s="3">
        <v>37</v>
      </c>
      <c r="AH452" s="3">
        <v>956</v>
      </c>
      <c r="AI452" s="3">
        <v>767</v>
      </c>
      <c r="AJ452" s="3">
        <v>910</v>
      </c>
      <c r="AK452" s="3">
        <v>298</v>
      </c>
      <c r="AL452" s="3">
        <v>57</v>
      </c>
      <c r="AM452" s="3">
        <v>5247</v>
      </c>
      <c r="AN452" s="3">
        <v>953</v>
      </c>
      <c r="AO452" s="3">
        <v>7920</v>
      </c>
      <c r="AP452" s="3">
        <v>0.05</v>
      </c>
      <c r="AQ452" s="3">
        <v>36</v>
      </c>
      <c r="AR452" s="3">
        <v>44.9</v>
      </c>
      <c r="AS452" s="3">
        <v>9.3000000000000007</v>
      </c>
      <c r="AT452" s="3">
        <v>3</v>
      </c>
      <c r="AU452" s="2">
        <v>1027.3</v>
      </c>
      <c r="AV452" s="2">
        <v>4.3</v>
      </c>
      <c r="AW452" s="2">
        <v>-27.108333333333331</v>
      </c>
      <c r="AX452">
        <f t="shared" si="305"/>
        <v>33</v>
      </c>
      <c r="AY452" t="s">
        <v>82</v>
      </c>
      <c r="AZ452" s="3">
        <v>13826649</v>
      </c>
      <c r="BA452" s="3">
        <v>3568</v>
      </c>
      <c r="BB452">
        <v>49333483632</v>
      </c>
      <c r="BC452" t="s">
        <v>79</v>
      </c>
      <c r="BD452">
        <f t="shared" si="277"/>
        <v>16.899999999999999</v>
      </c>
      <c r="BE452">
        <f t="shared" si="278"/>
        <v>63</v>
      </c>
      <c r="BF452" t="str">
        <f t="shared" si="279"/>
        <v>_なし</v>
      </c>
      <c r="BG452" t="str">
        <f t="shared" si="280"/>
        <v>_冬でない</v>
      </c>
      <c r="BH452">
        <f t="shared" si="281"/>
        <v>0</v>
      </c>
      <c r="BI452" t="str">
        <f t="shared" si="282"/>
        <v>_なし</v>
      </c>
      <c r="BJ452" t="str">
        <f t="shared" si="306"/>
        <v>_なし</v>
      </c>
      <c r="BK452" t="str">
        <f t="shared" si="283"/>
        <v>_なし</v>
      </c>
      <c r="BL452">
        <f t="shared" si="284"/>
        <v>-28.466666666666669</v>
      </c>
      <c r="BM452">
        <f t="shared" si="307"/>
        <v>5545</v>
      </c>
      <c r="BN452">
        <f t="shared" si="308"/>
        <v>1010</v>
      </c>
      <c r="BO452">
        <f t="shared" si="309"/>
        <v>6555</v>
      </c>
      <c r="BP452">
        <v>-19</v>
      </c>
      <c r="BQ452">
        <v>1</v>
      </c>
      <c r="BR452">
        <v>-9</v>
      </c>
      <c r="BS452">
        <v>-25</v>
      </c>
      <c r="BT452">
        <v>-15</v>
      </c>
      <c r="BU452">
        <v>6</v>
      </c>
      <c r="BV452">
        <f t="shared" si="290"/>
        <v>-26</v>
      </c>
      <c r="BW452">
        <f t="shared" si="291"/>
        <v>-3</v>
      </c>
      <c r="BX452">
        <f t="shared" si="292"/>
        <v>-12</v>
      </c>
      <c r="BY452">
        <f t="shared" si="293"/>
        <v>-30</v>
      </c>
      <c r="BZ452">
        <f t="shared" si="294"/>
        <v>-25</v>
      </c>
      <c r="CA452">
        <f t="shared" si="295"/>
        <v>12</v>
      </c>
      <c r="CB452">
        <f t="shared" si="310"/>
        <v>-10.166666666666666</v>
      </c>
      <c r="CC452">
        <f t="shared" si="311"/>
        <v>-14</v>
      </c>
      <c r="CD452">
        <f t="shared" si="285"/>
        <v>8.1</v>
      </c>
      <c r="CE452" t="s">
        <v>120</v>
      </c>
      <c r="CF452" t="str">
        <f t="shared" si="286"/>
        <v>春</v>
      </c>
      <c r="CG452" s="2">
        <v>13826649</v>
      </c>
      <c r="CH452" s="2">
        <v>119616</v>
      </c>
      <c r="CI452" s="2">
        <v>49333483632</v>
      </c>
      <c r="CJ452">
        <f t="shared" si="287"/>
        <v>44421108820</v>
      </c>
      <c r="CK452">
        <f t="shared" si="288"/>
        <v>44421108820</v>
      </c>
      <c r="CL452" s="2">
        <v>10.571428571428571</v>
      </c>
      <c r="CM452" s="2">
        <v>0.5714285714285714</v>
      </c>
      <c r="CN452">
        <f t="shared" si="312"/>
        <v>11.142857142857142</v>
      </c>
      <c r="CO452">
        <f t="shared" ref="CO452:CO515" si="315">CL451</f>
        <v>10.571428571428571</v>
      </c>
      <c r="CP452">
        <f t="shared" ref="CP452:CP515" si="316">CM451</f>
        <v>0.5714285714285714</v>
      </c>
      <c r="CQ452">
        <f t="shared" ref="CQ452:CQ515" si="317">CN451</f>
        <v>11.142857142857142</v>
      </c>
      <c r="CR452">
        <f t="shared" si="313"/>
        <v>525.85714285714289</v>
      </c>
      <c r="CS452">
        <v>197</v>
      </c>
      <c r="CT452">
        <v>536756.69999999995</v>
      </c>
      <c r="CU452">
        <f t="shared" si="289"/>
        <v>536756.69999999995</v>
      </c>
    </row>
    <row r="453" spans="1:99" x14ac:dyDescent="0.55000000000000004">
      <c r="A453" s="1">
        <v>44297</v>
      </c>
      <c r="B453">
        <v>421</v>
      </c>
      <c r="C453">
        <v>125978</v>
      </c>
      <c r="D453">
        <v>0</v>
      </c>
      <c r="E453">
        <v>1803</v>
      </c>
      <c r="F453">
        <v>12.5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 t="str">
        <f t="shared" si="296"/>
        <v>休日</v>
      </c>
      <c r="O453" t="s">
        <v>17</v>
      </c>
      <c r="P453" t="str">
        <f t="shared" si="297"/>
        <v>休日</v>
      </c>
      <c r="Q453" t="str">
        <f t="shared" si="298"/>
        <v>_祝日でない</v>
      </c>
      <c r="R453" t="str">
        <f t="shared" si="299"/>
        <v>休日</v>
      </c>
      <c r="S453" t="str">
        <f t="shared" si="300"/>
        <v>休日</v>
      </c>
      <c r="T453">
        <f t="shared" si="314"/>
        <v>570</v>
      </c>
      <c r="U453" t="str">
        <f t="shared" si="301"/>
        <v>日</v>
      </c>
      <c r="V453" t="str">
        <f t="shared" si="302"/>
        <v>_週の前半</v>
      </c>
      <c r="W453" t="s">
        <v>29</v>
      </c>
      <c r="X453" t="str">
        <f t="shared" si="303"/>
        <v>週の後半</v>
      </c>
      <c r="Y453" s="3">
        <v>0</v>
      </c>
      <c r="Z453" s="3">
        <v>58</v>
      </c>
      <c r="AA453" s="2" t="s">
        <v>79</v>
      </c>
      <c r="AB453" s="3">
        <v>0</v>
      </c>
      <c r="AC453" s="3">
        <v>120013</v>
      </c>
      <c r="AD453">
        <f t="shared" si="304"/>
        <v>397</v>
      </c>
      <c r="AE453" s="3">
        <v>1511</v>
      </c>
      <c r="AF453" s="3">
        <v>1472</v>
      </c>
      <c r="AG453" s="3">
        <v>39</v>
      </c>
      <c r="AH453" s="3">
        <v>1028</v>
      </c>
      <c r="AI453" s="3">
        <v>762</v>
      </c>
      <c r="AJ453" s="3">
        <v>861</v>
      </c>
      <c r="AK453" s="3">
        <v>155</v>
      </c>
      <c r="AL453" s="3">
        <v>21</v>
      </c>
      <c r="AM453" s="3">
        <v>2116</v>
      </c>
      <c r="AN453" s="3">
        <v>559</v>
      </c>
      <c r="AO453" s="3">
        <v>7952.9</v>
      </c>
      <c r="AP453" s="3">
        <v>0.05</v>
      </c>
      <c r="AQ453" s="3">
        <v>59</v>
      </c>
      <c r="AR453" s="3">
        <v>42.9</v>
      </c>
      <c r="AS453" s="3">
        <v>11.9</v>
      </c>
      <c r="AT453" s="3">
        <v>2.7</v>
      </c>
      <c r="AU453" s="2">
        <v>1030.7</v>
      </c>
      <c r="AV453" s="2">
        <v>0.5</v>
      </c>
      <c r="AW453" s="2">
        <v>-6.9833333333333334</v>
      </c>
      <c r="AX453">
        <f t="shared" si="305"/>
        <v>-149</v>
      </c>
      <c r="AY453" t="s">
        <v>82</v>
      </c>
      <c r="AZ453" s="3">
        <v>13826079</v>
      </c>
      <c r="BA453" s="3">
        <v>3741</v>
      </c>
      <c r="BB453">
        <v>51723361539</v>
      </c>
      <c r="BC453" t="s">
        <v>79</v>
      </c>
      <c r="BD453">
        <f t="shared" si="277"/>
        <v>18.5</v>
      </c>
      <c r="BE453">
        <f t="shared" si="278"/>
        <v>75</v>
      </c>
      <c r="BF453" t="str">
        <f t="shared" si="279"/>
        <v>_なし</v>
      </c>
      <c r="BG453" t="str">
        <f t="shared" si="280"/>
        <v>_冬でない</v>
      </c>
      <c r="BH453">
        <f t="shared" si="281"/>
        <v>0</v>
      </c>
      <c r="BI453" t="str">
        <f t="shared" si="282"/>
        <v>_なし</v>
      </c>
      <c r="BJ453" t="str">
        <f t="shared" si="306"/>
        <v>_なし</v>
      </c>
      <c r="BK453" t="str">
        <f t="shared" si="283"/>
        <v>_なし</v>
      </c>
      <c r="BL453">
        <f t="shared" si="284"/>
        <v>-8.1583333333333332</v>
      </c>
      <c r="BM453">
        <f t="shared" si="307"/>
        <v>2271</v>
      </c>
      <c r="BN453">
        <f t="shared" si="308"/>
        <v>580</v>
      </c>
      <c r="BO453">
        <f t="shared" si="309"/>
        <v>2851</v>
      </c>
      <c r="BP453">
        <v>-17</v>
      </c>
      <c r="BQ453">
        <v>1</v>
      </c>
      <c r="BR453">
        <v>9</v>
      </c>
      <c r="BS453">
        <v>-27</v>
      </c>
      <c r="BT453">
        <v>-11</v>
      </c>
      <c r="BU453">
        <v>4</v>
      </c>
      <c r="BV453">
        <f t="shared" si="290"/>
        <v>-17</v>
      </c>
      <c r="BW453">
        <f t="shared" si="291"/>
        <v>2</v>
      </c>
      <c r="BX453">
        <f t="shared" si="292"/>
        <v>2</v>
      </c>
      <c r="BY453">
        <f t="shared" si="293"/>
        <v>-23</v>
      </c>
      <c r="BZ453">
        <f t="shared" si="294"/>
        <v>-16</v>
      </c>
      <c r="CA453">
        <f t="shared" si="295"/>
        <v>5</v>
      </c>
      <c r="CB453">
        <f t="shared" si="310"/>
        <v>-6.833333333333333</v>
      </c>
      <c r="CC453">
        <f t="shared" si="311"/>
        <v>-7.833333333333333</v>
      </c>
      <c r="CD453">
        <f t="shared" si="285"/>
        <v>3.3</v>
      </c>
      <c r="CE453" t="s">
        <v>120</v>
      </c>
      <c r="CF453" t="str">
        <f t="shared" si="286"/>
        <v>春</v>
      </c>
      <c r="CG453" s="2">
        <v>13826079</v>
      </c>
      <c r="CH453" s="2">
        <v>120013</v>
      </c>
      <c r="CI453" s="2">
        <v>51723361539</v>
      </c>
      <c r="CJ453">
        <f t="shared" si="287"/>
        <v>45802605168</v>
      </c>
      <c r="CK453">
        <f t="shared" si="288"/>
        <v>45802605168</v>
      </c>
      <c r="CL453" s="2">
        <v>10.571428571428571</v>
      </c>
      <c r="CM453" s="2">
        <v>0.5714285714285714</v>
      </c>
      <c r="CN453">
        <f t="shared" si="312"/>
        <v>11.142857142857142</v>
      </c>
      <c r="CO453">
        <f t="shared" si="315"/>
        <v>10.571428571428571</v>
      </c>
      <c r="CP453">
        <f t="shared" si="316"/>
        <v>0.5714285714285714</v>
      </c>
      <c r="CQ453">
        <f t="shared" si="317"/>
        <v>11.142857142857142</v>
      </c>
      <c r="CR453">
        <f t="shared" si="313"/>
        <v>558.85714285714289</v>
      </c>
      <c r="CS453">
        <v>197</v>
      </c>
      <c r="CT453">
        <v>536756.69999999995</v>
      </c>
      <c r="CU453">
        <f t="shared" si="289"/>
        <v>536756.69999999995</v>
      </c>
    </row>
    <row r="454" spans="1:99" x14ac:dyDescent="0.55000000000000004">
      <c r="A454" s="1">
        <v>44298</v>
      </c>
      <c r="B454">
        <v>306</v>
      </c>
      <c r="C454">
        <v>126284</v>
      </c>
      <c r="D454">
        <v>1</v>
      </c>
      <c r="E454">
        <v>1804</v>
      </c>
      <c r="F454">
        <v>14.4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 t="str">
        <f t="shared" si="296"/>
        <v>_平日(金曜除く)</v>
      </c>
      <c r="O454" t="s">
        <v>17</v>
      </c>
      <c r="P454" t="str">
        <f t="shared" si="297"/>
        <v>_平日</v>
      </c>
      <c r="Q454" t="str">
        <f t="shared" si="298"/>
        <v>_祝日でない</v>
      </c>
      <c r="R454" t="str">
        <f t="shared" si="299"/>
        <v>_平日</v>
      </c>
      <c r="S454" t="str">
        <f t="shared" si="300"/>
        <v>_平日</v>
      </c>
      <c r="T454">
        <f t="shared" si="314"/>
        <v>421</v>
      </c>
      <c r="U454" t="str">
        <f t="shared" si="301"/>
        <v>月</v>
      </c>
      <c r="V454" t="str">
        <f t="shared" si="302"/>
        <v>_週の前半</v>
      </c>
      <c r="W454" t="s">
        <v>29</v>
      </c>
      <c r="X454" t="str">
        <f t="shared" si="303"/>
        <v>_週の前半</v>
      </c>
      <c r="Y454" s="3">
        <v>0</v>
      </c>
      <c r="Z454" s="3">
        <v>60</v>
      </c>
      <c r="AA454" s="2" t="s">
        <v>79</v>
      </c>
      <c r="AB454" s="3">
        <v>370</v>
      </c>
      <c r="AC454" s="3">
        <v>120485</v>
      </c>
      <c r="AD454">
        <f t="shared" si="304"/>
        <v>472</v>
      </c>
      <c r="AE454" s="3">
        <v>1484</v>
      </c>
      <c r="AF454" s="3">
        <v>1442</v>
      </c>
      <c r="AG454" s="3">
        <v>42</v>
      </c>
      <c r="AH454" s="3">
        <v>1037</v>
      </c>
      <c r="AI454" s="3">
        <v>772</v>
      </c>
      <c r="AJ454" s="3">
        <v>702</v>
      </c>
      <c r="AK454" s="3">
        <v>344</v>
      </c>
      <c r="AL454" s="3">
        <v>119</v>
      </c>
      <c r="AM454" s="3">
        <v>6633</v>
      </c>
      <c r="AN454" s="3">
        <v>2275</v>
      </c>
      <c r="AO454" s="3">
        <v>8020.1</v>
      </c>
      <c r="AP454" s="3">
        <v>0.05</v>
      </c>
      <c r="AQ454" s="3">
        <v>61</v>
      </c>
      <c r="AR454" s="3">
        <v>46.3</v>
      </c>
      <c r="AS454" s="3">
        <v>9.9</v>
      </c>
      <c r="AT454" s="3">
        <v>3</v>
      </c>
      <c r="AU454" s="2">
        <v>1028.5999999999999</v>
      </c>
      <c r="AV454" s="2">
        <v>6</v>
      </c>
      <c r="AW454" s="2">
        <v>105.34999999999998</v>
      </c>
      <c r="AX454">
        <f t="shared" si="305"/>
        <v>-115</v>
      </c>
      <c r="AY454" t="s">
        <v>82</v>
      </c>
      <c r="AZ454" s="3">
        <v>13825658</v>
      </c>
      <c r="BA454" s="3">
        <v>3689</v>
      </c>
      <c r="BB454">
        <v>51002852362</v>
      </c>
      <c r="BC454" t="s">
        <v>79</v>
      </c>
      <c r="BD454">
        <f t="shared" si="277"/>
        <v>12.9</v>
      </c>
      <c r="BE454">
        <f t="shared" si="278"/>
        <v>89</v>
      </c>
      <c r="BF454" t="str">
        <f t="shared" si="279"/>
        <v>_なし</v>
      </c>
      <c r="BG454" t="str">
        <f t="shared" si="280"/>
        <v>_冬でない</v>
      </c>
      <c r="BH454">
        <f t="shared" si="281"/>
        <v>0</v>
      </c>
      <c r="BI454" t="str">
        <f t="shared" si="282"/>
        <v>_なし</v>
      </c>
      <c r="BJ454" t="str">
        <f t="shared" si="306"/>
        <v>_なし</v>
      </c>
      <c r="BK454" t="str">
        <f t="shared" si="283"/>
        <v>_なし</v>
      </c>
      <c r="BL454">
        <f t="shared" si="284"/>
        <v>115.05833333333332</v>
      </c>
      <c r="BM454">
        <f t="shared" si="307"/>
        <v>6977</v>
      </c>
      <c r="BN454">
        <f t="shared" si="308"/>
        <v>2394</v>
      </c>
      <c r="BO454">
        <f t="shared" si="309"/>
        <v>9371</v>
      </c>
      <c r="BP454">
        <v>-27</v>
      </c>
      <c r="BQ454">
        <v>-4</v>
      </c>
      <c r="BR454">
        <v>-15</v>
      </c>
      <c r="BS454">
        <v>-27</v>
      </c>
      <c r="BT454">
        <v>-22</v>
      </c>
      <c r="BU454">
        <v>10</v>
      </c>
      <c r="BV454">
        <f t="shared" si="290"/>
        <v>-21</v>
      </c>
      <c r="BW454">
        <f t="shared" si="291"/>
        <v>-6</v>
      </c>
      <c r="BX454">
        <f t="shared" si="292"/>
        <v>-13</v>
      </c>
      <c r="BY454">
        <f t="shared" si="293"/>
        <v>-29</v>
      </c>
      <c r="BZ454">
        <f t="shared" si="294"/>
        <v>-12</v>
      </c>
      <c r="CA454">
        <f t="shared" si="295"/>
        <v>5</v>
      </c>
      <c r="CB454">
        <f t="shared" si="310"/>
        <v>-14.166666666666666</v>
      </c>
      <c r="CC454">
        <f t="shared" si="311"/>
        <v>-12.666666666666666</v>
      </c>
      <c r="CD454">
        <f t="shared" si="285"/>
        <v>0</v>
      </c>
      <c r="CE454" t="s">
        <v>120</v>
      </c>
      <c r="CF454" t="str">
        <f t="shared" si="286"/>
        <v>春</v>
      </c>
      <c r="CG454" s="2">
        <v>13825658</v>
      </c>
      <c r="CH454" s="2">
        <v>120485</v>
      </c>
      <c r="CI454" s="2">
        <v>51002852362</v>
      </c>
      <c r="CJ454">
        <f t="shared" si="287"/>
        <v>45925889814</v>
      </c>
      <c r="CK454">
        <f t="shared" si="288"/>
        <v>45925889814</v>
      </c>
      <c r="CL454" s="2">
        <v>8.2857142857142865</v>
      </c>
      <c r="CM454" s="2">
        <v>0</v>
      </c>
      <c r="CN454">
        <f t="shared" si="312"/>
        <v>8.2857142857142865</v>
      </c>
      <c r="CO454">
        <f t="shared" si="315"/>
        <v>10.571428571428571</v>
      </c>
      <c r="CP454">
        <f t="shared" si="316"/>
        <v>0.5714285714285714</v>
      </c>
      <c r="CQ454">
        <f t="shared" si="317"/>
        <v>11.142857142857142</v>
      </c>
      <c r="CR454">
        <f t="shared" si="313"/>
        <v>409.85714285714283</v>
      </c>
      <c r="CS454">
        <v>197</v>
      </c>
      <c r="CT454">
        <v>536756.69999999995</v>
      </c>
      <c r="CU454">
        <f t="shared" si="289"/>
        <v>536756.69999999995</v>
      </c>
    </row>
    <row r="455" spans="1:99" x14ac:dyDescent="0.55000000000000004">
      <c r="A455" s="1">
        <v>44299</v>
      </c>
      <c r="B455">
        <v>510</v>
      </c>
      <c r="C455">
        <v>126794</v>
      </c>
      <c r="D455">
        <v>7</v>
      </c>
      <c r="E455">
        <v>1811</v>
      </c>
      <c r="F455">
        <v>15.7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 t="str">
        <f t="shared" si="296"/>
        <v>_平日(金曜除く)</v>
      </c>
      <c r="O455" t="s">
        <v>17</v>
      </c>
      <c r="P455" t="str">
        <f t="shared" si="297"/>
        <v>_平日</v>
      </c>
      <c r="Q455" t="str">
        <f t="shared" si="298"/>
        <v>_祝日でない</v>
      </c>
      <c r="R455" t="str">
        <f t="shared" si="299"/>
        <v>_平日</v>
      </c>
      <c r="S455" t="str">
        <f t="shared" si="300"/>
        <v>_平日</v>
      </c>
      <c r="T455">
        <f t="shared" si="314"/>
        <v>306</v>
      </c>
      <c r="U455" t="str">
        <f t="shared" si="301"/>
        <v>火</v>
      </c>
      <c r="V455" t="str">
        <f t="shared" si="302"/>
        <v>_週の前半</v>
      </c>
      <c r="W455" t="s">
        <v>29</v>
      </c>
      <c r="X455" t="str">
        <f t="shared" si="303"/>
        <v>_週の前半</v>
      </c>
      <c r="Y455" s="3">
        <v>0.5</v>
      </c>
      <c r="Z455" s="3">
        <v>79</v>
      </c>
      <c r="AA455" s="2" t="s">
        <v>79</v>
      </c>
      <c r="AB455" s="3">
        <v>58</v>
      </c>
      <c r="AC455" s="3">
        <v>120929</v>
      </c>
      <c r="AD455">
        <f t="shared" si="304"/>
        <v>444</v>
      </c>
      <c r="AE455" s="3">
        <v>1462</v>
      </c>
      <c r="AF455" s="3">
        <v>1421</v>
      </c>
      <c r="AG455" s="3">
        <v>41</v>
      </c>
      <c r="AH455" s="3">
        <v>1021</v>
      </c>
      <c r="AI455" s="3">
        <v>793</v>
      </c>
      <c r="AJ455" s="3">
        <v>778</v>
      </c>
      <c r="AK455" s="3">
        <v>487</v>
      </c>
      <c r="AL455" s="3">
        <v>62</v>
      </c>
      <c r="AM455" s="3">
        <v>8716</v>
      </c>
      <c r="AN455" s="3">
        <v>1893</v>
      </c>
      <c r="AO455" s="3">
        <v>8175.1</v>
      </c>
      <c r="AP455" s="3">
        <v>5.0999999999999997E-2</v>
      </c>
      <c r="AQ455" s="3">
        <v>54</v>
      </c>
      <c r="AR455" s="3">
        <v>49</v>
      </c>
      <c r="AS455" s="3">
        <v>0.7</v>
      </c>
      <c r="AT455" s="3">
        <v>3.8</v>
      </c>
      <c r="AU455" s="2">
        <v>1015.7</v>
      </c>
      <c r="AV455" s="2">
        <v>10</v>
      </c>
      <c r="AW455" s="2">
        <v>-4.541666666666667</v>
      </c>
      <c r="AX455">
        <f t="shared" si="305"/>
        <v>204</v>
      </c>
      <c r="AY455" t="s">
        <v>82</v>
      </c>
      <c r="AZ455" s="3">
        <v>13824982</v>
      </c>
      <c r="BA455" s="3">
        <v>3544</v>
      </c>
      <c r="BB455">
        <v>48995736208</v>
      </c>
      <c r="BC455" t="s">
        <v>79</v>
      </c>
      <c r="BD455">
        <f t="shared" si="277"/>
        <v>10.6</v>
      </c>
      <c r="BE455">
        <f t="shared" si="278"/>
        <v>65</v>
      </c>
      <c r="BF455" t="str">
        <f t="shared" si="279"/>
        <v>_なし</v>
      </c>
      <c r="BG455" t="str">
        <f t="shared" si="280"/>
        <v>_冬でない</v>
      </c>
      <c r="BH455">
        <f t="shared" si="281"/>
        <v>0</v>
      </c>
      <c r="BI455" t="str">
        <f t="shared" si="282"/>
        <v>_なし</v>
      </c>
      <c r="BJ455" t="str">
        <f t="shared" si="306"/>
        <v>_なし</v>
      </c>
      <c r="BK455" t="str">
        <f t="shared" si="283"/>
        <v>_なし</v>
      </c>
      <c r="BL455">
        <f t="shared" si="284"/>
        <v>-1.9583333333333333</v>
      </c>
      <c r="BM455">
        <f t="shared" si="307"/>
        <v>9203</v>
      </c>
      <c r="BN455">
        <f t="shared" si="308"/>
        <v>1955</v>
      </c>
      <c r="BO455">
        <f t="shared" si="309"/>
        <v>11158</v>
      </c>
      <c r="BP455">
        <v>-30</v>
      </c>
      <c r="BQ455">
        <v>-8</v>
      </c>
      <c r="BR455">
        <v>-29</v>
      </c>
      <c r="BS455">
        <v>-30</v>
      </c>
      <c r="BT455">
        <v>-25</v>
      </c>
      <c r="BU455">
        <v>12</v>
      </c>
      <c r="BV455">
        <f t="shared" si="290"/>
        <v>-30</v>
      </c>
      <c r="BW455">
        <f t="shared" si="291"/>
        <v>-12</v>
      </c>
      <c r="BX455">
        <f t="shared" si="292"/>
        <v>-43</v>
      </c>
      <c r="BY455">
        <f t="shared" si="293"/>
        <v>-29</v>
      </c>
      <c r="BZ455">
        <f t="shared" si="294"/>
        <v>-25</v>
      </c>
      <c r="CA455">
        <f t="shared" si="295"/>
        <v>11</v>
      </c>
      <c r="CB455">
        <f t="shared" si="310"/>
        <v>-18.333333333333332</v>
      </c>
      <c r="CC455">
        <f t="shared" si="311"/>
        <v>-21.333333333333332</v>
      </c>
      <c r="CD455">
        <f t="shared" si="285"/>
        <v>2.5</v>
      </c>
      <c r="CE455" t="s">
        <v>120</v>
      </c>
      <c r="CF455" t="str">
        <f t="shared" si="286"/>
        <v>春</v>
      </c>
      <c r="CG455" s="2">
        <v>13825352</v>
      </c>
      <c r="CH455" s="2">
        <v>120559</v>
      </c>
      <c r="CI455" s="2">
        <v>48997047488</v>
      </c>
      <c r="CJ455">
        <f t="shared" si="287"/>
        <v>44984712305</v>
      </c>
      <c r="CK455">
        <f t="shared" si="288"/>
        <v>44984712305</v>
      </c>
      <c r="CL455" s="2">
        <v>8.2857142857142865</v>
      </c>
      <c r="CM455" s="2">
        <v>0</v>
      </c>
      <c r="CN455">
        <f t="shared" si="312"/>
        <v>8.2857142857142865</v>
      </c>
      <c r="CO455">
        <f t="shared" si="315"/>
        <v>8.2857142857142865</v>
      </c>
      <c r="CP455">
        <f t="shared" si="316"/>
        <v>0</v>
      </c>
      <c r="CQ455">
        <f t="shared" si="317"/>
        <v>8.2857142857142865</v>
      </c>
      <c r="CR455">
        <f t="shared" si="313"/>
        <v>297.71428571428572</v>
      </c>
      <c r="CS455">
        <v>197</v>
      </c>
      <c r="CT455">
        <v>536756.69999999995</v>
      </c>
      <c r="CU455">
        <f t="shared" si="289"/>
        <v>536756.69999999995</v>
      </c>
    </row>
    <row r="456" spans="1:99" x14ac:dyDescent="0.55000000000000004">
      <c r="A456" s="1">
        <v>44300</v>
      </c>
      <c r="B456">
        <v>591</v>
      </c>
      <c r="C456">
        <v>127385</v>
      </c>
      <c r="D456">
        <v>8</v>
      </c>
      <c r="E456">
        <v>1819</v>
      </c>
      <c r="F456">
        <v>15.3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 t="str">
        <f t="shared" si="296"/>
        <v>_平日(金曜除く)</v>
      </c>
      <c r="O456" t="s">
        <v>17</v>
      </c>
      <c r="P456" t="str">
        <f t="shared" si="297"/>
        <v>_平日</v>
      </c>
      <c r="Q456" t="str">
        <f t="shared" si="298"/>
        <v>_祝日でない</v>
      </c>
      <c r="R456" t="str">
        <f t="shared" si="299"/>
        <v>_平日</v>
      </c>
      <c r="S456" t="str">
        <f t="shared" si="300"/>
        <v>_平日</v>
      </c>
      <c r="T456">
        <f t="shared" si="314"/>
        <v>510</v>
      </c>
      <c r="U456" t="str">
        <f t="shared" si="301"/>
        <v>水</v>
      </c>
      <c r="V456" t="str">
        <f t="shared" si="302"/>
        <v>_週の前半</v>
      </c>
      <c r="W456" t="s">
        <v>29</v>
      </c>
      <c r="X456" t="str">
        <f t="shared" si="303"/>
        <v>_週の前半</v>
      </c>
      <c r="Y456" s="3">
        <v>36</v>
      </c>
      <c r="Z456" s="3">
        <v>96</v>
      </c>
      <c r="AA456" s="2" t="s">
        <v>79</v>
      </c>
      <c r="AB456" s="3">
        <v>329</v>
      </c>
      <c r="AC456" s="3">
        <v>121418</v>
      </c>
      <c r="AD456">
        <f t="shared" si="304"/>
        <v>489</v>
      </c>
      <c r="AE456" s="3">
        <v>1424</v>
      </c>
      <c r="AF456" s="3">
        <v>1383</v>
      </c>
      <c r="AG456" s="3">
        <v>41</v>
      </c>
      <c r="AH456" s="3">
        <v>1058</v>
      </c>
      <c r="AI456" s="3">
        <v>820</v>
      </c>
      <c r="AJ456" s="3">
        <v>846</v>
      </c>
      <c r="AK456" s="3">
        <v>440</v>
      </c>
      <c r="AL456" s="3">
        <v>66</v>
      </c>
      <c r="AM456" s="3">
        <v>8298</v>
      </c>
      <c r="AN456" s="3">
        <v>1749</v>
      </c>
      <c r="AO456" s="3">
        <v>8429.1</v>
      </c>
      <c r="AP456" s="3">
        <v>5.0999999999999997E-2</v>
      </c>
      <c r="AQ456" s="3">
        <v>50</v>
      </c>
      <c r="AR456" s="3">
        <v>48.9</v>
      </c>
      <c r="AS456" s="3">
        <v>0</v>
      </c>
      <c r="AT456" s="3">
        <v>3.6</v>
      </c>
      <c r="AU456" s="2">
        <v>1003.7</v>
      </c>
      <c r="AV456" s="2">
        <v>10</v>
      </c>
      <c r="AW456" s="2">
        <v>-1.4000000000000001</v>
      </c>
      <c r="AX456">
        <f t="shared" si="305"/>
        <v>81</v>
      </c>
      <c r="AY456" t="s">
        <v>82</v>
      </c>
      <c r="AZ456" s="3">
        <v>13824414</v>
      </c>
      <c r="BA456" s="3">
        <v>3557</v>
      </c>
      <c r="BB456">
        <v>49173440598</v>
      </c>
      <c r="BC456" t="s">
        <v>79</v>
      </c>
      <c r="BD456">
        <f t="shared" si="277"/>
        <v>13.3</v>
      </c>
      <c r="BE456">
        <f t="shared" si="278"/>
        <v>59</v>
      </c>
      <c r="BF456" t="str">
        <f t="shared" si="279"/>
        <v>_なし</v>
      </c>
      <c r="BG456" t="str">
        <f t="shared" si="280"/>
        <v>_冬でない</v>
      </c>
      <c r="BH456">
        <f t="shared" si="281"/>
        <v>0</v>
      </c>
      <c r="BI456" t="str">
        <f t="shared" si="282"/>
        <v>_なし</v>
      </c>
      <c r="BJ456" t="str">
        <f t="shared" si="306"/>
        <v>_なし</v>
      </c>
      <c r="BK456" t="str">
        <f t="shared" si="283"/>
        <v>_なし</v>
      </c>
      <c r="BL456">
        <f t="shared" si="284"/>
        <v>1.0333333333333334</v>
      </c>
      <c r="BM456">
        <f t="shared" si="307"/>
        <v>8738</v>
      </c>
      <c r="BN456">
        <f t="shared" si="308"/>
        <v>1815</v>
      </c>
      <c r="BO456">
        <f t="shared" si="309"/>
        <v>10553</v>
      </c>
      <c r="BP456">
        <v>-35</v>
      </c>
      <c r="BQ456">
        <v>-15</v>
      </c>
      <c r="BR456">
        <v>-45</v>
      </c>
      <c r="BS456">
        <v>-30</v>
      </c>
      <c r="BT456">
        <v>-26</v>
      </c>
      <c r="BU456">
        <v>12</v>
      </c>
      <c r="BV456">
        <f t="shared" si="290"/>
        <v>-21</v>
      </c>
      <c r="BW456">
        <f t="shared" si="291"/>
        <v>-1</v>
      </c>
      <c r="BX456">
        <f t="shared" si="292"/>
        <v>-12</v>
      </c>
      <c r="BY456">
        <f t="shared" si="293"/>
        <v>-29</v>
      </c>
      <c r="BZ456">
        <f t="shared" si="294"/>
        <v>-25</v>
      </c>
      <c r="CA456">
        <f t="shared" si="295"/>
        <v>11</v>
      </c>
      <c r="CB456">
        <f t="shared" si="310"/>
        <v>-23.166666666666668</v>
      </c>
      <c r="CC456">
        <f t="shared" si="311"/>
        <v>-12.833333333333334</v>
      </c>
      <c r="CD456">
        <f t="shared" si="285"/>
        <v>10.9</v>
      </c>
      <c r="CE456" t="s">
        <v>120</v>
      </c>
      <c r="CF456" t="str">
        <f t="shared" si="286"/>
        <v>春</v>
      </c>
      <c r="CG456" s="2">
        <v>13824472</v>
      </c>
      <c r="CH456" s="2">
        <v>121360</v>
      </c>
      <c r="CI456" s="2">
        <v>49173646904</v>
      </c>
      <c r="CJ456">
        <f t="shared" si="287"/>
        <v>45163182076</v>
      </c>
      <c r="CK456">
        <f t="shared" si="288"/>
        <v>45163182076</v>
      </c>
      <c r="CL456" s="2">
        <v>8.2857142857142865</v>
      </c>
      <c r="CM456" s="2">
        <v>0</v>
      </c>
      <c r="CN456">
        <f t="shared" si="312"/>
        <v>8.2857142857142865</v>
      </c>
      <c r="CO456">
        <f t="shared" si="315"/>
        <v>8.2857142857142865</v>
      </c>
      <c r="CP456">
        <f t="shared" si="316"/>
        <v>0</v>
      </c>
      <c r="CQ456">
        <f t="shared" si="317"/>
        <v>8.2857142857142865</v>
      </c>
      <c r="CR456">
        <f t="shared" si="313"/>
        <v>501.71428571428572</v>
      </c>
      <c r="CS456">
        <v>197</v>
      </c>
      <c r="CT456">
        <v>536756.69999999995</v>
      </c>
      <c r="CU456">
        <f t="shared" si="289"/>
        <v>536756.69999999995</v>
      </c>
    </row>
    <row r="457" spans="1:99" x14ac:dyDescent="0.55000000000000004">
      <c r="A457" s="1">
        <v>44301</v>
      </c>
      <c r="B457">
        <v>729</v>
      </c>
      <c r="C457">
        <v>128114</v>
      </c>
      <c r="D457">
        <v>9</v>
      </c>
      <c r="E457">
        <v>1828</v>
      </c>
      <c r="F457">
        <v>10.7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 t="str">
        <f t="shared" si="296"/>
        <v>_平日(金曜除く)</v>
      </c>
      <c r="O457" t="s">
        <v>17</v>
      </c>
      <c r="P457" t="str">
        <f t="shared" si="297"/>
        <v>_平日</v>
      </c>
      <c r="Q457" t="str">
        <f t="shared" si="298"/>
        <v>_祝日でない</v>
      </c>
      <c r="R457" t="str">
        <f t="shared" si="299"/>
        <v>_平日</v>
      </c>
      <c r="S457" t="str">
        <f t="shared" si="300"/>
        <v>_平日</v>
      </c>
      <c r="T457">
        <f t="shared" si="314"/>
        <v>591</v>
      </c>
      <c r="U457" t="str">
        <f t="shared" si="301"/>
        <v>木</v>
      </c>
      <c r="V457" t="str">
        <f t="shared" si="302"/>
        <v>週の後半</v>
      </c>
      <c r="W457" t="s">
        <v>29</v>
      </c>
      <c r="X457" t="str">
        <f t="shared" si="303"/>
        <v>週の後半</v>
      </c>
      <c r="Y457" s="3">
        <v>0</v>
      </c>
      <c r="Z457" s="3">
        <v>53</v>
      </c>
      <c r="AA457" s="2" t="s">
        <v>79</v>
      </c>
      <c r="AB457" s="3">
        <v>336</v>
      </c>
      <c r="AC457" s="3">
        <v>121876</v>
      </c>
      <c r="AD457">
        <f t="shared" si="304"/>
        <v>458</v>
      </c>
      <c r="AE457" s="3">
        <v>1428</v>
      </c>
      <c r="AF457" s="3">
        <v>1391</v>
      </c>
      <c r="AG457" s="3">
        <v>37</v>
      </c>
      <c r="AH457" s="3">
        <v>1106</v>
      </c>
      <c r="AI457" s="3">
        <v>892</v>
      </c>
      <c r="AJ457" s="3">
        <v>984</v>
      </c>
      <c r="AK457" s="3">
        <v>507</v>
      </c>
      <c r="AL457" s="3">
        <v>74</v>
      </c>
      <c r="AM457" s="3">
        <v>7529</v>
      </c>
      <c r="AN457" s="3">
        <v>1596</v>
      </c>
      <c r="AO457" s="3">
        <v>8547.9</v>
      </c>
      <c r="AP457" s="3">
        <v>5.1999999999999998E-2</v>
      </c>
      <c r="AQ457" s="3">
        <v>39</v>
      </c>
      <c r="AR457" s="3">
        <v>48.6</v>
      </c>
      <c r="AS457" s="3">
        <v>10.1</v>
      </c>
      <c r="AT457" s="3">
        <v>3.1</v>
      </c>
      <c r="AU457" s="2">
        <v>1018.6</v>
      </c>
      <c r="AV457" s="2">
        <v>6.5</v>
      </c>
      <c r="AW457" s="2">
        <v>6.5083333333333329</v>
      </c>
      <c r="AX457">
        <f t="shared" si="305"/>
        <v>138</v>
      </c>
      <c r="AY457" t="s">
        <v>82</v>
      </c>
      <c r="AZ457" s="3">
        <v>13823494</v>
      </c>
      <c r="BA457" s="3">
        <v>3681</v>
      </c>
      <c r="BB457">
        <v>50884281414</v>
      </c>
      <c r="BC457" t="s">
        <v>79</v>
      </c>
      <c r="BD457">
        <f t="shared" si="277"/>
        <v>13.3</v>
      </c>
      <c r="BE457">
        <f t="shared" si="278"/>
        <v>65</v>
      </c>
      <c r="BF457" t="str">
        <f t="shared" si="279"/>
        <v>_なし</v>
      </c>
      <c r="BG457" t="str">
        <f t="shared" si="280"/>
        <v>_冬でない</v>
      </c>
      <c r="BH457">
        <f t="shared" si="281"/>
        <v>0</v>
      </c>
      <c r="BI457" t="str">
        <f t="shared" si="282"/>
        <v>_なし</v>
      </c>
      <c r="BJ457" t="str">
        <f t="shared" si="306"/>
        <v>_なし</v>
      </c>
      <c r="BK457" t="str">
        <f t="shared" si="283"/>
        <v>_なし</v>
      </c>
      <c r="BL457">
        <f t="shared" si="284"/>
        <v>-2.1166666666666663</v>
      </c>
      <c r="BM457">
        <f t="shared" si="307"/>
        <v>8036</v>
      </c>
      <c r="BN457">
        <f t="shared" si="308"/>
        <v>1670</v>
      </c>
      <c r="BO457">
        <f t="shared" si="309"/>
        <v>9706</v>
      </c>
      <c r="BP457">
        <v>-23</v>
      </c>
      <c r="BQ457">
        <v>4</v>
      </c>
      <c r="BR457">
        <v>-12</v>
      </c>
      <c r="BS457">
        <v>-28</v>
      </c>
      <c r="BT457">
        <v>-23</v>
      </c>
      <c r="BU457">
        <v>10</v>
      </c>
      <c r="BV457">
        <f t="shared" si="290"/>
        <v>-23</v>
      </c>
      <c r="BW457">
        <f t="shared" si="291"/>
        <v>-2</v>
      </c>
      <c r="BX457">
        <f t="shared" si="292"/>
        <v>-3</v>
      </c>
      <c r="BY457">
        <f t="shared" si="293"/>
        <v>-28</v>
      </c>
      <c r="BZ457">
        <f t="shared" si="294"/>
        <v>-26</v>
      </c>
      <c r="CA457">
        <f t="shared" si="295"/>
        <v>10</v>
      </c>
      <c r="CB457">
        <f t="shared" si="310"/>
        <v>-12</v>
      </c>
      <c r="CC457">
        <f t="shared" si="311"/>
        <v>-12</v>
      </c>
      <c r="CD457">
        <f t="shared" si="285"/>
        <v>8.1999999999999993</v>
      </c>
      <c r="CE457" t="s">
        <v>120</v>
      </c>
      <c r="CF457" t="str">
        <f t="shared" si="286"/>
        <v>春</v>
      </c>
      <c r="CG457" s="2">
        <v>13823823</v>
      </c>
      <c r="CH457" s="2">
        <v>121547</v>
      </c>
      <c r="CI457" s="2">
        <v>50885492463</v>
      </c>
      <c r="CJ457">
        <f t="shared" si="287"/>
        <v>46723903049</v>
      </c>
      <c r="CK457">
        <f t="shared" si="288"/>
        <v>46723903049</v>
      </c>
      <c r="CL457" s="2">
        <v>8.2857142857142865</v>
      </c>
      <c r="CM457" s="2">
        <v>0</v>
      </c>
      <c r="CN457">
        <f t="shared" si="312"/>
        <v>8.2857142857142865</v>
      </c>
      <c r="CO457">
        <f t="shared" si="315"/>
        <v>8.2857142857142865</v>
      </c>
      <c r="CP457">
        <f t="shared" si="316"/>
        <v>0</v>
      </c>
      <c r="CQ457">
        <f t="shared" si="317"/>
        <v>8.2857142857142865</v>
      </c>
      <c r="CR457">
        <f t="shared" si="313"/>
        <v>582.71428571428567</v>
      </c>
      <c r="CS457">
        <v>197</v>
      </c>
      <c r="CT457">
        <v>536756.69999999995</v>
      </c>
      <c r="CU457">
        <f t="shared" si="289"/>
        <v>536756.69999999995</v>
      </c>
    </row>
    <row r="458" spans="1:99" x14ac:dyDescent="0.55000000000000004">
      <c r="A458" s="1">
        <v>44302</v>
      </c>
      <c r="B458">
        <v>667</v>
      </c>
      <c r="C458">
        <v>128781</v>
      </c>
      <c r="D458">
        <v>8</v>
      </c>
      <c r="E458">
        <v>1836</v>
      </c>
      <c r="F458">
        <v>13.7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 t="str">
        <f t="shared" si="296"/>
        <v>金曜</v>
      </c>
      <c r="O458" t="s">
        <v>17</v>
      </c>
      <c r="P458" t="str">
        <f t="shared" si="297"/>
        <v>_平日</v>
      </c>
      <c r="Q458" t="str">
        <f t="shared" si="298"/>
        <v>_祝日でない</v>
      </c>
      <c r="R458" t="str">
        <f t="shared" si="299"/>
        <v>_平日</v>
      </c>
      <c r="S458" t="str">
        <f t="shared" si="300"/>
        <v>休日前日</v>
      </c>
      <c r="T458">
        <f t="shared" si="314"/>
        <v>729</v>
      </c>
      <c r="U458" t="str">
        <f t="shared" si="301"/>
        <v>金</v>
      </c>
      <c r="V458" t="str">
        <f t="shared" si="302"/>
        <v>週の後半</v>
      </c>
      <c r="W458" t="s">
        <v>29</v>
      </c>
      <c r="X458" t="str">
        <f t="shared" si="303"/>
        <v>週の後半</v>
      </c>
      <c r="Y458" s="3">
        <v>0</v>
      </c>
      <c r="Z458" s="3">
        <v>64</v>
      </c>
      <c r="AA458" s="2" t="s">
        <v>79</v>
      </c>
      <c r="AB458" s="3">
        <v>752</v>
      </c>
      <c r="AC458" s="3">
        <v>122419</v>
      </c>
      <c r="AD458">
        <f t="shared" si="304"/>
        <v>543</v>
      </c>
      <c r="AE458" s="3">
        <v>1433</v>
      </c>
      <c r="AF458" s="3">
        <v>1390</v>
      </c>
      <c r="AG458" s="3">
        <v>43</v>
      </c>
      <c r="AH458" s="3">
        <v>1159</v>
      </c>
      <c r="AI458" s="3">
        <v>1017</v>
      </c>
      <c r="AJ458" s="3">
        <v>917</v>
      </c>
      <c r="AK458" s="3">
        <v>475</v>
      </c>
      <c r="AL458" s="3">
        <v>80</v>
      </c>
      <c r="AM458" s="3">
        <v>7921</v>
      </c>
      <c r="AN458" s="3">
        <v>1681</v>
      </c>
      <c r="AO458" s="3">
        <v>8621.6</v>
      </c>
      <c r="AP458" s="3">
        <v>5.2999999999999999E-2</v>
      </c>
      <c r="AQ458" s="3">
        <v>48</v>
      </c>
      <c r="AR458" s="3">
        <v>49.6</v>
      </c>
      <c r="AS458" s="3">
        <v>1.7</v>
      </c>
      <c r="AT458" s="3">
        <v>2.6</v>
      </c>
      <c r="AU458" s="2">
        <v>1023.5</v>
      </c>
      <c r="AV458" s="2">
        <v>9.5</v>
      </c>
      <c r="AW458" s="2">
        <v>-0.46666666666666673</v>
      </c>
      <c r="AX458">
        <f t="shared" si="305"/>
        <v>-62</v>
      </c>
      <c r="AY458" t="s">
        <v>82</v>
      </c>
      <c r="AZ458" s="3">
        <v>13822429</v>
      </c>
      <c r="BA458" s="3">
        <v>3859</v>
      </c>
      <c r="BB458">
        <v>53340753511</v>
      </c>
      <c r="BC458" t="s">
        <v>79</v>
      </c>
      <c r="BD458">
        <f t="shared" ref="BD458:BD521" si="318">F451</f>
        <v>11.9</v>
      </c>
      <c r="BE458">
        <f t="shared" ref="BE458:BE521" si="319">Z451</f>
        <v>46</v>
      </c>
      <c r="BF458" t="str">
        <f t="shared" ref="BF458:BF521" si="320">AA451</f>
        <v>_なし</v>
      </c>
      <c r="BG458" t="str">
        <f t="shared" ref="BG458:BG521" si="321">AY451</f>
        <v>_冬でない</v>
      </c>
      <c r="BH458">
        <f t="shared" ref="BH458:BH521" si="322">AB451</f>
        <v>0</v>
      </c>
      <c r="BI458" t="str">
        <f t="shared" ref="BI458:BI521" si="323">BC451</f>
        <v>_なし</v>
      </c>
      <c r="BJ458" t="str">
        <f t="shared" si="306"/>
        <v>_なし</v>
      </c>
      <c r="BK458" t="str">
        <f t="shared" ref="BK458:BK521" si="324">BJ451</f>
        <v>_なし</v>
      </c>
      <c r="BL458">
        <f t="shared" ref="BL458:BL521" si="325">AW451</f>
        <v>1.8916666666666666</v>
      </c>
      <c r="BM458">
        <f t="shared" si="307"/>
        <v>8396</v>
      </c>
      <c r="BN458">
        <f t="shared" si="308"/>
        <v>1761</v>
      </c>
      <c r="BO458">
        <f t="shared" si="309"/>
        <v>10157</v>
      </c>
      <c r="BP458">
        <v>-28</v>
      </c>
      <c r="BQ458">
        <v>1</v>
      </c>
      <c r="BR458">
        <v>-19</v>
      </c>
      <c r="BS458">
        <v>-30</v>
      </c>
      <c r="BT458">
        <v>-23</v>
      </c>
      <c r="BU458">
        <v>12</v>
      </c>
      <c r="BV458">
        <f t="shared" si="290"/>
        <v>-26</v>
      </c>
      <c r="BW458">
        <f t="shared" si="291"/>
        <v>-6</v>
      </c>
      <c r="BX458">
        <f t="shared" si="292"/>
        <v>-16</v>
      </c>
      <c r="BY458">
        <f t="shared" si="293"/>
        <v>-29</v>
      </c>
      <c r="BZ458">
        <f t="shared" si="294"/>
        <v>-24</v>
      </c>
      <c r="CA458">
        <f t="shared" si="295"/>
        <v>11</v>
      </c>
      <c r="CB458">
        <f t="shared" si="310"/>
        <v>-14.5</v>
      </c>
      <c r="CC458">
        <f t="shared" si="311"/>
        <v>-15</v>
      </c>
      <c r="CD458">
        <f t="shared" ref="CD458:CD521" si="326">AS451</f>
        <v>5.3</v>
      </c>
      <c r="CE458" t="s">
        <v>120</v>
      </c>
      <c r="CF458" t="str">
        <f t="shared" ref="CF458:CF521" si="327">CE451</f>
        <v>春</v>
      </c>
      <c r="CG458" s="2">
        <v>13822765</v>
      </c>
      <c r="CH458" s="2">
        <v>122083</v>
      </c>
      <c r="CI458" s="2">
        <v>53342050135</v>
      </c>
      <c r="CJ458">
        <f t="shared" ref="CJ458:CJ521" si="328">BB451</f>
        <v>47551692654</v>
      </c>
      <c r="CK458">
        <f t="shared" ref="CK458:CK521" si="329">CI451</f>
        <v>47551692654</v>
      </c>
      <c r="CL458" s="2">
        <v>8.2857142857142865</v>
      </c>
      <c r="CM458" s="2">
        <v>0</v>
      </c>
      <c r="CN458">
        <f t="shared" si="312"/>
        <v>8.2857142857142865</v>
      </c>
      <c r="CO458">
        <f t="shared" si="315"/>
        <v>8.2857142857142865</v>
      </c>
      <c r="CP458">
        <f t="shared" si="316"/>
        <v>0</v>
      </c>
      <c r="CQ458">
        <f t="shared" si="317"/>
        <v>8.2857142857142865</v>
      </c>
      <c r="CR458">
        <f t="shared" si="313"/>
        <v>720.71428571428567</v>
      </c>
      <c r="CS458">
        <v>197</v>
      </c>
      <c r="CT458">
        <v>536756.69999999995</v>
      </c>
      <c r="CU458">
        <f t="shared" ref="CU458:CU521" si="330">CT451</f>
        <v>536756.69999999995</v>
      </c>
    </row>
    <row r="459" spans="1:99" x14ac:dyDescent="0.55000000000000004">
      <c r="A459" s="1">
        <v>44303</v>
      </c>
      <c r="B459">
        <v>759</v>
      </c>
      <c r="C459">
        <v>129540</v>
      </c>
      <c r="D459">
        <v>10</v>
      </c>
      <c r="E459">
        <v>1846</v>
      </c>
      <c r="F459">
        <v>15.7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 t="str">
        <f t="shared" si="296"/>
        <v>休日</v>
      </c>
      <c r="O459" t="s">
        <v>17</v>
      </c>
      <c r="P459" t="str">
        <f t="shared" si="297"/>
        <v>休日</v>
      </c>
      <c r="Q459" t="str">
        <f t="shared" si="298"/>
        <v>_祝日でない</v>
      </c>
      <c r="R459" t="str">
        <f t="shared" si="299"/>
        <v>休日</v>
      </c>
      <c r="S459" t="str">
        <f t="shared" si="300"/>
        <v>休日</v>
      </c>
      <c r="T459">
        <f t="shared" si="314"/>
        <v>667</v>
      </c>
      <c r="U459" t="str">
        <f t="shared" si="301"/>
        <v>土</v>
      </c>
      <c r="V459" t="str">
        <f t="shared" si="302"/>
        <v>週の後半</v>
      </c>
      <c r="W459" t="s">
        <v>29</v>
      </c>
      <c r="X459" t="str">
        <f t="shared" si="303"/>
        <v>週の後半</v>
      </c>
      <c r="Y459" s="3">
        <v>33.5</v>
      </c>
      <c r="Z459" s="3">
        <v>80</v>
      </c>
      <c r="AA459" s="2" t="s">
        <v>79</v>
      </c>
      <c r="AB459" s="3">
        <v>555</v>
      </c>
      <c r="AC459" s="3">
        <v>122875</v>
      </c>
      <c r="AD459">
        <f t="shared" si="304"/>
        <v>456</v>
      </c>
      <c r="AE459" s="3">
        <v>1457</v>
      </c>
      <c r="AF459" s="3">
        <v>1412</v>
      </c>
      <c r="AG459" s="3">
        <v>45</v>
      </c>
      <c r="AH459" s="3">
        <v>1220</v>
      </c>
      <c r="AI459" s="3">
        <v>1051</v>
      </c>
      <c r="AJ459" s="3">
        <v>1091</v>
      </c>
      <c r="AK459" s="3">
        <v>364</v>
      </c>
      <c r="AL459" s="3">
        <v>79</v>
      </c>
      <c r="AM459" s="3">
        <v>5644</v>
      </c>
      <c r="AN459" s="3">
        <v>1067</v>
      </c>
      <c r="AO459" s="3">
        <v>8707.1</v>
      </c>
      <c r="AP459" s="3">
        <v>5.3999999999999999E-2</v>
      </c>
      <c r="AQ459" s="3">
        <v>42</v>
      </c>
      <c r="AR459" s="3">
        <v>50.4</v>
      </c>
      <c r="AS459" s="3">
        <v>0</v>
      </c>
      <c r="AT459" s="3">
        <v>3.2</v>
      </c>
      <c r="AU459" s="2">
        <v>1013.1</v>
      </c>
      <c r="AV459" s="2">
        <v>10</v>
      </c>
      <c r="AW459" s="2">
        <v>-30.275000000000002</v>
      </c>
      <c r="AX459">
        <f t="shared" si="305"/>
        <v>92</v>
      </c>
      <c r="AY459" t="s">
        <v>82</v>
      </c>
      <c r="AZ459" s="3">
        <v>13821010</v>
      </c>
      <c r="BA459" s="3">
        <v>4060</v>
      </c>
      <c r="BB459">
        <v>56113300600</v>
      </c>
      <c r="BC459" t="s">
        <v>79</v>
      </c>
      <c r="BD459">
        <f t="shared" si="318"/>
        <v>10.4</v>
      </c>
      <c r="BE459">
        <f t="shared" si="319"/>
        <v>42</v>
      </c>
      <c r="BF459" t="str">
        <f t="shared" si="320"/>
        <v>_なし</v>
      </c>
      <c r="BG459" t="str">
        <f t="shared" si="321"/>
        <v>_冬でない</v>
      </c>
      <c r="BH459">
        <f t="shared" si="322"/>
        <v>0</v>
      </c>
      <c r="BI459" t="str">
        <f t="shared" si="323"/>
        <v>_なし</v>
      </c>
      <c r="BJ459" t="str">
        <f t="shared" si="306"/>
        <v>_なし</v>
      </c>
      <c r="BK459" t="str">
        <f t="shared" si="324"/>
        <v>_なし</v>
      </c>
      <c r="BL459">
        <f t="shared" si="325"/>
        <v>-27.108333333333331</v>
      </c>
      <c r="BM459">
        <f t="shared" si="307"/>
        <v>6008</v>
      </c>
      <c r="BN459">
        <f t="shared" si="308"/>
        <v>1146</v>
      </c>
      <c r="BO459">
        <f t="shared" si="309"/>
        <v>7154</v>
      </c>
      <c r="BP459">
        <v>-28</v>
      </c>
      <c r="BQ459">
        <v>-10</v>
      </c>
      <c r="BR459">
        <v>-46</v>
      </c>
      <c r="BS459">
        <v>-30</v>
      </c>
      <c r="BT459">
        <v>-16</v>
      </c>
      <c r="BU459">
        <v>9</v>
      </c>
      <c r="BV459">
        <f t="shared" si="290"/>
        <v>-28</v>
      </c>
      <c r="BW459">
        <f t="shared" si="291"/>
        <v>-4</v>
      </c>
      <c r="BX459">
        <f t="shared" si="292"/>
        <v>-20</v>
      </c>
      <c r="BY459">
        <f t="shared" si="293"/>
        <v>-29</v>
      </c>
      <c r="BZ459">
        <f t="shared" si="294"/>
        <v>-24</v>
      </c>
      <c r="CA459">
        <f t="shared" si="295"/>
        <v>12</v>
      </c>
      <c r="CB459">
        <f t="shared" si="310"/>
        <v>-20.166666666666668</v>
      </c>
      <c r="CC459">
        <f t="shared" si="311"/>
        <v>-15.5</v>
      </c>
      <c r="CD459">
        <f t="shared" si="326"/>
        <v>9.3000000000000007</v>
      </c>
      <c r="CE459" t="s">
        <v>120</v>
      </c>
      <c r="CF459" t="str">
        <f t="shared" si="327"/>
        <v>春</v>
      </c>
      <c r="CG459" s="2">
        <v>13821762</v>
      </c>
      <c r="CH459" s="2">
        <v>122123</v>
      </c>
      <c r="CI459" s="2">
        <v>56116353720</v>
      </c>
      <c r="CJ459">
        <f t="shared" si="328"/>
        <v>49333483632</v>
      </c>
      <c r="CK459">
        <f t="shared" si="329"/>
        <v>49333483632</v>
      </c>
      <c r="CL459" s="2">
        <v>8.2857142857142865</v>
      </c>
      <c r="CM459" s="2">
        <v>0</v>
      </c>
      <c r="CN459">
        <f t="shared" si="312"/>
        <v>8.2857142857142865</v>
      </c>
      <c r="CO459">
        <f t="shared" si="315"/>
        <v>8.2857142857142865</v>
      </c>
      <c r="CP459">
        <f t="shared" si="316"/>
        <v>0</v>
      </c>
      <c r="CQ459">
        <f t="shared" si="317"/>
        <v>8.2857142857142865</v>
      </c>
      <c r="CR459">
        <f t="shared" si="313"/>
        <v>658.71428571428567</v>
      </c>
      <c r="CS459">
        <v>197</v>
      </c>
      <c r="CT459">
        <v>536756.69999999995</v>
      </c>
      <c r="CU459">
        <f t="shared" si="330"/>
        <v>536756.69999999995</v>
      </c>
    </row>
    <row r="460" spans="1:99" x14ac:dyDescent="0.55000000000000004">
      <c r="A460" s="1">
        <v>44304</v>
      </c>
      <c r="B460">
        <v>543</v>
      </c>
      <c r="C460">
        <v>130083</v>
      </c>
      <c r="D460">
        <v>1</v>
      </c>
      <c r="E460">
        <v>1847</v>
      </c>
      <c r="F460">
        <v>16.399999999999999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 t="str">
        <f t="shared" si="296"/>
        <v>休日</v>
      </c>
      <c r="O460" t="s">
        <v>17</v>
      </c>
      <c r="P460" t="str">
        <f t="shared" si="297"/>
        <v>休日</v>
      </c>
      <c r="Q460" t="str">
        <f t="shared" si="298"/>
        <v>_祝日でない</v>
      </c>
      <c r="R460" t="str">
        <f t="shared" si="299"/>
        <v>休日</v>
      </c>
      <c r="S460" t="str">
        <f t="shared" si="300"/>
        <v>休日</v>
      </c>
      <c r="T460">
        <f t="shared" si="314"/>
        <v>759</v>
      </c>
      <c r="U460" t="str">
        <f t="shared" si="301"/>
        <v>日</v>
      </c>
      <c r="V460" t="str">
        <f t="shared" si="302"/>
        <v>_週の前半</v>
      </c>
      <c r="W460" t="s">
        <v>29</v>
      </c>
      <c r="X460" t="str">
        <f t="shared" si="303"/>
        <v>週の後半</v>
      </c>
      <c r="Y460" s="3">
        <v>15</v>
      </c>
      <c r="Z460" s="3">
        <v>51</v>
      </c>
      <c r="AA460" s="2" t="s">
        <v>79</v>
      </c>
      <c r="AB460" s="3">
        <v>111</v>
      </c>
      <c r="AC460" s="3">
        <v>123391</v>
      </c>
      <c r="AD460">
        <f t="shared" si="304"/>
        <v>516</v>
      </c>
      <c r="AE460" s="3">
        <v>1486</v>
      </c>
      <c r="AF460" s="3">
        <v>1441</v>
      </c>
      <c r="AG460" s="3">
        <v>45</v>
      </c>
      <c r="AH460" s="3">
        <v>1296</v>
      </c>
      <c r="AI460" s="3">
        <v>1063</v>
      </c>
      <c r="AJ460" s="3">
        <v>1000</v>
      </c>
      <c r="AK460" s="3">
        <v>191</v>
      </c>
      <c r="AL460" s="3">
        <v>46</v>
      </c>
      <c r="AM460" s="3">
        <v>2418</v>
      </c>
      <c r="AN460" s="3">
        <v>593</v>
      </c>
      <c r="AO460" s="3">
        <v>8763.9</v>
      </c>
      <c r="AP460" s="3">
        <v>5.3999999999999999E-2</v>
      </c>
      <c r="AQ460" s="3">
        <v>54</v>
      </c>
      <c r="AR460" s="3">
        <v>49.7</v>
      </c>
      <c r="AS460" s="3">
        <v>12.2</v>
      </c>
      <c r="AT460" s="3">
        <v>4.2</v>
      </c>
      <c r="AU460" s="2">
        <v>996.3</v>
      </c>
      <c r="AV460" s="2">
        <v>3</v>
      </c>
      <c r="AW460" s="2">
        <v>0.81666666666666599</v>
      </c>
      <c r="AX460">
        <f t="shared" si="305"/>
        <v>-216</v>
      </c>
      <c r="AY460" t="s">
        <v>82</v>
      </c>
      <c r="AZ460" s="3">
        <v>13819696</v>
      </c>
      <c r="BA460" s="3">
        <v>4302</v>
      </c>
      <c r="BB460">
        <v>59452332192</v>
      </c>
      <c r="BC460" t="s">
        <v>79</v>
      </c>
      <c r="BD460">
        <f t="shared" si="318"/>
        <v>12.5</v>
      </c>
      <c r="BE460">
        <f t="shared" si="319"/>
        <v>58</v>
      </c>
      <c r="BF460" t="str">
        <f t="shared" si="320"/>
        <v>_なし</v>
      </c>
      <c r="BG460" t="str">
        <f t="shared" si="321"/>
        <v>_冬でない</v>
      </c>
      <c r="BH460">
        <f t="shared" si="322"/>
        <v>0</v>
      </c>
      <c r="BI460" t="str">
        <f t="shared" si="323"/>
        <v>_なし</v>
      </c>
      <c r="BJ460" t="str">
        <f t="shared" si="306"/>
        <v>_なし</v>
      </c>
      <c r="BK460" t="str">
        <f t="shared" si="324"/>
        <v>_なし</v>
      </c>
      <c r="BL460">
        <f t="shared" si="325"/>
        <v>-6.9833333333333334</v>
      </c>
      <c r="BM460">
        <f t="shared" si="307"/>
        <v>2609</v>
      </c>
      <c r="BN460">
        <f t="shared" si="308"/>
        <v>639</v>
      </c>
      <c r="BO460">
        <f t="shared" si="309"/>
        <v>3248</v>
      </c>
      <c r="BP460">
        <v>-16</v>
      </c>
      <c r="BQ460">
        <v>4</v>
      </c>
      <c r="BR460">
        <v>6</v>
      </c>
      <c r="BS460">
        <v>-27</v>
      </c>
      <c r="BT460">
        <v>-10</v>
      </c>
      <c r="BU460">
        <v>5</v>
      </c>
      <c r="BV460">
        <f t="shared" si="290"/>
        <v>-19</v>
      </c>
      <c r="BW460">
        <f t="shared" si="291"/>
        <v>1</v>
      </c>
      <c r="BX460">
        <f t="shared" si="292"/>
        <v>-9</v>
      </c>
      <c r="BY460">
        <f t="shared" si="293"/>
        <v>-25</v>
      </c>
      <c r="BZ460">
        <f t="shared" si="294"/>
        <v>-15</v>
      </c>
      <c r="CA460">
        <f t="shared" si="295"/>
        <v>6</v>
      </c>
      <c r="CB460">
        <f t="shared" si="310"/>
        <v>-6.333333333333333</v>
      </c>
      <c r="CC460">
        <f t="shared" si="311"/>
        <v>-10.166666666666666</v>
      </c>
      <c r="CD460">
        <f t="shared" si="326"/>
        <v>11.9</v>
      </c>
      <c r="CE460" t="s">
        <v>120</v>
      </c>
      <c r="CF460" t="str">
        <f t="shared" si="327"/>
        <v>春</v>
      </c>
      <c r="CG460" s="2">
        <v>13820251</v>
      </c>
      <c r="CH460" s="2">
        <v>122836</v>
      </c>
      <c r="CI460" s="2">
        <v>59454719802</v>
      </c>
      <c r="CJ460">
        <f t="shared" si="328"/>
        <v>51723361539</v>
      </c>
      <c r="CK460">
        <f t="shared" si="329"/>
        <v>51723361539</v>
      </c>
      <c r="CL460" s="2">
        <v>8.2857142857142865</v>
      </c>
      <c r="CM460" s="2">
        <v>0</v>
      </c>
      <c r="CN460">
        <f t="shared" si="312"/>
        <v>8.2857142857142865</v>
      </c>
      <c r="CO460">
        <f t="shared" si="315"/>
        <v>8.2857142857142865</v>
      </c>
      <c r="CP460">
        <f t="shared" si="316"/>
        <v>0</v>
      </c>
      <c r="CQ460">
        <f t="shared" si="317"/>
        <v>8.2857142857142865</v>
      </c>
      <c r="CR460">
        <f t="shared" si="313"/>
        <v>750.71428571428567</v>
      </c>
      <c r="CS460">
        <v>197</v>
      </c>
      <c r="CT460">
        <v>536756.69999999995</v>
      </c>
      <c r="CU460">
        <f t="shared" si="330"/>
        <v>536756.69999999995</v>
      </c>
    </row>
    <row r="461" spans="1:99" x14ac:dyDescent="0.55000000000000004">
      <c r="A461" s="1">
        <v>44305</v>
      </c>
      <c r="B461">
        <v>405</v>
      </c>
      <c r="C461">
        <v>130488</v>
      </c>
      <c r="D461">
        <v>0</v>
      </c>
      <c r="E461">
        <v>1847</v>
      </c>
      <c r="F461">
        <v>15.8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 t="str">
        <f t="shared" si="296"/>
        <v>_平日(金曜除く)</v>
      </c>
      <c r="O461" t="s">
        <v>17</v>
      </c>
      <c r="P461" t="str">
        <f t="shared" si="297"/>
        <v>_平日</v>
      </c>
      <c r="Q461" t="str">
        <f t="shared" si="298"/>
        <v>_祝日でない</v>
      </c>
      <c r="R461" t="str">
        <f t="shared" si="299"/>
        <v>_平日</v>
      </c>
      <c r="S461" t="str">
        <f t="shared" si="300"/>
        <v>_平日</v>
      </c>
      <c r="T461">
        <f t="shared" si="314"/>
        <v>543</v>
      </c>
      <c r="U461" t="str">
        <f t="shared" si="301"/>
        <v>月</v>
      </c>
      <c r="V461" t="str">
        <f t="shared" si="302"/>
        <v>_週の前半</v>
      </c>
      <c r="W461" t="s">
        <v>29</v>
      </c>
      <c r="X461" t="str">
        <f t="shared" si="303"/>
        <v>_週の前半</v>
      </c>
      <c r="Y461" s="3">
        <v>0</v>
      </c>
      <c r="Z461" s="3">
        <v>41</v>
      </c>
      <c r="AA461" s="2" t="s">
        <v>79</v>
      </c>
      <c r="AB461" s="3">
        <v>1318</v>
      </c>
      <c r="AC461" s="3">
        <v>123856</v>
      </c>
      <c r="AD461">
        <f t="shared" si="304"/>
        <v>465</v>
      </c>
      <c r="AE461" s="3">
        <v>1532</v>
      </c>
      <c r="AF461" s="3">
        <v>1485</v>
      </c>
      <c r="AG461" s="3">
        <v>47</v>
      </c>
      <c r="AH461" s="3">
        <v>1319</v>
      </c>
      <c r="AI461" s="3">
        <v>1094</v>
      </c>
      <c r="AJ461" s="3">
        <v>840</v>
      </c>
      <c r="AK461" s="3">
        <v>441</v>
      </c>
      <c r="AL461" s="3">
        <v>135</v>
      </c>
      <c r="AM461" s="3">
        <v>7173</v>
      </c>
      <c r="AN461" s="3">
        <v>2380</v>
      </c>
      <c r="AO461" s="3">
        <v>8872.1</v>
      </c>
      <c r="AP461" s="3">
        <v>5.6000000000000001E-2</v>
      </c>
      <c r="AQ461" s="3">
        <v>55</v>
      </c>
      <c r="AR461" s="3">
        <v>48.9</v>
      </c>
      <c r="AS461" s="3">
        <v>12.1</v>
      </c>
      <c r="AT461" s="3">
        <v>3.5</v>
      </c>
      <c r="AU461" s="2">
        <v>1007.4</v>
      </c>
      <c r="AV461" s="2">
        <v>0</v>
      </c>
      <c r="AW461" s="2">
        <v>97.941666666666663</v>
      </c>
      <c r="AX461">
        <f t="shared" si="305"/>
        <v>-138</v>
      </c>
      <c r="AY461" t="s">
        <v>82</v>
      </c>
      <c r="AZ461" s="3">
        <v>13819042</v>
      </c>
      <c r="BA461" s="3">
        <v>4380</v>
      </c>
      <c r="BB461">
        <v>60527403960</v>
      </c>
      <c r="BC461" t="s">
        <v>79</v>
      </c>
      <c r="BD461">
        <f t="shared" si="318"/>
        <v>14.4</v>
      </c>
      <c r="BE461">
        <f t="shared" si="319"/>
        <v>60</v>
      </c>
      <c r="BF461" t="str">
        <f t="shared" si="320"/>
        <v>_なし</v>
      </c>
      <c r="BG461" t="str">
        <f t="shared" si="321"/>
        <v>_冬でない</v>
      </c>
      <c r="BH461">
        <f t="shared" si="322"/>
        <v>370</v>
      </c>
      <c r="BI461" t="str">
        <f t="shared" si="323"/>
        <v>_なし</v>
      </c>
      <c r="BJ461" t="str">
        <f t="shared" si="306"/>
        <v>_なし</v>
      </c>
      <c r="BK461" t="str">
        <f t="shared" si="324"/>
        <v>_なし</v>
      </c>
      <c r="BL461">
        <f t="shared" si="325"/>
        <v>105.34999999999998</v>
      </c>
      <c r="BM461">
        <f t="shared" si="307"/>
        <v>7614</v>
      </c>
      <c r="BN461">
        <f t="shared" si="308"/>
        <v>2515</v>
      </c>
      <c r="BO461">
        <f t="shared" si="309"/>
        <v>10129</v>
      </c>
      <c r="BP461">
        <v>-27</v>
      </c>
      <c r="BQ461">
        <v>-3</v>
      </c>
      <c r="BR461">
        <v>-12</v>
      </c>
      <c r="BS461">
        <v>-27</v>
      </c>
      <c r="BT461">
        <v>-21</v>
      </c>
      <c r="BU461">
        <v>9</v>
      </c>
      <c r="BV461">
        <f t="shared" si="290"/>
        <v>-17</v>
      </c>
      <c r="BW461">
        <f t="shared" si="291"/>
        <v>1</v>
      </c>
      <c r="BX461">
        <f t="shared" si="292"/>
        <v>9</v>
      </c>
      <c r="BY461">
        <f t="shared" si="293"/>
        <v>-27</v>
      </c>
      <c r="BZ461">
        <f t="shared" si="294"/>
        <v>-11</v>
      </c>
      <c r="CA461">
        <f t="shared" si="295"/>
        <v>4</v>
      </c>
      <c r="CB461">
        <f t="shared" si="310"/>
        <v>-13.5</v>
      </c>
      <c r="CC461">
        <f t="shared" si="311"/>
        <v>-6.833333333333333</v>
      </c>
      <c r="CD461">
        <f t="shared" si="326"/>
        <v>9.9</v>
      </c>
      <c r="CE461" t="s">
        <v>120</v>
      </c>
      <c r="CF461" t="str">
        <f t="shared" si="327"/>
        <v>春</v>
      </c>
      <c r="CG461" s="2">
        <v>13819153</v>
      </c>
      <c r="CH461" s="2">
        <v>123745</v>
      </c>
      <c r="CI461" s="2">
        <v>60527890140</v>
      </c>
      <c r="CJ461">
        <f t="shared" si="328"/>
        <v>51002852362</v>
      </c>
      <c r="CK461">
        <f t="shared" si="329"/>
        <v>51002852362</v>
      </c>
      <c r="CL461" s="2">
        <v>11.571428571428571</v>
      </c>
      <c r="CM461" s="2">
        <v>0</v>
      </c>
      <c r="CN461">
        <f t="shared" si="312"/>
        <v>11.571428571428571</v>
      </c>
      <c r="CO461">
        <f t="shared" si="315"/>
        <v>8.2857142857142865</v>
      </c>
      <c r="CP461">
        <f t="shared" si="316"/>
        <v>0</v>
      </c>
      <c r="CQ461">
        <f t="shared" si="317"/>
        <v>8.2857142857142865</v>
      </c>
      <c r="CR461">
        <f t="shared" si="313"/>
        <v>534.71428571428567</v>
      </c>
      <c r="CS461">
        <v>197</v>
      </c>
      <c r="CT461">
        <v>536756.69999999995</v>
      </c>
      <c r="CU461">
        <f t="shared" si="330"/>
        <v>536756.69999999995</v>
      </c>
    </row>
    <row r="462" spans="1:99" x14ac:dyDescent="0.55000000000000004">
      <c r="A462" s="1">
        <v>44306</v>
      </c>
      <c r="B462">
        <v>711</v>
      </c>
      <c r="C462">
        <v>131199</v>
      </c>
      <c r="D462">
        <v>5</v>
      </c>
      <c r="E462">
        <v>1852</v>
      </c>
      <c r="F462">
        <v>17.2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 t="str">
        <f t="shared" si="296"/>
        <v>_平日(金曜除く)</v>
      </c>
      <c r="O462" t="s">
        <v>17</v>
      </c>
      <c r="P462" t="str">
        <f t="shared" si="297"/>
        <v>_平日</v>
      </c>
      <c r="Q462" t="str">
        <f t="shared" si="298"/>
        <v>_祝日でない</v>
      </c>
      <c r="R462" t="str">
        <f t="shared" si="299"/>
        <v>_平日</v>
      </c>
      <c r="S462" t="str">
        <f t="shared" si="300"/>
        <v>_平日</v>
      </c>
      <c r="T462">
        <f t="shared" si="314"/>
        <v>405</v>
      </c>
      <c r="U462" t="str">
        <f t="shared" si="301"/>
        <v>火</v>
      </c>
      <c r="V462" t="str">
        <f t="shared" si="302"/>
        <v>_週の前半</v>
      </c>
      <c r="W462" t="s">
        <v>29</v>
      </c>
      <c r="X462" t="str">
        <f t="shared" si="303"/>
        <v>_週の前半</v>
      </c>
      <c r="Y462" s="3">
        <v>0</v>
      </c>
      <c r="Z462" s="3">
        <v>52</v>
      </c>
      <c r="AA462" s="2" t="s">
        <v>79</v>
      </c>
      <c r="AB462" s="3">
        <v>1472</v>
      </c>
      <c r="AC462" s="3">
        <v>124367</v>
      </c>
      <c r="AD462">
        <f t="shared" si="304"/>
        <v>511</v>
      </c>
      <c r="AE462" s="3">
        <v>1571</v>
      </c>
      <c r="AF462" s="3">
        <v>1521</v>
      </c>
      <c r="AG462" s="3">
        <v>50</v>
      </c>
      <c r="AH462" s="3">
        <v>1296</v>
      </c>
      <c r="AI462" s="3">
        <v>1092</v>
      </c>
      <c r="AJ462" s="3">
        <v>1021</v>
      </c>
      <c r="AK462" s="3">
        <v>631</v>
      </c>
      <c r="AL462" s="3">
        <v>81</v>
      </c>
      <c r="AM462" s="3">
        <v>9795</v>
      </c>
      <c r="AN462" s="3">
        <v>1980</v>
      </c>
      <c r="AO462" s="3">
        <v>9062</v>
      </c>
      <c r="AP462" s="3">
        <v>5.7000000000000002E-2</v>
      </c>
      <c r="AQ462" s="3">
        <v>47</v>
      </c>
      <c r="AR462" s="3">
        <v>47.9</v>
      </c>
      <c r="AS462" s="3">
        <v>12.1</v>
      </c>
      <c r="AT462" s="3">
        <v>2.5</v>
      </c>
      <c r="AU462" s="2">
        <v>1012</v>
      </c>
      <c r="AV462" s="2">
        <v>2.5</v>
      </c>
      <c r="AW462" s="2">
        <v>2.0583333333333331</v>
      </c>
      <c r="AX462">
        <f t="shared" si="305"/>
        <v>306</v>
      </c>
      <c r="AY462" t="s">
        <v>82</v>
      </c>
      <c r="AZ462" s="3">
        <v>13817319</v>
      </c>
      <c r="BA462" s="3">
        <v>4269</v>
      </c>
      <c r="BB462">
        <v>58986134811</v>
      </c>
      <c r="BC462" t="s">
        <v>79</v>
      </c>
      <c r="BD462">
        <f t="shared" si="318"/>
        <v>15.7</v>
      </c>
      <c r="BE462">
        <f t="shared" si="319"/>
        <v>79</v>
      </c>
      <c r="BF462" t="str">
        <f t="shared" si="320"/>
        <v>_なし</v>
      </c>
      <c r="BG462" t="str">
        <f t="shared" si="321"/>
        <v>_冬でない</v>
      </c>
      <c r="BH462">
        <f t="shared" si="322"/>
        <v>58</v>
      </c>
      <c r="BI462" t="str">
        <f t="shared" si="323"/>
        <v>_なし</v>
      </c>
      <c r="BJ462" t="str">
        <f t="shared" si="306"/>
        <v>_なし</v>
      </c>
      <c r="BK462" t="str">
        <f t="shared" si="324"/>
        <v>_なし</v>
      </c>
      <c r="BL462">
        <f t="shared" si="325"/>
        <v>-4.541666666666667</v>
      </c>
      <c r="BM462">
        <f t="shared" si="307"/>
        <v>10426</v>
      </c>
      <c r="BN462">
        <f t="shared" si="308"/>
        <v>2061</v>
      </c>
      <c r="BO462">
        <f t="shared" si="309"/>
        <v>12487</v>
      </c>
      <c r="BP462">
        <v>-23</v>
      </c>
      <c r="BQ462">
        <v>1</v>
      </c>
      <c r="BR462">
        <v>-5</v>
      </c>
      <c r="BS462">
        <v>-28</v>
      </c>
      <c r="BT462">
        <v>-23</v>
      </c>
      <c r="BU462">
        <v>10</v>
      </c>
      <c r="BV462">
        <f t="shared" si="290"/>
        <v>-27</v>
      </c>
      <c r="BW462">
        <f t="shared" si="291"/>
        <v>-4</v>
      </c>
      <c r="BX462">
        <f t="shared" si="292"/>
        <v>-15</v>
      </c>
      <c r="BY462">
        <f t="shared" si="293"/>
        <v>-27</v>
      </c>
      <c r="BZ462">
        <f t="shared" si="294"/>
        <v>-22</v>
      </c>
      <c r="CA462">
        <f t="shared" si="295"/>
        <v>10</v>
      </c>
      <c r="CB462">
        <f t="shared" si="310"/>
        <v>-11.333333333333334</v>
      </c>
      <c r="CC462">
        <f t="shared" si="311"/>
        <v>-14.166666666666666</v>
      </c>
      <c r="CD462">
        <f t="shared" si="326"/>
        <v>0.7</v>
      </c>
      <c r="CE462" t="s">
        <v>120</v>
      </c>
      <c r="CF462" t="str">
        <f t="shared" si="327"/>
        <v>春</v>
      </c>
      <c r="CG462" s="2">
        <v>13818637</v>
      </c>
      <c r="CH462" s="2">
        <v>123049</v>
      </c>
      <c r="CI462" s="2">
        <v>58991761353</v>
      </c>
      <c r="CJ462">
        <f t="shared" si="328"/>
        <v>48995736208</v>
      </c>
      <c r="CK462">
        <f t="shared" si="329"/>
        <v>48997047488</v>
      </c>
      <c r="CL462" s="2">
        <v>11.571428571428571</v>
      </c>
      <c r="CM462" s="2">
        <v>0</v>
      </c>
      <c r="CN462">
        <f t="shared" si="312"/>
        <v>11.571428571428571</v>
      </c>
      <c r="CO462">
        <f t="shared" si="315"/>
        <v>11.571428571428571</v>
      </c>
      <c r="CP462">
        <f t="shared" si="316"/>
        <v>0</v>
      </c>
      <c r="CQ462">
        <f t="shared" si="317"/>
        <v>11.571428571428571</v>
      </c>
      <c r="CR462">
        <f t="shared" si="313"/>
        <v>393.42857142857144</v>
      </c>
      <c r="CS462">
        <v>197</v>
      </c>
      <c r="CT462">
        <v>536756.69999999995</v>
      </c>
      <c r="CU462">
        <f t="shared" si="330"/>
        <v>536756.69999999995</v>
      </c>
    </row>
    <row r="463" spans="1:99" x14ac:dyDescent="0.55000000000000004">
      <c r="A463" s="1">
        <v>44307</v>
      </c>
      <c r="B463">
        <v>843</v>
      </c>
      <c r="C463">
        <v>132042</v>
      </c>
      <c r="D463">
        <v>4</v>
      </c>
      <c r="E463">
        <v>1856</v>
      </c>
      <c r="F463">
        <v>19.100000000000001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 t="str">
        <f t="shared" si="296"/>
        <v>_平日(金曜除く)</v>
      </c>
      <c r="O463" t="s">
        <v>17</v>
      </c>
      <c r="P463" t="str">
        <f t="shared" si="297"/>
        <v>_平日</v>
      </c>
      <c r="Q463" t="str">
        <f t="shared" si="298"/>
        <v>_祝日でない</v>
      </c>
      <c r="R463" t="str">
        <f t="shared" si="299"/>
        <v>_平日</v>
      </c>
      <c r="S463" t="str">
        <f t="shared" si="300"/>
        <v>_平日</v>
      </c>
      <c r="T463">
        <f t="shared" si="314"/>
        <v>711</v>
      </c>
      <c r="U463" t="str">
        <f t="shared" si="301"/>
        <v>水</v>
      </c>
      <c r="V463" t="str">
        <f t="shared" si="302"/>
        <v>_週の前半</v>
      </c>
      <c r="W463" t="s">
        <v>29</v>
      </c>
      <c r="X463" t="str">
        <f t="shared" si="303"/>
        <v>_週の前半</v>
      </c>
      <c r="Y463" s="3">
        <v>0</v>
      </c>
      <c r="Z463" s="3">
        <v>35</v>
      </c>
      <c r="AA463" s="2" t="s">
        <v>79</v>
      </c>
      <c r="AB463" s="3">
        <v>2184</v>
      </c>
      <c r="AC463" s="3">
        <v>124872</v>
      </c>
      <c r="AD463">
        <f t="shared" si="304"/>
        <v>505</v>
      </c>
      <c r="AE463" s="3">
        <v>1606</v>
      </c>
      <c r="AF463" s="3">
        <v>1558</v>
      </c>
      <c r="AG463" s="3">
        <v>48</v>
      </c>
      <c r="AH463" s="3">
        <v>1320</v>
      </c>
      <c r="AI463" s="3">
        <v>1222</v>
      </c>
      <c r="AJ463" s="3">
        <v>1166</v>
      </c>
      <c r="AK463" s="3">
        <v>567</v>
      </c>
      <c r="AL463" s="3">
        <v>108</v>
      </c>
      <c r="AM463" s="3">
        <v>8822</v>
      </c>
      <c r="AN463" s="3">
        <v>1882</v>
      </c>
      <c r="AO463" s="3">
        <v>9180</v>
      </c>
      <c r="AP463" s="3">
        <v>5.8999999999999997E-2</v>
      </c>
      <c r="AQ463" s="3">
        <v>73</v>
      </c>
      <c r="AR463" s="3">
        <v>51.1</v>
      </c>
      <c r="AS463" s="3">
        <v>12.3</v>
      </c>
      <c r="AT463" s="3">
        <v>3.1</v>
      </c>
      <c r="AU463" s="2">
        <v>1015.6</v>
      </c>
      <c r="AV463" s="2">
        <v>0</v>
      </c>
      <c r="AW463" s="2">
        <v>2.0166666666666671</v>
      </c>
      <c r="AX463">
        <f t="shared" si="305"/>
        <v>132</v>
      </c>
      <c r="AY463" t="s">
        <v>82</v>
      </c>
      <c r="AZ463" s="3">
        <v>13815136</v>
      </c>
      <c r="BA463" s="3">
        <v>4471</v>
      </c>
      <c r="BB463">
        <v>61767473056</v>
      </c>
      <c r="BC463" t="s">
        <v>79</v>
      </c>
      <c r="BD463">
        <f t="shared" si="318"/>
        <v>15.3</v>
      </c>
      <c r="BE463">
        <f t="shared" si="319"/>
        <v>96</v>
      </c>
      <c r="BF463" t="str">
        <f t="shared" si="320"/>
        <v>_なし</v>
      </c>
      <c r="BG463" t="str">
        <f t="shared" si="321"/>
        <v>_冬でない</v>
      </c>
      <c r="BH463">
        <f t="shared" si="322"/>
        <v>329</v>
      </c>
      <c r="BI463" t="str">
        <f t="shared" si="323"/>
        <v>_なし</v>
      </c>
      <c r="BJ463" t="str">
        <f t="shared" si="306"/>
        <v>_なし</v>
      </c>
      <c r="BK463" t="str">
        <f t="shared" si="324"/>
        <v>_なし</v>
      </c>
      <c r="BL463">
        <f t="shared" si="325"/>
        <v>-1.4000000000000001</v>
      </c>
      <c r="BM463">
        <f t="shared" si="307"/>
        <v>9389</v>
      </c>
      <c r="BN463">
        <f t="shared" si="308"/>
        <v>1990</v>
      </c>
      <c r="BO463">
        <f t="shared" si="309"/>
        <v>11379</v>
      </c>
      <c r="BP463">
        <v>-25</v>
      </c>
      <c r="BQ463">
        <v>-1</v>
      </c>
      <c r="BR463">
        <v>-5</v>
      </c>
      <c r="BS463">
        <v>-29</v>
      </c>
      <c r="BT463">
        <v>-23</v>
      </c>
      <c r="BU463">
        <v>10</v>
      </c>
      <c r="BV463">
        <f t="shared" si="290"/>
        <v>-30</v>
      </c>
      <c r="BW463">
        <f t="shared" si="291"/>
        <v>-8</v>
      </c>
      <c r="BX463">
        <f t="shared" si="292"/>
        <v>-29</v>
      </c>
      <c r="BY463">
        <f t="shared" si="293"/>
        <v>-30</v>
      </c>
      <c r="BZ463">
        <f t="shared" si="294"/>
        <v>-25</v>
      </c>
      <c r="CA463">
        <f t="shared" si="295"/>
        <v>12</v>
      </c>
      <c r="CB463">
        <f t="shared" si="310"/>
        <v>-12.166666666666666</v>
      </c>
      <c r="CC463">
        <f t="shared" si="311"/>
        <v>-18.333333333333332</v>
      </c>
      <c r="CD463">
        <f t="shared" si="326"/>
        <v>0</v>
      </c>
      <c r="CE463" t="s">
        <v>120</v>
      </c>
      <c r="CF463" t="str">
        <f t="shared" si="327"/>
        <v>春</v>
      </c>
      <c r="CG463" s="2">
        <v>13816608</v>
      </c>
      <c r="CH463" s="2">
        <v>123400</v>
      </c>
      <c r="CI463" s="2">
        <v>61774054368</v>
      </c>
      <c r="CJ463">
        <f t="shared" si="328"/>
        <v>49173440598</v>
      </c>
      <c r="CK463">
        <f t="shared" si="329"/>
        <v>49173646904</v>
      </c>
      <c r="CL463" s="2">
        <v>11.571428571428571</v>
      </c>
      <c r="CM463" s="2">
        <v>0</v>
      </c>
      <c r="CN463">
        <f t="shared" si="312"/>
        <v>11.571428571428571</v>
      </c>
      <c r="CO463">
        <f t="shared" si="315"/>
        <v>11.571428571428571</v>
      </c>
      <c r="CP463">
        <f t="shared" si="316"/>
        <v>0</v>
      </c>
      <c r="CQ463">
        <f t="shared" si="317"/>
        <v>11.571428571428571</v>
      </c>
      <c r="CR463">
        <f t="shared" si="313"/>
        <v>699.42857142857144</v>
      </c>
      <c r="CS463">
        <v>197</v>
      </c>
      <c r="CT463">
        <v>536756.69999999995</v>
      </c>
      <c r="CU463">
        <f t="shared" si="330"/>
        <v>536756.69999999995</v>
      </c>
    </row>
    <row r="464" spans="1:99" x14ac:dyDescent="0.55000000000000004">
      <c r="A464" s="1">
        <v>44308</v>
      </c>
      <c r="B464">
        <v>861</v>
      </c>
      <c r="C464">
        <v>132903</v>
      </c>
      <c r="D464">
        <v>8</v>
      </c>
      <c r="E464">
        <v>1864</v>
      </c>
      <c r="F464">
        <v>18.100000000000001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 t="str">
        <f t="shared" si="296"/>
        <v>_平日(金曜除く)</v>
      </c>
      <c r="O464" t="s">
        <v>17</v>
      </c>
      <c r="P464" t="str">
        <f t="shared" si="297"/>
        <v>_平日</v>
      </c>
      <c r="Q464" t="str">
        <f t="shared" si="298"/>
        <v>_祝日でない</v>
      </c>
      <c r="R464" t="str">
        <f t="shared" si="299"/>
        <v>_平日</v>
      </c>
      <c r="S464" t="str">
        <f t="shared" si="300"/>
        <v>_平日</v>
      </c>
      <c r="T464">
        <f t="shared" si="314"/>
        <v>843</v>
      </c>
      <c r="U464" t="str">
        <f t="shared" si="301"/>
        <v>木</v>
      </c>
      <c r="V464" t="str">
        <f t="shared" si="302"/>
        <v>週の後半</v>
      </c>
      <c r="W464" t="s">
        <v>29</v>
      </c>
      <c r="X464" t="str">
        <f t="shared" si="303"/>
        <v>週の後半</v>
      </c>
      <c r="Y464" s="3">
        <v>0</v>
      </c>
      <c r="Z464" s="3">
        <v>32</v>
      </c>
      <c r="AA464" s="2" t="s">
        <v>79</v>
      </c>
      <c r="AB464" s="3">
        <v>2181</v>
      </c>
      <c r="AC464" s="3">
        <v>125442</v>
      </c>
      <c r="AD464">
        <f t="shared" si="304"/>
        <v>570</v>
      </c>
      <c r="AE464" s="3">
        <v>1689</v>
      </c>
      <c r="AF464" s="3">
        <v>1641</v>
      </c>
      <c r="AG464" s="3">
        <v>48</v>
      </c>
      <c r="AH464" s="3">
        <v>1344</v>
      </c>
      <c r="AI464" s="3">
        <v>1300</v>
      </c>
      <c r="AJ464" s="3">
        <v>1264</v>
      </c>
      <c r="AK464" s="3">
        <v>528</v>
      </c>
      <c r="AL464" s="3">
        <v>74</v>
      </c>
      <c r="AM464" s="3">
        <v>7518</v>
      </c>
      <c r="AN464" s="3">
        <v>1633</v>
      </c>
      <c r="AO464" s="3">
        <v>9186.7000000000007</v>
      </c>
      <c r="AP464" s="3">
        <v>5.8999999999999997E-2</v>
      </c>
      <c r="AQ464" s="3">
        <v>46</v>
      </c>
      <c r="AR464" s="3">
        <v>52.1</v>
      </c>
      <c r="AS464" s="3">
        <v>8.6999999999999993</v>
      </c>
      <c r="AT464" s="3">
        <v>4.2</v>
      </c>
      <c r="AU464" s="2">
        <v>1016.1</v>
      </c>
      <c r="AV464" s="2">
        <v>3.3</v>
      </c>
      <c r="AW464" s="2">
        <v>-0.4416666666666666</v>
      </c>
      <c r="AX464">
        <f t="shared" si="305"/>
        <v>18</v>
      </c>
      <c r="AY464" t="s">
        <v>82</v>
      </c>
      <c r="AZ464" s="3">
        <v>13812109</v>
      </c>
      <c r="BA464" s="3">
        <v>4736</v>
      </c>
      <c r="BB464">
        <v>65414148224</v>
      </c>
      <c r="BC464" t="s">
        <v>79</v>
      </c>
      <c r="BD464">
        <f t="shared" si="318"/>
        <v>10.7</v>
      </c>
      <c r="BE464">
        <f t="shared" si="319"/>
        <v>53</v>
      </c>
      <c r="BF464" t="str">
        <f t="shared" si="320"/>
        <v>_なし</v>
      </c>
      <c r="BG464" t="str">
        <f t="shared" si="321"/>
        <v>_冬でない</v>
      </c>
      <c r="BH464">
        <f t="shared" si="322"/>
        <v>336</v>
      </c>
      <c r="BI464" t="str">
        <f t="shared" si="323"/>
        <v>_なし</v>
      </c>
      <c r="BJ464" t="str">
        <f t="shared" si="306"/>
        <v>_なし</v>
      </c>
      <c r="BK464" t="str">
        <f t="shared" si="324"/>
        <v>_なし</v>
      </c>
      <c r="BL464">
        <f t="shared" si="325"/>
        <v>6.5083333333333329</v>
      </c>
      <c r="BM464">
        <f t="shared" si="307"/>
        <v>8046</v>
      </c>
      <c r="BN464">
        <f t="shared" si="308"/>
        <v>1707</v>
      </c>
      <c r="BO464">
        <f t="shared" si="309"/>
        <v>9753</v>
      </c>
      <c r="BP464">
        <v>-25</v>
      </c>
      <c r="BQ464">
        <v>-3</v>
      </c>
      <c r="BR464">
        <v>-14</v>
      </c>
      <c r="BS464">
        <v>-29</v>
      </c>
      <c r="BT464">
        <v>-23</v>
      </c>
      <c r="BU464">
        <v>11</v>
      </c>
      <c r="BV464">
        <f t="shared" si="290"/>
        <v>-35</v>
      </c>
      <c r="BW464">
        <f t="shared" si="291"/>
        <v>-15</v>
      </c>
      <c r="BX464">
        <f t="shared" si="292"/>
        <v>-45</v>
      </c>
      <c r="BY464">
        <f t="shared" si="293"/>
        <v>-30</v>
      </c>
      <c r="BZ464">
        <f t="shared" si="294"/>
        <v>-26</v>
      </c>
      <c r="CA464">
        <f t="shared" si="295"/>
        <v>12</v>
      </c>
      <c r="CB464">
        <f t="shared" si="310"/>
        <v>-13.833333333333334</v>
      </c>
      <c r="CC464">
        <f t="shared" si="311"/>
        <v>-23.166666666666668</v>
      </c>
      <c r="CD464">
        <f t="shared" si="326"/>
        <v>10.1</v>
      </c>
      <c r="CE464" t="s">
        <v>120</v>
      </c>
      <c r="CF464" t="str">
        <f t="shared" si="327"/>
        <v>春</v>
      </c>
      <c r="CG464" s="2">
        <v>13814293</v>
      </c>
      <c r="CH464" s="2">
        <v>123258</v>
      </c>
      <c r="CI464" s="2">
        <v>65424491648</v>
      </c>
      <c r="CJ464">
        <f t="shared" si="328"/>
        <v>50884281414</v>
      </c>
      <c r="CK464">
        <f t="shared" si="329"/>
        <v>50885492463</v>
      </c>
      <c r="CL464" s="2">
        <v>11.571428571428571</v>
      </c>
      <c r="CM464" s="2">
        <v>0</v>
      </c>
      <c r="CN464">
        <f t="shared" si="312"/>
        <v>11.571428571428571</v>
      </c>
      <c r="CO464">
        <f t="shared" si="315"/>
        <v>11.571428571428571</v>
      </c>
      <c r="CP464">
        <f t="shared" si="316"/>
        <v>0</v>
      </c>
      <c r="CQ464">
        <f t="shared" si="317"/>
        <v>11.571428571428571</v>
      </c>
      <c r="CR464">
        <f t="shared" si="313"/>
        <v>831.42857142857144</v>
      </c>
      <c r="CS464">
        <v>197</v>
      </c>
      <c r="CT464">
        <v>536756.69999999995</v>
      </c>
      <c r="CU464">
        <f t="shared" si="330"/>
        <v>536756.69999999995</v>
      </c>
    </row>
    <row r="465" spans="1:99" x14ac:dyDescent="0.55000000000000004">
      <c r="A465" s="1">
        <v>44309</v>
      </c>
      <c r="B465">
        <v>759</v>
      </c>
      <c r="C465">
        <v>133662</v>
      </c>
      <c r="D465">
        <v>5</v>
      </c>
      <c r="E465">
        <v>1869</v>
      </c>
      <c r="F465">
        <v>13.8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 t="str">
        <f t="shared" si="296"/>
        <v>金曜</v>
      </c>
      <c r="O465" t="s">
        <v>17</v>
      </c>
      <c r="P465" t="str">
        <f t="shared" si="297"/>
        <v>_平日</v>
      </c>
      <c r="Q465" t="str">
        <f t="shared" si="298"/>
        <v>_祝日でない</v>
      </c>
      <c r="R465" t="str">
        <f t="shared" si="299"/>
        <v>_平日</v>
      </c>
      <c r="S465" t="str">
        <f t="shared" si="300"/>
        <v>休日前日</v>
      </c>
      <c r="T465">
        <f t="shared" si="314"/>
        <v>861</v>
      </c>
      <c r="U465" t="str">
        <f t="shared" si="301"/>
        <v>金</v>
      </c>
      <c r="V465" t="str">
        <f t="shared" si="302"/>
        <v>週の後半</v>
      </c>
      <c r="W465" t="s">
        <v>29</v>
      </c>
      <c r="X465" t="str">
        <f t="shared" si="303"/>
        <v>週の後半</v>
      </c>
      <c r="Y465" s="3">
        <v>0</v>
      </c>
      <c r="Z465" s="3">
        <v>52</v>
      </c>
      <c r="AA465" s="2" t="s">
        <v>79</v>
      </c>
      <c r="AB465" s="3">
        <v>2221</v>
      </c>
      <c r="AC465" s="3">
        <v>125991</v>
      </c>
      <c r="AD465">
        <f t="shared" si="304"/>
        <v>549</v>
      </c>
      <c r="AE465" s="3">
        <v>1731</v>
      </c>
      <c r="AF465" s="3">
        <v>1679</v>
      </c>
      <c r="AG465" s="3">
        <v>52</v>
      </c>
      <c r="AH465" s="3">
        <v>1415</v>
      </c>
      <c r="AI465" s="3">
        <v>1369</v>
      </c>
      <c r="AJ465" s="3">
        <v>1287</v>
      </c>
      <c r="AK465" s="3">
        <v>552</v>
      </c>
      <c r="AL465" s="3">
        <v>91</v>
      </c>
      <c r="AM465" s="3">
        <v>8149</v>
      </c>
      <c r="AN465" s="3">
        <v>1820</v>
      </c>
      <c r="AO465" s="3">
        <v>9251.7000000000007</v>
      </c>
      <c r="AP465" s="3">
        <v>0.06</v>
      </c>
      <c r="AQ465" s="3">
        <v>53</v>
      </c>
      <c r="AR465" s="3">
        <v>52.9</v>
      </c>
      <c r="AS465" s="3">
        <v>12.4</v>
      </c>
      <c r="AT465" s="3">
        <v>3.1</v>
      </c>
      <c r="AU465" s="2">
        <v>1019.6</v>
      </c>
      <c r="AV465" s="2">
        <v>1.5</v>
      </c>
      <c r="AW465" s="2">
        <v>2.1416666666666666</v>
      </c>
      <c r="AX465">
        <f t="shared" si="305"/>
        <v>-102</v>
      </c>
      <c r="AY465" t="s">
        <v>82</v>
      </c>
      <c r="AZ465" s="3">
        <v>13809067</v>
      </c>
      <c r="BA465" s="3">
        <v>5043</v>
      </c>
      <c r="BB465">
        <v>69639124881</v>
      </c>
      <c r="BC465" t="s">
        <v>79</v>
      </c>
      <c r="BD465">
        <f t="shared" si="318"/>
        <v>13.7</v>
      </c>
      <c r="BE465">
        <f t="shared" si="319"/>
        <v>64</v>
      </c>
      <c r="BF465" t="str">
        <f t="shared" si="320"/>
        <v>_なし</v>
      </c>
      <c r="BG465" t="str">
        <f t="shared" si="321"/>
        <v>_冬でない</v>
      </c>
      <c r="BH465">
        <f t="shared" si="322"/>
        <v>752</v>
      </c>
      <c r="BI465" t="str">
        <f t="shared" si="323"/>
        <v>_なし</v>
      </c>
      <c r="BJ465" t="str">
        <f t="shared" si="306"/>
        <v>_なし</v>
      </c>
      <c r="BK465" t="str">
        <f t="shared" si="324"/>
        <v>_なし</v>
      </c>
      <c r="BL465">
        <f t="shared" si="325"/>
        <v>-0.46666666666666673</v>
      </c>
      <c r="BM465">
        <f t="shared" si="307"/>
        <v>8701</v>
      </c>
      <c r="BN465">
        <f t="shared" si="308"/>
        <v>1911</v>
      </c>
      <c r="BO465">
        <f t="shared" si="309"/>
        <v>10612</v>
      </c>
      <c r="BP465">
        <v>-26</v>
      </c>
      <c r="BQ465">
        <v>2</v>
      </c>
      <c r="BR465">
        <v>-13</v>
      </c>
      <c r="BS465">
        <v>-29</v>
      </c>
      <c r="BT465">
        <v>-22</v>
      </c>
      <c r="BU465">
        <v>11</v>
      </c>
      <c r="BV465">
        <f t="shared" si="290"/>
        <v>-23</v>
      </c>
      <c r="BW465">
        <f t="shared" si="291"/>
        <v>4</v>
      </c>
      <c r="BX465">
        <f t="shared" si="292"/>
        <v>-12</v>
      </c>
      <c r="BY465">
        <f t="shared" si="293"/>
        <v>-28</v>
      </c>
      <c r="BZ465">
        <f t="shared" si="294"/>
        <v>-23</v>
      </c>
      <c r="CA465">
        <f t="shared" si="295"/>
        <v>10</v>
      </c>
      <c r="CB465">
        <f t="shared" si="310"/>
        <v>-12.833333333333334</v>
      </c>
      <c r="CC465">
        <f t="shared" si="311"/>
        <v>-12</v>
      </c>
      <c r="CD465">
        <f t="shared" si="326"/>
        <v>1.7</v>
      </c>
      <c r="CE465" t="s">
        <v>120</v>
      </c>
      <c r="CF465" t="str">
        <f t="shared" si="327"/>
        <v>春</v>
      </c>
      <c r="CG465" s="2">
        <v>13811248</v>
      </c>
      <c r="CH465" s="2">
        <v>123810</v>
      </c>
      <c r="CI465" s="2">
        <v>69650123664</v>
      </c>
      <c r="CJ465">
        <f t="shared" si="328"/>
        <v>53340753511</v>
      </c>
      <c r="CK465">
        <f t="shared" si="329"/>
        <v>53342050135</v>
      </c>
      <c r="CL465" s="2">
        <v>11.571428571428571</v>
      </c>
      <c r="CM465" s="2">
        <v>0</v>
      </c>
      <c r="CN465">
        <f t="shared" si="312"/>
        <v>11.571428571428571</v>
      </c>
      <c r="CO465">
        <f t="shared" si="315"/>
        <v>11.571428571428571</v>
      </c>
      <c r="CP465">
        <f t="shared" si="316"/>
        <v>0</v>
      </c>
      <c r="CQ465">
        <f t="shared" si="317"/>
        <v>11.571428571428571</v>
      </c>
      <c r="CR465">
        <f t="shared" si="313"/>
        <v>849.42857142857144</v>
      </c>
      <c r="CS465">
        <v>197</v>
      </c>
      <c r="CT465">
        <v>536756.69999999995</v>
      </c>
      <c r="CU465">
        <f t="shared" si="330"/>
        <v>536756.69999999995</v>
      </c>
    </row>
    <row r="466" spans="1:99" x14ac:dyDescent="0.55000000000000004">
      <c r="A466" s="1">
        <v>44310</v>
      </c>
      <c r="B466">
        <v>876</v>
      </c>
      <c r="C466">
        <v>134538</v>
      </c>
      <c r="D466">
        <v>3</v>
      </c>
      <c r="E466">
        <v>1872</v>
      </c>
      <c r="F466">
        <v>15.3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 t="str">
        <f t="shared" si="296"/>
        <v>休日</v>
      </c>
      <c r="O466" t="s">
        <v>17</v>
      </c>
      <c r="P466" t="str">
        <f t="shared" si="297"/>
        <v>休日</v>
      </c>
      <c r="Q466" t="str">
        <f t="shared" si="298"/>
        <v>_祝日でない</v>
      </c>
      <c r="R466" t="str">
        <f t="shared" si="299"/>
        <v>休日</v>
      </c>
      <c r="S466" t="str">
        <f t="shared" si="300"/>
        <v>休日</v>
      </c>
      <c r="T466">
        <f t="shared" si="314"/>
        <v>759</v>
      </c>
      <c r="U466" t="str">
        <f t="shared" si="301"/>
        <v>土</v>
      </c>
      <c r="V466" t="str">
        <f t="shared" si="302"/>
        <v>週の後半</v>
      </c>
      <c r="W466" t="s">
        <v>29</v>
      </c>
      <c r="X466" t="str">
        <f t="shared" si="303"/>
        <v>週の後半</v>
      </c>
      <c r="Y466" s="3">
        <v>0</v>
      </c>
      <c r="Z466" s="3">
        <v>57</v>
      </c>
      <c r="AA466" s="2" t="s">
        <v>79</v>
      </c>
      <c r="AB466" s="3">
        <v>1459</v>
      </c>
      <c r="AC466" s="3">
        <v>126617</v>
      </c>
      <c r="AD466">
        <f t="shared" si="304"/>
        <v>626</v>
      </c>
      <c r="AE466" s="3">
        <v>1779</v>
      </c>
      <c r="AF466" s="3">
        <v>1728</v>
      </c>
      <c r="AG466" s="3">
        <v>51</v>
      </c>
      <c r="AH466" s="3">
        <v>1416</v>
      </c>
      <c r="AI466" s="3">
        <v>1395</v>
      </c>
      <c r="AJ466" s="3">
        <v>1459</v>
      </c>
      <c r="AK466" s="3">
        <v>403</v>
      </c>
      <c r="AL466" s="3">
        <v>62</v>
      </c>
      <c r="AM466" s="3">
        <v>6350</v>
      </c>
      <c r="AN466" s="3">
        <v>1137</v>
      </c>
      <c r="AO466" s="3">
        <v>9365.7000000000007</v>
      </c>
      <c r="AP466" s="3">
        <v>0.06</v>
      </c>
      <c r="AQ466" s="3">
        <v>71</v>
      </c>
      <c r="AR466" s="3">
        <v>57</v>
      </c>
      <c r="AS466" s="3">
        <v>11</v>
      </c>
      <c r="AT466" s="3">
        <v>2.6</v>
      </c>
      <c r="AU466" s="2">
        <v>1017.2</v>
      </c>
      <c r="AV466" s="2">
        <v>8.3000000000000007</v>
      </c>
      <c r="AW466" s="2">
        <v>-24.066666666666674</v>
      </c>
      <c r="AX466">
        <f t="shared" si="305"/>
        <v>117</v>
      </c>
      <c r="AY466" t="s">
        <v>82</v>
      </c>
      <c r="AZ466" s="3">
        <v>13806087</v>
      </c>
      <c r="BA466" s="3">
        <v>5173</v>
      </c>
      <c r="BB466">
        <v>71418888051</v>
      </c>
      <c r="BC466" t="s">
        <v>79</v>
      </c>
      <c r="BD466">
        <f t="shared" si="318"/>
        <v>15.7</v>
      </c>
      <c r="BE466">
        <f t="shared" si="319"/>
        <v>80</v>
      </c>
      <c r="BF466" t="str">
        <f t="shared" si="320"/>
        <v>_なし</v>
      </c>
      <c r="BG466" t="str">
        <f t="shared" si="321"/>
        <v>_冬でない</v>
      </c>
      <c r="BH466">
        <f t="shared" si="322"/>
        <v>555</v>
      </c>
      <c r="BI466" t="str">
        <f t="shared" si="323"/>
        <v>_なし</v>
      </c>
      <c r="BJ466" t="str">
        <f t="shared" si="306"/>
        <v>_なし</v>
      </c>
      <c r="BK466" t="str">
        <f t="shared" si="324"/>
        <v>_なし</v>
      </c>
      <c r="BL466">
        <f t="shared" si="325"/>
        <v>-30.275000000000002</v>
      </c>
      <c r="BM466">
        <f t="shared" si="307"/>
        <v>6753</v>
      </c>
      <c r="BN466">
        <f t="shared" si="308"/>
        <v>1199</v>
      </c>
      <c r="BO466">
        <f t="shared" si="309"/>
        <v>7952</v>
      </c>
      <c r="BP466">
        <v>-16</v>
      </c>
      <c r="BQ466">
        <v>5</v>
      </c>
      <c r="BR466">
        <v>-4</v>
      </c>
      <c r="BS466">
        <v>-23</v>
      </c>
      <c r="BT466">
        <v>-11</v>
      </c>
      <c r="BU466">
        <v>5</v>
      </c>
      <c r="BV466">
        <f t="shared" si="290"/>
        <v>-28</v>
      </c>
      <c r="BW466">
        <f t="shared" si="291"/>
        <v>1</v>
      </c>
      <c r="BX466">
        <f t="shared" si="292"/>
        <v>-19</v>
      </c>
      <c r="BY466">
        <f t="shared" si="293"/>
        <v>-30</v>
      </c>
      <c r="BZ466">
        <f t="shared" si="294"/>
        <v>-23</v>
      </c>
      <c r="CA466">
        <f t="shared" si="295"/>
        <v>12</v>
      </c>
      <c r="CB466">
        <f t="shared" si="310"/>
        <v>-7.333333333333333</v>
      </c>
      <c r="CC466">
        <f t="shared" si="311"/>
        <v>-14.5</v>
      </c>
      <c r="CD466">
        <f t="shared" si="326"/>
        <v>0</v>
      </c>
      <c r="CE466" t="s">
        <v>120</v>
      </c>
      <c r="CF466" t="str">
        <f t="shared" si="327"/>
        <v>春</v>
      </c>
      <c r="CG466" s="2">
        <v>13808308</v>
      </c>
      <c r="CH466" s="2">
        <v>124396</v>
      </c>
      <c r="CI466" s="2">
        <v>71430377284</v>
      </c>
      <c r="CJ466">
        <f t="shared" si="328"/>
        <v>56113300600</v>
      </c>
      <c r="CK466">
        <f t="shared" si="329"/>
        <v>56116353720</v>
      </c>
      <c r="CL466" s="2">
        <v>11.571428571428571</v>
      </c>
      <c r="CM466" s="2">
        <v>0</v>
      </c>
      <c r="CN466">
        <f t="shared" si="312"/>
        <v>11.571428571428571</v>
      </c>
      <c r="CO466">
        <f t="shared" si="315"/>
        <v>11.571428571428571</v>
      </c>
      <c r="CP466">
        <f t="shared" si="316"/>
        <v>0</v>
      </c>
      <c r="CQ466">
        <f t="shared" si="317"/>
        <v>11.571428571428571</v>
      </c>
      <c r="CR466">
        <f t="shared" si="313"/>
        <v>747.42857142857144</v>
      </c>
      <c r="CS466">
        <v>197</v>
      </c>
      <c r="CT466">
        <v>536756.69999999995</v>
      </c>
      <c r="CU466">
        <f t="shared" si="330"/>
        <v>536756.69999999995</v>
      </c>
    </row>
    <row r="467" spans="1:99" x14ac:dyDescent="0.55000000000000004">
      <c r="A467" s="1">
        <v>44311</v>
      </c>
      <c r="B467">
        <v>635</v>
      </c>
      <c r="C467">
        <v>135173</v>
      </c>
      <c r="D467">
        <v>4</v>
      </c>
      <c r="E467">
        <v>1876</v>
      </c>
      <c r="F467">
        <v>16.899999999999999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 t="str">
        <f t="shared" si="296"/>
        <v>休日</v>
      </c>
      <c r="O467" t="s">
        <v>17</v>
      </c>
      <c r="P467" t="str">
        <f t="shared" si="297"/>
        <v>休日</v>
      </c>
      <c r="Q467" t="str">
        <f t="shared" si="298"/>
        <v>_祝日でない</v>
      </c>
      <c r="R467" t="str">
        <f t="shared" si="299"/>
        <v>休日</v>
      </c>
      <c r="S467" t="str">
        <f t="shared" si="300"/>
        <v>休日</v>
      </c>
      <c r="T467">
        <f t="shared" si="314"/>
        <v>876</v>
      </c>
      <c r="U467" t="str">
        <f t="shared" si="301"/>
        <v>日</v>
      </c>
      <c r="V467" t="str">
        <f t="shared" si="302"/>
        <v>_週の前半</v>
      </c>
      <c r="W467" t="s">
        <v>29</v>
      </c>
      <c r="X467" t="str">
        <f t="shared" si="303"/>
        <v>週の後半</v>
      </c>
      <c r="Y467" s="3">
        <v>0</v>
      </c>
      <c r="Z467" s="3">
        <v>58</v>
      </c>
      <c r="AA467" s="2" t="s">
        <v>53</v>
      </c>
      <c r="AB467" s="3">
        <v>739</v>
      </c>
      <c r="AC467" s="3">
        <v>127263</v>
      </c>
      <c r="AD467">
        <f t="shared" si="304"/>
        <v>646</v>
      </c>
      <c r="AE467" s="3">
        <v>1812</v>
      </c>
      <c r="AF467" s="3">
        <v>1762</v>
      </c>
      <c r="AG467" s="3">
        <v>50</v>
      </c>
      <c r="AH467" s="3">
        <v>1498</v>
      </c>
      <c r="AI467" s="3">
        <v>1489</v>
      </c>
      <c r="AJ467" s="3">
        <v>1235</v>
      </c>
      <c r="AK467" s="3">
        <v>224</v>
      </c>
      <c r="AL467" s="3">
        <v>41</v>
      </c>
      <c r="AM467" s="3">
        <v>2208</v>
      </c>
      <c r="AN467" s="3">
        <v>654</v>
      </c>
      <c r="AO467" s="3">
        <v>9348.4</v>
      </c>
      <c r="AP467" s="3">
        <v>0.06</v>
      </c>
      <c r="AQ467" s="3">
        <v>64</v>
      </c>
      <c r="AR467" s="3">
        <v>58.4</v>
      </c>
      <c r="AS467" s="3">
        <v>5.7</v>
      </c>
      <c r="AT467" s="3">
        <v>3.1</v>
      </c>
      <c r="AU467" s="2">
        <v>1009.5</v>
      </c>
      <c r="AV467" s="2">
        <v>6</v>
      </c>
      <c r="AW467" s="2">
        <v>-30.049999999999997</v>
      </c>
      <c r="AX467">
        <f t="shared" si="305"/>
        <v>-241</v>
      </c>
      <c r="AY467" t="s">
        <v>82</v>
      </c>
      <c r="AZ467" s="3">
        <v>13803752</v>
      </c>
      <c r="BA467" s="3">
        <v>5399</v>
      </c>
      <c r="BB467">
        <v>74526457048</v>
      </c>
      <c r="BC467" t="s">
        <v>79</v>
      </c>
      <c r="BD467">
        <f t="shared" si="318"/>
        <v>16.399999999999999</v>
      </c>
      <c r="BE467">
        <f t="shared" si="319"/>
        <v>51</v>
      </c>
      <c r="BF467" t="str">
        <f t="shared" si="320"/>
        <v>_なし</v>
      </c>
      <c r="BG467" t="str">
        <f t="shared" si="321"/>
        <v>_冬でない</v>
      </c>
      <c r="BH467">
        <f t="shared" si="322"/>
        <v>111</v>
      </c>
      <c r="BI467" t="str">
        <f t="shared" si="323"/>
        <v>_なし</v>
      </c>
      <c r="BJ467" t="str">
        <f t="shared" si="306"/>
        <v>_なし</v>
      </c>
      <c r="BK467" t="str">
        <f t="shared" si="324"/>
        <v>_なし</v>
      </c>
      <c r="BL467">
        <f t="shared" si="325"/>
        <v>0.81666666666666599</v>
      </c>
      <c r="BM467">
        <f t="shared" si="307"/>
        <v>2432</v>
      </c>
      <c r="BN467">
        <f t="shared" si="308"/>
        <v>695</v>
      </c>
      <c r="BO467">
        <f t="shared" si="309"/>
        <v>3127</v>
      </c>
      <c r="BP467">
        <v>-31</v>
      </c>
      <c r="BQ467">
        <v>0</v>
      </c>
      <c r="BR467">
        <v>-9</v>
      </c>
      <c r="BS467">
        <v>-37</v>
      </c>
      <c r="BT467">
        <v>-15</v>
      </c>
      <c r="BU467">
        <v>7</v>
      </c>
      <c r="BV467">
        <f t="shared" si="290"/>
        <v>-28</v>
      </c>
      <c r="BW467">
        <f t="shared" si="291"/>
        <v>-10</v>
      </c>
      <c r="BX467">
        <f t="shared" si="292"/>
        <v>-46</v>
      </c>
      <c r="BY467">
        <f t="shared" si="293"/>
        <v>-30</v>
      </c>
      <c r="BZ467">
        <f t="shared" si="294"/>
        <v>-16</v>
      </c>
      <c r="CA467">
        <f t="shared" si="295"/>
        <v>9</v>
      </c>
      <c r="CB467">
        <f t="shared" si="310"/>
        <v>-14.166666666666666</v>
      </c>
      <c r="CC467">
        <f t="shared" si="311"/>
        <v>-20.166666666666668</v>
      </c>
      <c r="CD467">
        <f t="shared" si="326"/>
        <v>12.2</v>
      </c>
      <c r="CE467" t="s">
        <v>120</v>
      </c>
      <c r="CF467" t="str">
        <f t="shared" si="327"/>
        <v>春</v>
      </c>
      <c r="CG467" s="2">
        <v>13805211</v>
      </c>
      <c r="CH467" s="2">
        <v>125804</v>
      </c>
      <c r="CI467" s="2">
        <v>74534334189</v>
      </c>
      <c r="CJ467">
        <f t="shared" si="328"/>
        <v>59452332192</v>
      </c>
      <c r="CK467">
        <f t="shared" si="329"/>
        <v>59454719802</v>
      </c>
      <c r="CL467" s="2">
        <v>11.571428571428571</v>
      </c>
      <c r="CM467" s="2">
        <v>0</v>
      </c>
      <c r="CN467">
        <f t="shared" si="312"/>
        <v>11.571428571428571</v>
      </c>
      <c r="CO467">
        <f t="shared" si="315"/>
        <v>11.571428571428571</v>
      </c>
      <c r="CP467">
        <f t="shared" si="316"/>
        <v>0</v>
      </c>
      <c r="CQ467">
        <f t="shared" si="317"/>
        <v>11.571428571428571</v>
      </c>
      <c r="CR467">
        <f t="shared" si="313"/>
        <v>864.42857142857144</v>
      </c>
      <c r="CS467">
        <v>197</v>
      </c>
      <c r="CT467">
        <v>536756.69999999995</v>
      </c>
      <c r="CU467">
        <f t="shared" si="330"/>
        <v>536756.69999999995</v>
      </c>
    </row>
    <row r="468" spans="1:99" x14ac:dyDescent="0.55000000000000004">
      <c r="A468" s="1">
        <v>44312</v>
      </c>
      <c r="B468">
        <v>425</v>
      </c>
      <c r="C468">
        <v>135598</v>
      </c>
      <c r="D468">
        <v>0</v>
      </c>
      <c r="E468">
        <v>1876</v>
      </c>
      <c r="F468">
        <v>13.4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t="str">
        <f t="shared" si="296"/>
        <v>_平日(金曜除く)</v>
      </c>
      <c r="O468" t="s">
        <v>17</v>
      </c>
      <c r="P468" t="str">
        <f t="shared" si="297"/>
        <v>_平日</v>
      </c>
      <c r="Q468" t="str">
        <f t="shared" si="298"/>
        <v>_祝日でない</v>
      </c>
      <c r="R468" t="str">
        <f t="shared" si="299"/>
        <v>_平日</v>
      </c>
      <c r="S468" t="str">
        <f t="shared" si="300"/>
        <v>_平日</v>
      </c>
      <c r="T468">
        <f t="shared" si="314"/>
        <v>635</v>
      </c>
      <c r="U468" t="str">
        <f t="shared" si="301"/>
        <v>月</v>
      </c>
      <c r="V468" t="str">
        <f t="shared" si="302"/>
        <v>_週の前半</v>
      </c>
      <c r="W468" t="s">
        <v>29</v>
      </c>
      <c r="X468" t="str">
        <f t="shared" si="303"/>
        <v>_週の前半</v>
      </c>
      <c r="Y468" s="3">
        <v>0</v>
      </c>
      <c r="Z468" s="3">
        <v>35</v>
      </c>
      <c r="AA468" s="2" t="s">
        <v>53</v>
      </c>
      <c r="AB468" s="3">
        <v>2243</v>
      </c>
      <c r="AC468" s="3">
        <v>127860</v>
      </c>
      <c r="AD468">
        <f t="shared" si="304"/>
        <v>597</v>
      </c>
      <c r="AE468" s="3">
        <v>1937</v>
      </c>
      <c r="AF468" s="3">
        <v>1882</v>
      </c>
      <c r="AG468" s="3">
        <v>55</v>
      </c>
      <c r="AH468" s="3">
        <v>1502</v>
      </c>
      <c r="AI468" s="3">
        <v>1586</v>
      </c>
      <c r="AJ468" s="3">
        <v>837</v>
      </c>
      <c r="AK468" s="3">
        <v>488</v>
      </c>
      <c r="AL468" s="3">
        <v>128</v>
      </c>
      <c r="AM468" s="3">
        <v>6842</v>
      </c>
      <c r="AN468" s="3">
        <v>2198</v>
      </c>
      <c r="AO468" s="3">
        <v>9280.9</v>
      </c>
      <c r="AP468" s="3">
        <v>6.0999999999999999E-2</v>
      </c>
      <c r="AQ468" s="3">
        <v>50</v>
      </c>
      <c r="AR468" s="3">
        <v>57.7</v>
      </c>
      <c r="AS468" s="3">
        <v>12.6</v>
      </c>
      <c r="AT468" s="3">
        <v>3.3</v>
      </c>
      <c r="AU468" s="2">
        <v>1015.3</v>
      </c>
      <c r="AV468" s="2">
        <v>1.8</v>
      </c>
      <c r="AW468" s="2">
        <v>148.01666666666665</v>
      </c>
      <c r="AX468">
        <f t="shared" si="305"/>
        <v>-210</v>
      </c>
      <c r="AY468" t="s">
        <v>82</v>
      </c>
      <c r="AZ468" s="3">
        <v>13802378</v>
      </c>
      <c r="BA468" s="3">
        <v>5437</v>
      </c>
      <c r="BB468">
        <v>75043529186</v>
      </c>
      <c r="BC468" t="s">
        <v>79</v>
      </c>
      <c r="BD468">
        <f t="shared" si="318"/>
        <v>15.8</v>
      </c>
      <c r="BE468">
        <f t="shared" si="319"/>
        <v>41</v>
      </c>
      <c r="BF468" t="str">
        <f t="shared" si="320"/>
        <v>_なし</v>
      </c>
      <c r="BG468" t="str">
        <f t="shared" si="321"/>
        <v>_冬でない</v>
      </c>
      <c r="BH468">
        <f t="shared" si="322"/>
        <v>1318</v>
      </c>
      <c r="BI468" t="str">
        <f t="shared" si="323"/>
        <v>_なし</v>
      </c>
      <c r="BJ468" t="str">
        <f t="shared" si="306"/>
        <v>_なし</v>
      </c>
      <c r="BK468" t="str">
        <f t="shared" si="324"/>
        <v>_なし</v>
      </c>
      <c r="BL468">
        <f t="shared" si="325"/>
        <v>97.941666666666663</v>
      </c>
      <c r="BM468">
        <f t="shared" si="307"/>
        <v>7330</v>
      </c>
      <c r="BN468">
        <f t="shared" si="308"/>
        <v>2326</v>
      </c>
      <c r="BO468">
        <f t="shared" si="309"/>
        <v>9656</v>
      </c>
      <c r="BP468">
        <v>-34</v>
      </c>
      <c r="BQ468">
        <v>-2</v>
      </c>
      <c r="BR468">
        <v>-18</v>
      </c>
      <c r="BS468">
        <v>-31</v>
      </c>
      <c r="BT468">
        <v>-23</v>
      </c>
      <c r="BU468">
        <v>11</v>
      </c>
      <c r="BV468">
        <f t="shared" si="290"/>
        <v>-16</v>
      </c>
      <c r="BW468">
        <f t="shared" si="291"/>
        <v>4</v>
      </c>
      <c r="BX468">
        <f t="shared" si="292"/>
        <v>6</v>
      </c>
      <c r="BY468">
        <f t="shared" si="293"/>
        <v>-27</v>
      </c>
      <c r="BZ468">
        <f t="shared" si="294"/>
        <v>-10</v>
      </c>
      <c r="CA468">
        <f t="shared" si="295"/>
        <v>5</v>
      </c>
      <c r="CB468">
        <f t="shared" si="310"/>
        <v>-16.166666666666668</v>
      </c>
      <c r="CC468">
        <f t="shared" si="311"/>
        <v>-6.333333333333333</v>
      </c>
      <c r="CD468">
        <f t="shared" si="326"/>
        <v>12.1</v>
      </c>
      <c r="CE468" t="s">
        <v>120</v>
      </c>
      <c r="CF468" t="str">
        <f t="shared" si="327"/>
        <v>春</v>
      </c>
      <c r="CG468" s="2">
        <v>13803117</v>
      </c>
      <c r="CH468" s="2">
        <v>127121</v>
      </c>
      <c r="CI468" s="2">
        <v>75047547129</v>
      </c>
      <c r="CJ468">
        <f t="shared" si="328"/>
        <v>60527403960</v>
      </c>
      <c r="CK468">
        <f t="shared" si="329"/>
        <v>60527890140</v>
      </c>
      <c r="CL468" s="2">
        <v>21.142857142857142</v>
      </c>
      <c r="CM468" s="2">
        <v>0.14285714285714285</v>
      </c>
      <c r="CN468">
        <f t="shared" si="312"/>
        <v>21.285714285714285</v>
      </c>
      <c r="CO468">
        <f t="shared" si="315"/>
        <v>11.571428571428571</v>
      </c>
      <c r="CP468">
        <f t="shared" si="316"/>
        <v>0</v>
      </c>
      <c r="CQ468">
        <f t="shared" si="317"/>
        <v>11.571428571428571</v>
      </c>
      <c r="CR468">
        <f t="shared" si="313"/>
        <v>623.42857142857144</v>
      </c>
      <c r="CS468">
        <v>197</v>
      </c>
      <c r="CT468">
        <v>536756.69999999995</v>
      </c>
      <c r="CU468">
        <f t="shared" si="330"/>
        <v>536756.69999999995</v>
      </c>
    </row>
    <row r="469" spans="1:99" x14ac:dyDescent="0.55000000000000004">
      <c r="A469" s="1">
        <v>44313</v>
      </c>
      <c r="B469">
        <v>828</v>
      </c>
      <c r="C469">
        <v>136426</v>
      </c>
      <c r="D469">
        <v>3</v>
      </c>
      <c r="E469">
        <v>1879</v>
      </c>
      <c r="F469">
        <v>14.6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 t="str">
        <f t="shared" si="296"/>
        <v>_平日(金曜除く)</v>
      </c>
      <c r="O469" t="s">
        <v>17</v>
      </c>
      <c r="P469" t="str">
        <f t="shared" si="297"/>
        <v>_平日</v>
      </c>
      <c r="Q469" t="str">
        <f t="shared" si="298"/>
        <v>_祝日でない</v>
      </c>
      <c r="R469" t="str">
        <f t="shared" si="299"/>
        <v>_平日</v>
      </c>
      <c r="S469" t="str">
        <f t="shared" si="300"/>
        <v>_平日</v>
      </c>
      <c r="T469">
        <f t="shared" si="314"/>
        <v>425</v>
      </c>
      <c r="U469" t="str">
        <f t="shared" si="301"/>
        <v>火</v>
      </c>
      <c r="V469" t="str">
        <f t="shared" si="302"/>
        <v>_週の前半</v>
      </c>
      <c r="W469" t="s">
        <v>29</v>
      </c>
      <c r="X469" t="str">
        <f t="shared" si="303"/>
        <v>_週の前半</v>
      </c>
      <c r="Y469" s="3">
        <v>0</v>
      </c>
      <c r="Z469" s="3">
        <v>54</v>
      </c>
      <c r="AA469" s="2" t="s">
        <v>53</v>
      </c>
      <c r="AB469" s="3">
        <v>2355</v>
      </c>
      <c r="AC469" s="3">
        <v>128601</v>
      </c>
      <c r="AD469">
        <f t="shared" si="304"/>
        <v>741</v>
      </c>
      <c r="AE469" s="3">
        <v>1923</v>
      </c>
      <c r="AF469" s="3">
        <v>1868</v>
      </c>
      <c r="AG469" s="3">
        <v>55</v>
      </c>
      <c r="AH469" s="3">
        <v>1467</v>
      </c>
      <c r="AI469" s="3">
        <v>1460</v>
      </c>
      <c r="AJ469" s="3">
        <v>1096</v>
      </c>
      <c r="AK469" s="3">
        <v>680</v>
      </c>
      <c r="AL469" s="3">
        <v>126</v>
      </c>
      <c r="AM469" s="3">
        <v>8730</v>
      </c>
      <c r="AN469" s="3">
        <v>1865</v>
      </c>
      <c r="AO469" s="3">
        <v>9125.7000000000007</v>
      </c>
      <c r="AP469" s="3">
        <v>6.4000000000000001E-2</v>
      </c>
      <c r="AQ469" s="3">
        <v>50</v>
      </c>
      <c r="AR469" s="3">
        <v>58.1</v>
      </c>
      <c r="AS469" s="3">
        <v>10.1</v>
      </c>
      <c r="AT469" s="3">
        <v>3.5</v>
      </c>
      <c r="AU469" s="2">
        <v>1020.2</v>
      </c>
      <c r="AV469" s="2">
        <v>4.8</v>
      </c>
      <c r="AW469" s="2">
        <v>-2.191666666666666</v>
      </c>
      <c r="AX469">
        <f t="shared" si="305"/>
        <v>403</v>
      </c>
      <c r="AY469" t="s">
        <v>82</v>
      </c>
      <c r="AZ469" s="3">
        <v>13799710</v>
      </c>
      <c r="BA469" s="3">
        <v>5118</v>
      </c>
      <c r="BB469">
        <v>70626915780</v>
      </c>
      <c r="BC469" t="s">
        <v>79</v>
      </c>
      <c r="BD469">
        <f t="shared" si="318"/>
        <v>17.2</v>
      </c>
      <c r="BE469">
        <f t="shared" si="319"/>
        <v>52</v>
      </c>
      <c r="BF469" t="str">
        <f t="shared" si="320"/>
        <v>_なし</v>
      </c>
      <c r="BG469" t="str">
        <f t="shared" si="321"/>
        <v>_冬でない</v>
      </c>
      <c r="BH469">
        <f t="shared" si="322"/>
        <v>1472</v>
      </c>
      <c r="BI469" t="str">
        <f t="shared" si="323"/>
        <v>_なし</v>
      </c>
      <c r="BJ469" t="str">
        <f t="shared" si="306"/>
        <v>_なし</v>
      </c>
      <c r="BK469" t="str">
        <f t="shared" si="324"/>
        <v>_なし</v>
      </c>
      <c r="BL469">
        <f t="shared" si="325"/>
        <v>2.0583333333333331</v>
      </c>
      <c r="BM469">
        <f t="shared" si="307"/>
        <v>9410</v>
      </c>
      <c r="BN469">
        <f t="shared" si="308"/>
        <v>1991</v>
      </c>
      <c r="BO469">
        <f t="shared" si="309"/>
        <v>11401</v>
      </c>
      <c r="BP469">
        <v>-33</v>
      </c>
      <c r="BQ469">
        <v>-1</v>
      </c>
      <c r="BR469">
        <v>-12</v>
      </c>
      <c r="BS469">
        <v>-33</v>
      </c>
      <c r="BT469">
        <v>-25</v>
      </c>
      <c r="BU469">
        <v>12</v>
      </c>
      <c r="BV469">
        <f t="shared" si="290"/>
        <v>-27</v>
      </c>
      <c r="BW469">
        <f t="shared" si="291"/>
        <v>-3</v>
      </c>
      <c r="BX469">
        <f t="shared" si="292"/>
        <v>-12</v>
      </c>
      <c r="BY469">
        <f t="shared" si="293"/>
        <v>-27</v>
      </c>
      <c r="BZ469">
        <f t="shared" si="294"/>
        <v>-21</v>
      </c>
      <c r="CA469">
        <f t="shared" si="295"/>
        <v>9</v>
      </c>
      <c r="CB469">
        <f t="shared" si="310"/>
        <v>-15.333333333333334</v>
      </c>
      <c r="CC469">
        <f t="shared" si="311"/>
        <v>-13.5</v>
      </c>
      <c r="CD469">
        <f t="shared" si="326"/>
        <v>12.1</v>
      </c>
      <c r="CE469" t="s">
        <v>120</v>
      </c>
      <c r="CF469" t="str">
        <f t="shared" si="327"/>
        <v>春</v>
      </c>
      <c r="CG469" s="2">
        <v>13801953</v>
      </c>
      <c r="CH469" s="2">
        <v>126358</v>
      </c>
      <c r="CI469" s="2">
        <v>70638395454</v>
      </c>
      <c r="CJ469">
        <f t="shared" si="328"/>
        <v>58986134811</v>
      </c>
      <c r="CK469">
        <f t="shared" si="329"/>
        <v>58991761353</v>
      </c>
      <c r="CL469" s="2">
        <v>21.142857142857142</v>
      </c>
      <c r="CM469" s="2">
        <v>0.14285714285714285</v>
      </c>
      <c r="CN469">
        <f t="shared" si="312"/>
        <v>21.285714285714285</v>
      </c>
      <c r="CO469">
        <f t="shared" si="315"/>
        <v>21.142857142857142</v>
      </c>
      <c r="CP469">
        <f t="shared" si="316"/>
        <v>0.14285714285714285</v>
      </c>
      <c r="CQ469">
        <f t="shared" si="317"/>
        <v>21.285714285714285</v>
      </c>
      <c r="CR469">
        <f t="shared" si="313"/>
        <v>403.71428571428572</v>
      </c>
      <c r="CS469">
        <v>197</v>
      </c>
      <c r="CT469">
        <v>536756.69999999995</v>
      </c>
      <c r="CU469">
        <f t="shared" si="330"/>
        <v>536756.69999999995</v>
      </c>
    </row>
    <row r="470" spans="1:99" x14ac:dyDescent="0.55000000000000004">
      <c r="A470" s="1">
        <v>44314</v>
      </c>
      <c r="B470">
        <v>925</v>
      </c>
      <c r="C470">
        <v>137351</v>
      </c>
      <c r="D470">
        <v>1</v>
      </c>
      <c r="E470">
        <v>1880</v>
      </c>
      <c r="F470">
        <v>18.2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 t="str">
        <f t="shared" si="296"/>
        <v>_平日(金曜除く)</v>
      </c>
      <c r="O470" t="s">
        <v>17</v>
      </c>
      <c r="P470" t="str">
        <f t="shared" si="297"/>
        <v>_平日</v>
      </c>
      <c r="Q470" t="str">
        <f t="shared" si="298"/>
        <v>祝日前日</v>
      </c>
      <c r="R470" t="str">
        <f t="shared" si="299"/>
        <v>_平日</v>
      </c>
      <c r="S470" t="str">
        <f t="shared" si="300"/>
        <v>休日前日</v>
      </c>
      <c r="T470">
        <f t="shared" si="314"/>
        <v>828</v>
      </c>
      <c r="U470" t="str">
        <f t="shared" si="301"/>
        <v>水</v>
      </c>
      <c r="V470" t="str">
        <f t="shared" si="302"/>
        <v>_週の前半</v>
      </c>
      <c r="W470" t="s">
        <v>29</v>
      </c>
      <c r="X470" t="str">
        <f t="shared" si="303"/>
        <v>_週の前半</v>
      </c>
      <c r="Y470" s="3">
        <v>0</v>
      </c>
      <c r="Z470" s="3">
        <v>63</v>
      </c>
      <c r="AA470" s="2" t="s">
        <v>53</v>
      </c>
      <c r="AB470" s="3">
        <v>3557</v>
      </c>
      <c r="AC470" s="3">
        <v>129244</v>
      </c>
      <c r="AD470">
        <f t="shared" si="304"/>
        <v>643</v>
      </c>
      <c r="AE470" s="3">
        <v>1931</v>
      </c>
      <c r="AF470" s="3">
        <v>1878</v>
      </c>
      <c r="AG470" s="3">
        <v>53</v>
      </c>
      <c r="AH470" s="3">
        <v>1503</v>
      </c>
      <c r="AI470" s="3">
        <v>1549</v>
      </c>
      <c r="AJ470" s="3">
        <v>1244</v>
      </c>
      <c r="AK470" s="3">
        <v>660</v>
      </c>
      <c r="AL470" s="3">
        <v>117</v>
      </c>
      <c r="AM470" s="3">
        <v>8862</v>
      </c>
      <c r="AN470" s="3">
        <v>2002</v>
      </c>
      <c r="AO470" s="3">
        <v>9163.1</v>
      </c>
      <c r="AP470" s="3">
        <v>6.5000000000000002E-2</v>
      </c>
      <c r="AQ470" s="3">
        <v>56</v>
      </c>
      <c r="AR470" s="3">
        <v>55.7</v>
      </c>
      <c r="AS470" s="3">
        <v>8</v>
      </c>
      <c r="AT470" s="3">
        <v>3.8</v>
      </c>
      <c r="AU470" s="2">
        <v>1016.1</v>
      </c>
      <c r="AV470" s="2">
        <v>7.8</v>
      </c>
      <c r="AW470" s="2">
        <v>2.3333333333333326</v>
      </c>
      <c r="AX470">
        <f t="shared" si="305"/>
        <v>97</v>
      </c>
      <c r="AY470" t="s">
        <v>82</v>
      </c>
      <c r="AZ470" s="3">
        <v>13796527</v>
      </c>
      <c r="BA470" s="3">
        <v>5302</v>
      </c>
      <c r="BB470">
        <v>73149186154</v>
      </c>
      <c r="BC470" t="s">
        <v>79</v>
      </c>
      <c r="BD470">
        <f t="shared" si="318"/>
        <v>19.100000000000001</v>
      </c>
      <c r="BE470">
        <f t="shared" si="319"/>
        <v>35</v>
      </c>
      <c r="BF470" t="str">
        <f t="shared" si="320"/>
        <v>_なし</v>
      </c>
      <c r="BG470" t="str">
        <f t="shared" si="321"/>
        <v>_冬でない</v>
      </c>
      <c r="BH470">
        <f t="shared" si="322"/>
        <v>2184</v>
      </c>
      <c r="BI470" t="str">
        <f t="shared" si="323"/>
        <v>_なし</v>
      </c>
      <c r="BJ470" t="str">
        <f t="shared" si="306"/>
        <v>_なし</v>
      </c>
      <c r="BK470" t="str">
        <f t="shared" si="324"/>
        <v>_なし</v>
      </c>
      <c r="BL470">
        <f t="shared" si="325"/>
        <v>2.0166666666666671</v>
      </c>
      <c r="BM470">
        <f t="shared" si="307"/>
        <v>9522</v>
      </c>
      <c r="BN470">
        <f t="shared" si="308"/>
        <v>2119</v>
      </c>
      <c r="BO470">
        <f t="shared" si="309"/>
        <v>11641</v>
      </c>
      <c r="BP470">
        <v>-31</v>
      </c>
      <c r="BQ470">
        <v>4</v>
      </c>
      <c r="BR470">
        <v>-9</v>
      </c>
      <c r="BS470">
        <v>-31</v>
      </c>
      <c r="BT470">
        <v>-24</v>
      </c>
      <c r="BU470">
        <v>11</v>
      </c>
      <c r="BV470">
        <f t="shared" si="290"/>
        <v>-23</v>
      </c>
      <c r="BW470">
        <f t="shared" si="291"/>
        <v>1</v>
      </c>
      <c r="BX470">
        <f t="shared" si="292"/>
        <v>-5</v>
      </c>
      <c r="BY470">
        <f t="shared" si="293"/>
        <v>-28</v>
      </c>
      <c r="BZ470">
        <f t="shared" si="294"/>
        <v>-23</v>
      </c>
      <c r="CA470">
        <f t="shared" si="295"/>
        <v>10</v>
      </c>
      <c r="CB470">
        <f t="shared" si="310"/>
        <v>-13.333333333333334</v>
      </c>
      <c r="CC470">
        <f t="shared" si="311"/>
        <v>-11.333333333333334</v>
      </c>
      <c r="CD470">
        <f t="shared" si="326"/>
        <v>12.3</v>
      </c>
      <c r="CE470" t="s">
        <v>120</v>
      </c>
      <c r="CF470" t="str">
        <f t="shared" si="327"/>
        <v>春</v>
      </c>
      <c r="CG470" s="2">
        <v>13798882</v>
      </c>
      <c r="CH470" s="2">
        <v>126889</v>
      </c>
      <c r="CI470" s="2">
        <v>73161672364</v>
      </c>
      <c r="CJ470">
        <f t="shared" si="328"/>
        <v>61767473056</v>
      </c>
      <c r="CK470">
        <f t="shared" si="329"/>
        <v>61774054368</v>
      </c>
      <c r="CL470" s="2">
        <v>21.142857142857142</v>
      </c>
      <c r="CM470" s="2">
        <v>0.14285714285714285</v>
      </c>
      <c r="CN470">
        <f t="shared" si="312"/>
        <v>21.285714285714285</v>
      </c>
      <c r="CO470">
        <f t="shared" si="315"/>
        <v>21.142857142857142</v>
      </c>
      <c r="CP470">
        <f t="shared" si="316"/>
        <v>0.14285714285714285</v>
      </c>
      <c r="CQ470">
        <f t="shared" si="317"/>
        <v>21.285714285714285</v>
      </c>
      <c r="CR470">
        <f t="shared" si="313"/>
        <v>806.71428571428567</v>
      </c>
      <c r="CS470">
        <v>197</v>
      </c>
      <c r="CT470">
        <v>536756.69999999995</v>
      </c>
      <c r="CU470">
        <f t="shared" si="330"/>
        <v>536756.69999999995</v>
      </c>
    </row>
    <row r="471" spans="1:99" x14ac:dyDescent="0.55000000000000004">
      <c r="A471" s="1">
        <v>44315</v>
      </c>
      <c r="B471">
        <v>1027</v>
      </c>
      <c r="C471">
        <v>138378</v>
      </c>
      <c r="D471">
        <v>9</v>
      </c>
      <c r="E471">
        <v>1889</v>
      </c>
      <c r="F471">
        <v>17.2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 t="str">
        <f t="shared" si="296"/>
        <v>_平日(金曜除く)</v>
      </c>
      <c r="O471" t="s">
        <v>12</v>
      </c>
      <c r="P471" t="str">
        <f t="shared" si="297"/>
        <v>_平日</v>
      </c>
      <c r="Q471" t="str">
        <f t="shared" si="298"/>
        <v>祝日である</v>
      </c>
      <c r="R471" t="str">
        <f t="shared" si="299"/>
        <v>休日</v>
      </c>
      <c r="S471" t="str">
        <f t="shared" si="300"/>
        <v>休日</v>
      </c>
      <c r="T471">
        <f t="shared" si="314"/>
        <v>925</v>
      </c>
      <c r="U471" t="str">
        <f t="shared" si="301"/>
        <v>木</v>
      </c>
      <c r="V471" t="str">
        <f t="shared" si="302"/>
        <v>週の後半</v>
      </c>
      <c r="W471" t="s">
        <v>29</v>
      </c>
      <c r="X471" t="str">
        <f t="shared" si="303"/>
        <v>週の後半</v>
      </c>
      <c r="Y471" s="3">
        <v>37</v>
      </c>
      <c r="Z471" s="3">
        <v>91</v>
      </c>
      <c r="AA471" s="2" t="s">
        <v>53</v>
      </c>
      <c r="AB471" s="3">
        <v>614</v>
      </c>
      <c r="AC471" s="3">
        <v>129953</v>
      </c>
      <c r="AD471">
        <f t="shared" si="304"/>
        <v>709</v>
      </c>
      <c r="AE471" s="3">
        <v>1955</v>
      </c>
      <c r="AF471" s="3">
        <v>1897</v>
      </c>
      <c r="AG471" s="3">
        <v>58</v>
      </c>
      <c r="AH471" s="3">
        <v>1466</v>
      </c>
      <c r="AI471" s="3">
        <v>1662</v>
      </c>
      <c r="AJ471" s="3">
        <v>1453</v>
      </c>
      <c r="AK471" s="3">
        <v>477</v>
      </c>
      <c r="AL471" s="3">
        <v>30</v>
      </c>
      <c r="AM471" s="3">
        <v>4632</v>
      </c>
      <c r="AN471" s="3">
        <v>677</v>
      </c>
      <c r="AO471" s="3">
        <v>8600.7000000000007</v>
      </c>
      <c r="AP471" s="3">
        <v>6.8000000000000005E-2</v>
      </c>
      <c r="AQ471" s="3">
        <v>55</v>
      </c>
      <c r="AR471" s="3">
        <v>57</v>
      </c>
      <c r="AS471" s="3">
        <v>0</v>
      </c>
      <c r="AT471" s="3">
        <v>4.4000000000000004</v>
      </c>
      <c r="AU471" s="2">
        <v>1005.5</v>
      </c>
      <c r="AV471" s="2">
        <v>10</v>
      </c>
      <c r="AW471" s="2">
        <v>-36.341666666666661</v>
      </c>
      <c r="AX471">
        <f t="shared" si="305"/>
        <v>102</v>
      </c>
      <c r="AY471" t="s">
        <v>82</v>
      </c>
      <c r="AZ471" s="3">
        <v>13792045</v>
      </c>
      <c r="BA471" s="3">
        <v>5509</v>
      </c>
      <c r="BB471">
        <v>75980375905</v>
      </c>
      <c r="BC471" t="s">
        <v>89</v>
      </c>
      <c r="BD471">
        <f t="shared" si="318"/>
        <v>18.100000000000001</v>
      </c>
      <c r="BE471">
        <f t="shared" si="319"/>
        <v>32</v>
      </c>
      <c r="BF471" t="str">
        <f t="shared" si="320"/>
        <v>_なし</v>
      </c>
      <c r="BG471" t="str">
        <f t="shared" si="321"/>
        <v>_冬でない</v>
      </c>
      <c r="BH471">
        <f t="shared" si="322"/>
        <v>2181</v>
      </c>
      <c r="BI471" t="str">
        <f t="shared" si="323"/>
        <v>_なし</v>
      </c>
      <c r="BJ471" t="str">
        <f t="shared" si="306"/>
        <v>_なし</v>
      </c>
      <c r="BK471" t="str">
        <f t="shared" si="324"/>
        <v>_なし</v>
      </c>
      <c r="BL471">
        <f t="shared" si="325"/>
        <v>-0.4416666666666666</v>
      </c>
      <c r="BM471">
        <f t="shared" si="307"/>
        <v>5109</v>
      </c>
      <c r="BN471">
        <f t="shared" si="308"/>
        <v>707</v>
      </c>
      <c r="BO471">
        <f t="shared" si="309"/>
        <v>5816</v>
      </c>
      <c r="BP471">
        <v>-45</v>
      </c>
      <c r="BQ471">
        <v>-22</v>
      </c>
      <c r="BR471">
        <v>-63</v>
      </c>
      <c r="BS471">
        <v>-64</v>
      </c>
      <c r="BT471">
        <v>-74</v>
      </c>
      <c r="BU471">
        <v>31</v>
      </c>
      <c r="BV471">
        <f t="shared" si="290"/>
        <v>-25</v>
      </c>
      <c r="BW471">
        <f t="shared" si="291"/>
        <v>-1</v>
      </c>
      <c r="BX471">
        <f t="shared" si="292"/>
        <v>-5</v>
      </c>
      <c r="BY471">
        <f t="shared" si="293"/>
        <v>-29</v>
      </c>
      <c r="BZ471">
        <f t="shared" si="294"/>
        <v>-23</v>
      </c>
      <c r="CA471">
        <f t="shared" si="295"/>
        <v>10</v>
      </c>
      <c r="CB471">
        <f t="shared" si="310"/>
        <v>-39.5</v>
      </c>
      <c r="CC471">
        <f t="shared" si="311"/>
        <v>-12.166666666666666</v>
      </c>
      <c r="CD471">
        <f t="shared" si="326"/>
        <v>8.6999999999999993</v>
      </c>
      <c r="CE471" t="s">
        <v>120</v>
      </c>
      <c r="CF471" t="str">
        <f t="shared" si="327"/>
        <v>春</v>
      </c>
      <c r="CG471" s="2">
        <v>13795602</v>
      </c>
      <c r="CH471" s="2">
        <v>126396</v>
      </c>
      <c r="CI471" s="2">
        <v>75999971418</v>
      </c>
      <c r="CJ471">
        <f t="shared" si="328"/>
        <v>65414148224</v>
      </c>
      <c r="CK471">
        <f t="shared" si="329"/>
        <v>65424491648</v>
      </c>
      <c r="CL471" s="2">
        <v>21.142857142857142</v>
      </c>
      <c r="CM471" s="2">
        <v>0.14285714285714285</v>
      </c>
      <c r="CN471">
        <f t="shared" si="312"/>
        <v>21.285714285714285</v>
      </c>
      <c r="CO471">
        <f t="shared" si="315"/>
        <v>21.142857142857142</v>
      </c>
      <c r="CP471">
        <f t="shared" si="316"/>
        <v>0.14285714285714285</v>
      </c>
      <c r="CQ471">
        <f t="shared" si="317"/>
        <v>21.285714285714285</v>
      </c>
      <c r="CR471">
        <f t="shared" si="313"/>
        <v>903.71428571428567</v>
      </c>
      <c r="CS471">
        <v>197</v>
      </c>
      <c r="CT471">
        <v>536756.69999999995</v>
      </c>
      <c r="CU471">
        <f t="shared" si="330"/>
        <v>536756.69999999995</v>
      </c>
    </row>
    <row r="472" spans="1:99" x14ac:dyDescent="0.55000000000000004">
      <c r="A472" s="1">
        <v>44316</v>
      </c>
      <c r="B472">
        <v>698</v>
      </c>
      <c r="C472">
        <v>139076</v>
      </c>
      <c r="D472">
        <v>2</v>
      </c>
      <c r="E472">
        <v>1891</v>
      </c>
      <c r="F472">
        <v>18.8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 t="str">
        <f t="shared" si="296"/>
        <v>金曜</v>
      </c>
      <c r="O472" t="s">
        <v>17</v>
      </c>
      <c r="P472" t="str">
        <f t="shared" si="297"/>
        <v>_平日</v>
      </c>
      <c r="Q472" t="str">
        <f t="shared" si="298"/>
        <v>_祝日でない</v>
      </c>
      <c r="R472" t="str">
        <f t="shared" si="299"/>
        <v>_平日</v>
      </c>
      <c r="S472" t="str">
        <f t="shared" si="300"/>
        <v>休日前日</v>
      </c>
      <c r="T472">
        <f t="shared" si="314"/>
        <v>1027</v>
      </c>
      <c r="U472" t="str">
        <f t="shared" si="301"/>
        <v>金</v>
      </c>
      <c r="V472" t="str">
        <f t="shared" si="302"/>
        <v>週の後半</v>
      </c>
      <c r="W472" t="s">
        <v>29</v>
      </c>
      <c r="X472" t="str">
        <f t="shared" si="303"/>
        <v>週の後半</v>
      </c>
      <c r="Y472" s="3">
        <v>3</v>
      </c>
      <c r="Z472" s="3">
        <v>64</v>
      </c>
      <c r="AA472" s="2" t="s">
        <v>53</v>
      </c>
      <c r="AB472" s="3">
        <v>2290</v>
      </c>
      <c r="AC472" s="3">
        <v>130630</v>
      </c>
      <c r="AD472">
        <f t="shared" si="304"/>
        <v>677</v>
      </c>
      <c r="AE472" s="3">
        <v>2015</v>
      </c>
      <c r="AF472" s="3">
        <v>1950</v>
      </c>
      <c r="AG472" s="3">
        <v>65</v>
      </c>
      <c r="AH472" s="3">
        <v>1489</v>
      </c>
      <c r="AI472" s="3">
        <v>1783</v>
      </c>
      <c r="AJ472" s="3">
        <v>1268</v>
      </c>
      <c r="AK472" s="3">
        <v>686</v>
      </c>
      <c r="AL472" s="3">
        <v>140</v>
      </c>
      <c r="AM472" s="3">
        <v>6762</v>
      </c>
      <c r="AN472" s="3">
        <v>2207</v>
      </c>
      <c r="AO472" s="3">
        <v>8484</v>
      </c>
      <c r="AP472" s="3">
        <v>7.1999999999999995E-2</v>
      </c>
      <c r="AQ472" s="3">
        <v>66</v>
      </c>
      <c r="AR472" s="3">
        <v>58.9</v>
      </c>
      <c r="AS472" s="3">
        <v>11.9</v>
      </c>
      <c r="AT472" s="3">
        <v>3.4</v>
      </c>
      <c r="AU472" s="2">
        <v>998.7</v>
      </c>
      <c r="AV472" s="2">
        <v>5</v>
      </c>
      <c r="AW472" s="2">
        <v>85.458333333333329</v>
      </c>
      <c r="AX472">
        <f t="shared" si="305"/>
        <v>-329</v>
      </c>
      <c r="AY472" t="s">
        <v>82</v>
      </c>
      <c r="AZ472" s="3">
        <v>13790404</v>
      </c>
      <c r="BA472" s="3">
        <v>5857</v>
      </c>
      <c r="BB472">
        <v>80770396228</v>
      </c>
      <c r="BC472" t="s">
        <v>89</v>
      </c>
      <c r="BD472">
        <f t="shared" si="318"/>
        <v>13.8</v>
      </c>
      <c r="BE472">
        <f t="shared" si="319"/>
        <v>52</v>
      </c>
      <c r="BF472" t="str">
        <f t="shared" si="320"/>
        <v>_なし</v>
      </c>
      <c r="BG472" t="str">
        <f t="shared" si="321"/>
        <v>_冬でない</v>
      </c>
      <c r="BH472">
        <f t="shared" si="322"/>
        <v>2221</v>
      </c>
      <c r="BI472" t="str">
        <f t="shared" si="323"/>
        <v>_なし</v>
      </c>
      <c r="BJ472" t="str">
        <f t="shared" si="306"/>
        <v>_なし</v>
      </c>
      <c r="BK472" t="str">
        <f t="shared" si="324"/>
        <v>_なし</v>
      </c>
      <c r="BL472">
        <f t="shared" si="325"/>
        <v>2.1416666666666666</v>
      </c>
      <c r="BM472">
        <f t="shared" si="307"/>
        <v>7448</v>
      </c>
      <c r="BN472">
        <f t="shared" si="308"/>
        <v>2347</v>
      </c>
      <c r="BO472">
        <f t="shared" si="309"/>
        <v>9795</v>
      </c>
      <c r="BP472">
        <v>-34</v>
      </c>
      <c r="BQ472">
        <v>7</v>
      </c>
      <c r="BR472">
        <v>-12</v>
      </c>
      <c r="BS472">
        <v>-40</v>
      </c>
      <c r="BT472">
        <v>-36</v>
      </c>
      <c r="BU472">
        <v>16</v>
      </c>
      <c r="BV472">
        <f t="shared" si="290"/>
        <v>-25</v>
      </c>
      <c r="BW472">
        <f t="shared" si="291"/>
        <v>-3</v>
      </c>
      <c r="BX472">
        <f t="shared" si="292"/>
        <v>-14</v>
      </c>
      <c r="BY472">
        <f t="shared" si="293"/>
        <v>-29</v>
      </c>
      <c r="BZ472">
        <f t="shared" si="294"/>
        <v>-23</v>
      </c>
      <c r="CA472">
        <f t="shared" si="295"/>
        <v>11</v>
      </c>
      <c r="CB472">
        <f t="shared" si="310"/>
        <v>-16.5</v>
      </c>
      <c r="CC472">
        <f t="shared" si="311"/>
        <v>-13.833333333333334</v>
      </c>
      <c r="CD472">
        <f t="shared" si="326"/>
        <v>12.4</v>
      </c>
      <c r="CE472" t="s">
        <v>120</v>
      </c>
      <c r="CF472" t="str">
        <f t="shared" si="327"/>
        <v>春</v>
      </c>
      <c r="CG472" s="2">
        <v>13791018</v>
      </c>
      <c r="CH472" s="2">
        <v>130016</v>
      </c>
      <c r="CI472" s="2">
        <v>80773992426</v>
      </c>
      <c r="CJ472">
        <f t="shared" si="328"/>
        <v>69639124881</v>
      </c>
      <c r="CK472">
        <f t="shared" si="329"/>
        <v>69650123664</v>
      </c>
      <c r="CL472" s="2">
        <v>21.142857142857142</v>
      </c>
      <c r="CM472" s="2">
        <v>0.14285714285714285</v>
      </c>
      <c r="CN472">
        <f t="shared" si="312"/>
        <v>21.285714285714285</v>
      </c>
      <c r="CO472">
        <f t="shared" si="315"/>
        <v>21.142857142857142</v>
      </c>
      <c r="CP472">
        <f t="shared" si="316"/>
        <v>0.14285714285714285</v>
      </c>
      <c r="CQ472">
        <f t="shared" si="317"/>
        <v>21.285714285714285</v>
      </c>
      <c r="CR472">
        <f t="shared" si="313"/>
        <v>1005.7142857142857</v>
      </c>
      <c r="CS472">
        <v>197</v>
      </c>
      <c r="CT472">
        <v>536756.69999999995</v>
      </c>
      <c r="CU472">
        <f t="shared" si="330"/>
        <v>536756.69999999995</v>
      </c>
    </row>
    <row r="473" spans="1:99" x14ac:dyDescent="0.55000000000000004">
      <c r="A473" s="1">
        <v>44317</v>
      </c>
      <c r="B473">
        <v>1050</v>
      </c>
      <c r="C473">
        <v>140126</v>
      </c>
      <c r="D473">
        <v>6</v>
      </c>
      <c r="E473">
        <v>1897</v>
      </c>
      <c r="F473">
        <v>17.7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 t="str">
        <f t="shared" si="296"/>
        <v>休日</v>
      </c>
      <c r="O473" t="s">
        <v>17</v>
      </c>
      <c r="P473" t="str">
        <f t="shared" si="297"/>
        <v>休日</v>
      </c>
      <c r="Q473" t="str">
        <f t="shared" si="298"/>
        <v>_祝日でない</v>
      </c>
      <c r="R473" t="str">
        <f t="shared" si="299"/>
        <v>休日</v>
      </c>
      <c r="S473" t="str">
        <f t="shared" si="300"/>
        <v>休日</v>
      </c>
      <c r="T473">
        <f t="shared" si="314"/>
        <v>698</v>
      </c>
      <c r="U473" t="str">
        <f t="shared" si="301"/>
        <v>土</v>
      </c>
      <c r="V473" t="str">
        <f t="shared" si="302"/>
        <v>週の後半</v>
      </c>
      <c r="W473" t="s">
        <v>32</v>
      </c>
      <c r="X473" t="str">
        <f t="shared" si="303"/>
        <v>週の後半</v>
      </c>
      <c r="Y473" s="3">
        <v>8</v>
      </c>
      <c r="Z473" s="3">
        <v>73</v>
      </c>
      <c r="AA473" s="2" t="s">
        <v>53</v>
      </c>
      <c r="AB473" s="3">
        <v>1247</v>
      </c>
      <c r="AC473" s="3">
        <v>131393</v>
      </c>
      <c r="AD473">
        <f t="shared" si="304"/>
        <v>763</v>
      </c>
      <c r="AE473" s="3">
        <v>2018</v>
      </c>
      <c r="AF473" s="3">
        <v>1955</v>
      </c>
      <c r="AG473" s="3">
        <v>63</v>
      </c>
      <c r="AH473" s="3">
        <v>1514</v>
      </c>
      <c r="AI473" s="3">
        <v>1839</v>
      </c>
      <c r="AJ473" s="3">
        <v>1465</v>
      </c>
      <c r="AK473" s="3">
        <v>638</v>
      </c>
      <c r="AL473" s="3">
        <v>108</v>
      </c>
      <c r="AM473" s="3">
        <v>7125</v>
      </c>
      <c r="AN473" s="3">
        <v>1295</v>
      </c>
      <c r="AO473" s="3">
        <v>8657.4</v>
      </c>
      <c r="AP473" s="3">
        <v>7.4999999999999997E-2</v>
      </c>
      <c r="AQ473" s="3">
        <v>61</v>
      </c>
      <c r="AR473" s="3">
        <v>57.4</v>
      </c>
      <c r="AS473" s="3">
        <v>7.9</v>
      </c>
      <c r="AT473" s="3">
        <v>4</v>
      </c>
      <c r="AU473" s="2">
        <v>1002.1</v>
      </c>
      <c r="AV473" s="2">
        <v>6.8</v>
      </c>
      <c r="AW473" s="2">
        <v>-29.516666666666662</v>
      </c>
      <c r="AX473">
        <f t="shared" si="305"/>
        <v>352</v>
      </c>
      <c r="AY473" t="s">
        <v>82</v>
      </c>
      <c r="AZ473" s="3">
        <v>13787416</v>
      </c>
      <c r="BA473" s="3">
        <v>5786</v>
      </c>
      <c r="BB473">
        <v>79773988976</v>
      </c>
      <c r="BC473" t="s">
        <v>89</v>
      </c>
      <c r="BD473">
        <f t="shared" si="318"/>
        <v>15.3</v>
      </c>
      <c r="BE473">
        <f t="shared" si="319"/>
        <v>57</v>
      </c>
      <c r="BF473" t="str">
        <f t="shared" si="320"/>
        <v>_なし</v>
      </c>
      <c r="BG473" t="str">
        <f t="shared" si="321"/>
        <v>_冬でない</v>
      </c>
      <c r="BH473">
        <f t="shared" si="322"/>
        <v>1459</v>
      </c>
      <c r="BI473" t="str">
        <f t="shared" si="323"/>
        <v>_なし</v>
      </c>
      <c r="BJ473" t="str">
        <f t="shared" si="306"/>
        <v>_なし</v>
      </c>
      <c r="BK473" t="str">
        <f t="shared" si="324"/>
        <v>_なし</v>
      </c>
      <c r="BL473">
        <f t="shared" si="325"/>
        <v>-24.066666666666674</v>
      </c>
      <c r="BM473">
        <f t="shared" si="307"/>
        <v>7763</v>
      </c>
      <c r="BN473">
        <f t="shared" si="308"/>
        <v>1403</v>
      </c>
      <c r="BO473">
        <f t="shared" si="309"/>
        <v>9166</v>
      </c>
      <c r="BP473">
        <v>-39</v>
      </c>
      <c r="BQ473">
        <v>-6</v>
      </c>
      <c r="BR473">
        <v>-25</v>
      </c>
      <c r="BS473">
        <v>-39</v>
      </c>
      <c r="BT473">
        <v>-24</v>
      </c>
      <c r="BU473">
        <v>10</v>
      </c>
      <c r="BV473">
        <f t="shared" si="290"/>
        <v>-26</v>
      </c>
      <c r="BW473">
        <f t="shared" si="291"/>
        <v>2</v>
      </c>
      <c r="BX473">
        <f t="shared" si="292"/>
        <v>-13</v>
      </c>
      <c r="BY473">
        <f t="shared" si="293"/>
        <v>-29</v>
      </c>
      <c r="BZ473">
        <f t="shared" si="294"/>
        <v>-22</v>
      </c>
      <c r="CA473">
        <f t="shared" si="295"/>
        <v>11</v>
      </c>
      <c r="CB473">
        <f t="shared" si="310"/>
        <v>-20.5</v>
      </c>
      <c r="CC473">
        <f t="shared" si="311"/>
        <v>-12.833333333333334</v>
      </c>
      <c r="CD473">
        <f t="shared" si="326"/>
        <v>11</v>
      </c>
      <c r="CE473" t="s">
        <v>120</v>
      </c>
      <c r="CF473" t="str">
        <f t="shared" si="327"/>
        <v>春</v>
      </c>
      <c r="CG473" s="2">
        <v>13789706</v>
      </c>
      <c r="CH473" s="2">
        <v>129103</v>
      </c>
      <c r="CI473" s="2">
        <v>79787238916</v>
      </c>
      <c r="CJ473">
        <f t="shared" si="328"/>
        <v>71418888051</v>
      </c>
      <c r="CK473">
        <f t="shared" si="329"/>
        <v>71430377284</v>
      </c>
      <c r="CL473" s="2">
        <v>21.142857142857142</v>
      </c>
      <c r="CM473" s="2">
        <v>0.14285714285714285</v>
      </c>
      <c r="CN473">
        <f t="shared" si="312"/>
        <v>21.285714285714285</v>
      </c>
      <c r="CO473">
        <f t="shared" si="315"/>
        <v>21.142857142857142</v>
      </c>
      <c r="CP473">
        <f t="shared" si="316"/>
        <v>0.14285714285714285</v>
      </c>
      <c r="CQ473">
        <f t="shared" si="317"/>
        <v>21.285714285714285</v>
      </c>
      <c r="CR473">
        <f t="shared" si="313"/>
        <v>676.71428571428567</v>
      </c>
      <c r="CS473">
        <v>201</v>
      </c>
      <c r="CT473">
        <v>536544.69999999995</v>
      </c>
      <c r="CU473">
        <f t="shared" si="330"/>
        <v>536756.69999999995</v>
      </c>
    </row>
    <row r="474" spans="1:99" x14ac:dyDescent="0.55000000000000004">
      <c r="A474" s="1">
        <v>44318</v>
      </c>
      <c r="B474">
        <v>879</v>
      </c>
      <c r="C474">
        <v>141005</v>
      </c>
      <c r="D474">
        <v>1</v>
      </c>
      <c r="E474">
        <v>1898</v>
      </c>
      <c r="F474">
        <v>16.3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 t="str">
        <f t="shared" si="296"/>
        <v>休日</v>
      </c>
      <c r="O474" t="s">
        <v>17</v>
      </c>
      <c r="P474" t="str">
        <f t="shared" si="297"/>
        <v>休日</v>
      </c>
      <c r="Q474" t="str">
        <f t="shared" si="298"/>
        <v>祝日前日</v>
      </c>
      <c r="R474" t="str">
        <f t="shared" si="299"/>
        <v>休日</v>
      </c>
      <c r="S474" t="str">
        <f t="shared" si="300"/>
        <v>休日</v>
      </c>
      <c r="T474">
        <f t="shared" si="314"/>
        <v>1050</v>
      </c>
      <c r="U474" t="str">
        <f t="shared" si="301"/>
        <v>日</v>
      </c>
      <c r="V474" t="str">
        <f t="shared" si="302"/>
        <v>_週の前半</v>
      </c>
      <c r="W474" t="s">
        <v>32</v>
      </c>
      <c r="X474" t="str">
        <f t="shared" si="303"/>
        <v>週の後半</v>
      </c>
      <c r="Y474" s="3">
        <v>2</v>
      </c>
      <c r="Z474" s="3">
        <v>66</v>
      </c>
      <c r="AA474" s="2" t="s">
        <v>53</v>
      </c>
      <c r="AB474" s="3">
        <v>914</v>
      </c>
      <c r="AC474" s="3">
        <v>132098</v>
      </c>
      <c r="AD474">
        <f t="shared" si="304"/>
        <v>705</v>
      </c>
      <c r="AE474" s="3">
        <v>2017</v>
      </c>
      <c r="AF474" s="3">
        <v>1954</v>
      </c>
      <c r="AG474" s="3">
        <v>63</v>
      </c>
      <c r="AH474" s="3">
        <v>1557</v>
      </c>
      <c r="AI474" s="3">
        <v>1983</v>
      </c>
      <c r="AJ474" s="3">
        <v>1452</v>
      </c>
      <c r="AK474" s="3">
        <v>399</v>
      </c>
      <c r="AL474" s="3">
        <v>84</v>
      </c>
      <c r="AM474" s="3">
        <v>3978</v>
      </c>
      <c r="AN474" s="3">
        <v>834</v>
      </c>
      <c r="AO474" s="3">
        <v>8967.1</v>
      </c>
      <c r="AP474" s="3">
        <v>7.5999999999999998E-2</v>
      </c>
      <c r="AQ474" s="3">
        <v>54</v>
      </c>
      <c r="AR474" s="3">
        <v>56</v>
      </c>
      <c r="AS474" s="3">
        <v>7.8</v>
      </c>
      <c r="AT474" s="3">
        <v>4.2</v>
      </c>
      <c r="AU474" s="2">
        <v>996.9</v>
      </c>
      <c r="AV474" s="2">
        <v>5.5</v>
      </c>
      <c r="AW474" s="2">
        <v>-17.683333333333334</v>
      </c>
      <c r="AX474">
        <f t="shared" si="305"/>
        <v>-171</v>
      </c>
      <c r="AY474" t="s">
        <v>82</v>
      </c>
      <c r="AZ474" s="3">
        <v>13785119</v>
      </c>
      <c r="BA474" s="3">
        <v>6130</v>
      </c>
      <c r="BB474">
        <v>84502779470</v>
      </c>
      <c r="BC474" t="s">
        <v>89</v>
      </c>
      <c r="BD474">
        <f t="shared" si="318"/>
        <v>16.899999999999999</v>
      </c>
      <c r="BE474">
        <f t="shared" si="319"/>
        <v>58</v>
      </c>
      <c r="BF474" t="str">
        <f t="shared" si="320"/>
        <v>あり</v>
      </c>
      <c r="BG474" t="str">
        <f t="shared" si="321"/>
        <v>_冬でない</v>
      </c>
      <c r="BH474">
        <f t="shared" si="322"/>
        <v>739</v>
      </c>
      <c r="BI474" t="str">
        <f t="shared" si="323"/>
        <v>_なし</v>
      </c>
      <c r="BJ474" t="str">
        <f t="shared" si="306"/>
        <v>_なし</v>
      </c>
      <c r="BK474" t="str">
        <f t="shared" si="324"/>
        <v>_なし</v>
      </c>
      <c r="BL474">
        <f t="shared" si="325"/>
        <v>-30.049999999999997</v>
      </c>
      <c r="BM474">
        <f t="shared" si="307"/>
        <v>4377</v>
      </c>
      <c r="BN474">
        <f t="shared" si="308"/>
        <v>918</v>
      </c>
      <c r="BO474">
        <f t="shared" si="309"/>
        <v>5295</v>
      </c>
      <c r="BP474">
        <v>-37</v>
      </c>
      <c r="BQ474">
        <v>-5</v>
      </c>
      <c r="BR474">
        <v>-20</v>
      </c>
      <c r="BS474">
        <v>-41</v>
      </c>
      <c r="BT474">
        <v>-22</v>
      </c>
      <c r="BU474">
        <v>7</v>
      </c>
      <c r="BV474">
        <f t="shared" si="290"/>
        <v>-16</v>
      </c>
      <c r="BW474">
        <f t="shared" si="291"/>
        <v>5</v>
      </c>
      <c r="BX474">
        <f t="shared" si="292"/>
        <v>-4</v>
      </c>
      <c r="BY474">
        <f t="shared" si="293"/>
        <v>-23</v>
      </c>
      <c r="BZ474">
        <f t="shared" si="294"/>
        <v>-11</v>
      </c>
      <c r="CA474">
        <f t="shared" si="295"/>
        <v>5</v>
      </c>
      <c r="CB474">
        <f t="shared" si="310"/>
        <v>-19.666666666666668</v>
      </c>
      <c r="CC474">
        <f t="shared" si="311"/>
        <v>-7.333333333333333</v>
      </c>
      <c r="CD474">
        <f t="shared" si="326"/>
        <v>5.7</v>
      </c>
      <c r="CE474" t="s">
        <v>120</v>
      </c>
      <c r="CF474" t="str">
        <f t="shared" si="327"/>
        <v>春</v>
      </c>
      <c r="CG474" s="2">
        <v>13786366</v>
      </c>
      <c r="CH474" s="2">
        <v>130851</v>
      </c>
      <c r="CI474" s="2">
        <v>84510423580</v>
      </c>
      <c r="CJ474">
        <f t="shared" si="328"/>
        <v>74526457048</v>
      </c>
      <c r="CK474">
        <f t="shared" si="329"/>
        <v>74534334189</v>
      </c>
      <c r="CL474" s="2">
        <v>21.142857142857142</v>
      </c>
      <c r="CM474" s="2">
        <v>0.14285714285714285</v>
      </c>
      <c r="CN474">
        <f t="shared" si="312"/>
        <v>21.285714285714285</v>
      </c>
      <c r="CO474">
        <f t="shared" si="315"/>
        <v>21.142857142857142</v>
      </c>
      <c r="CP474">
        <f t="shared" si="316"/>
        <v>0.14285714285714285</v>
      </c>
      <c r="CQ474">
        <f t="shared" si="317"/>
        <v>21.285714285714285</v>
      </c>
      <c r="CR474">
        <f t="shared" si="313"/>
        <v>1028.7142857142858</v>
      </c>
      <c r="CS474">
        <v>201</v>
      </c>
      <c r="CT474">
        <v>536544.69999999995</v>
      </c>
      <c r="CU474">
        <f t="shared" si="330"/>
        <v>536756.69999999995</v>
      </c>
    </row>
    <row r="475" spans="1:99" x14ac:dyDescent="0.55000000000000004">
      <c r="A475" s="1">
        <v>44319</v>
      </c>
      <c r="B475">
        <v>708</v>
      </c>
      <c r="C475">
        <v>141713</v>
      </c>
      <c r="D475">
        <v>0</v>
      </c>
      <c r="E475">
        <v>1898</v>
      </c>
      <c r="F475">
        <v>16.399999999999999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t="str">
        <f t="shared" si="296"/>
        <v>_平日(金曜除く)</v>
      </c>
      <c r="O475" t="s">
        <v>12</v>
      </c>
      <c r="P475" t="str">
        <f t="shared" si="297"/>
        <v>_平日</v>
      </c>
      <c r="Q475" t="str">
        <f t="shared" si="298"/>
        <v>祝日である</v>
      </c>
      <c r="R475" t="str">
        <f t="shared" si="299"/>
        <v>休日</v>
      </c>
      <c r="S475" t="str">
        <f t="shared" si="300"/>
        <v>休日</v>
      </c>
      <c r="T475">
        <f t="shared" si="314"/>
        <v>879</v>
      </c>
      <c r="U475" t="str">
        <f t="shared" si="301"/>
        <v>月</v>
      </c>
      <c r="V475" t="str">
        <f t="shared" si="302"/>
        <v>_週の前半</v>
      </c>
      <c r="W475" t="s">
        <v>31</v>
      </c>
      <c r="X475" t="str">
        <f t="shared" si="303"/>
        <v>_週の前半</v>
      </c>
      <c r="Y475" s="3">
        <v>0</v>
      </c>
      <c r="Z475" s="3">
        <v>42</v>
      </c>
      <c r="AA475" s="2" t="s">
        <v>53</v>
      </c>
      <c r="AB475" s="3">
        <v>672</v>
      </c>
      <c r="AC475" s="3">
        <v>132792</v>
      </c>
      <c r="AD475">
        <f t="shared" si="304"/>
        <v>694</v>
      </c>
      <c r="AE475" s="3">
        <v>2062</v>
      </c>
      <c r="AF475" s="3">
        <v>1997</v>
      </c>
      <c r="AG475" s="3">
        <v>65</v>
      </c>
      <c r="AH475" s="3">
        <v>1551</v>
      </c>
      <c r="AI475" s="3">
        <v>2062</v>
      </c>
      <c r="AJ475" s="3">
        <v>1348</v>
      </c>
      <c r="AK475" s="3">
        <v>375</v>
      </c>
      <c r="AL475" s="3">
        <v>102</v>
      </c>
      <c r="AM475" s="3">
        <v>3546</v>
      </c>
      <c r="AN475" s="3">
        <v>1100</v>
      </c>
      <c r="AO475" s="3">
        <v>8319.6</v>
      </c>
      <c r="AP475" s="3">
        <v>7.9000000000000001E-2</v>
      </c>
      <c r="AQ475" s="3">
        <v>60</v>
      </c>
      <c r="AR475" s="3">
        <v>57.4</v>
      </c>
      <c r="AS475" s="3">
        <v>9.1999999999999993</v>
      </c>
      <c r="AT475" s="3">
        <v>3.7</v>
      </c>
      <c r="AU475" s="2">
        <v>1009.6</v>
      </c>
      <c r="AV475" s="2">
        <v>5.3</v>
      </c>
      <c r="AW475" s="2">
        <v>13.966666666666667</v>
      </c>
      <c r="AX475">
        <f t="shared" si="305"/>
        <v>-171</v>
      </c>
      <c r="AY475" t="s">
        <v>82</v>
      </c>
      <c r="AZ475" s="3">
        <v>13783326</v>
      </c>
      <c r="BA475" s="3">
        <v>6315</v>
      </c>
      <c r="BB475">
        <v>87041703690</v>
      </c>
      <c r="BC475" t="s">
        <v>89</v>
      </c>
      <c r="BD475">
        <f t="shared" si="318"/>
        <v>13.4</v>
      </c>
      <c r="BE475">
        <f t="shared" si="319"/>
        <v>35</v>
      </c>
      <c r="BF475" t="str">
        <f t="shared" si="320"/>
        <v>あり</v>
      </c>
      <c r="BG475" t="str">
        <f t="shared" si="321"/>
        <v>_冬でない</v>
      </c>
      <c r="BH475">
        <f t="shared" si="322"/>
        <v>2243</v>
      </c>
      <c r="BI475" t="str">
        <f t="shared" si="323"/>
        <v>_なし</v>
      </c>
      <c r="BJ475" t="str">
        <f t="shared" si="306"/>
        <v>_なし</v>
      </c>
      <c r="BK475" t="str">
        <f t="shared" si="324"/>
        <v>_なし</v>
      </c>
      <c r="BL475">
        <f t="shared" si="325"/>
        <v>148.01666666666665</v>
      </c>
      <c r="BM475">
        <f t="shared" si="307"/>
        <v>3921</v>
      </c>
      <c r="BN475">
        <f t="shared" si="308"/>
        <v>1202</v>
      </c>
      <c r="BO475">
        <f t="shared" si="309"/>
        <v>5123</v>
      </c>
      <c r="BP475">
        <v>-33</v>
      </c>
      <c r="BQ475">
        <v>-5</v>
      </c>
      <c r="BR475">
        <v>10</v>
      </c>
      <c r="BS475">
        <v>-60</v>
      </c>
      <c r="BT475">
        <v>-76</v>
      </c>
      <c r="BU475">
        <v>25</v>
      </c>
      <c r="BV475">
        <f t="shared" si="290"/>
        <v>-31</v>
      </c>
      <c r="BW475">
        <f t="shared" si="291"/>
        <v>0</v>
      </c>
      <c r="BX475">
        <f t="shared" si="292"/>
        <v>-9</v>
      </c>
      <c r="BY475">
        <f t="shared" si="293"/>
        <v>-37</v>
      </c>
      <c r="BZ475">
        <f t="shared" si="294"/>
        <v>-15</v>
      </c>
      <c r="CA475">
        <f t="shared" si="295"/>
        <v>7</v>
      </c>
      <c r="CB475">
        <f t="shared" si="310"/>
        <v>-23.166666666666668</v>
      </c>
      <c r="CC475">
        <f t="shared" si="311"/>
        <v>-14.166666666666666</v>
      </c>
      <c r="CD475">
        <f t="shared" si="326"/>
        <v>12.6</v>
      </c>
      <c r="CE475" t="s">
        <v>120</v>
      </c>
      <c r="CF475" t="str">
        <f t="shared" si="327"/>
        <v>春</v>
      </c>
      <c r="CG475" s="2">
        <v>13784240</v>
      </c>
      <c r="CH475" s="2">
        <v>131878</v>
      </c>
      <c r="CI475" s="2">
        <v>87047475600</v>
      </c>
      <c r="CJ475">
        <f t="shared" si="328"/>
        <v>75043529186</v>
      </c>
      <c r="CK475">
        <f t="shared" si="329"/>
        <v>75047547129</v>
      </c>
      <c r="CL475" s="2">
        <v>10.571428571428571</v>
      </c>
      <c r="CM475" s="2">
        <v>0.14285714285714285</v>
      </c>
      <c r="CN475">
        <f t="shared" si="312"/>
        <v>10.714285714285714</v>
      </c>
      <c r="CO475">
        <f t="shared" si="315"/>
        <v>21.142857142857142</v>
      </c>
      <c r="CP475">
        <f t="shared" si="316"/>
        <v>0.14285714285714285</v>
      </c>
      <c r="CQ475">
        <f t="shared" si="317"/>
        <v>21.285714285714285</v>
      </c>
      <c r="CR475">
        <f t="shared" si="313"/>
        <v>857.71428571428567</v>
      </c>
      <c r="CS475">
        <v>201</v>
      </c>
      <c r="CT475">
        <v>536544.69999999995</v>
      </c>
      <c r="CU475">
        <f t="shared" si="330"/>
        <v>536756.69999999995</v>
      </c>
    </row>
    <row r="476" spans="1:99" x14ac:dyDescent="0.55000000000000004">
      <c r="A476" s="1">
        <v>44320</v>
      </c>
      <c r="B476">
        <v>609</v>
      </c>
      <c r="C476">
        <v>142322</v>
      </c>
      <c r="D476">
        <v>1</v>
      </c>
      <c r="E476">
        <v>1899</v>
      </c>
      <c r="F476">
        <v>18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 t="str">
        <f t="shared" si="296"/>
        <v>_平日(金曜除く)</v>
      </c>
      <c r="O476" t="s">
        <v>12</v>
      </c>
      <c r="P476" t="str">
        <f t="shared" si="297"/>
        <v>_平日</v>
      </c>
      <c r="Q476" t="str">
        <f t="shared" si="298"/>
        <v>祝日である</v>
      </c>
      <c r="R476" t="str">
        <f t="shared" si="299"/>
        <v>休日</v>
      </c>
      <c r="S476" t="str">
        <f t="shared" si="300"/>
        <v>休日</v>
      </c>
      <c r="T476">
        <f t="shared" si="314"/>
        <v>708</v>
      </c>
      <c r="U476" t="str">
        <f t="shared" si="301"/>
        <v>火</v>
      </c>
      <c r="V476" t="str">
        <f t="shared" si="302"/>
        <v>_週の前半</v>
      </c>
      <c r="W476" t="s">
        <v>31</v>
      </c>
      <c r="X476" t="str">
        <f t="shared" si="303"/>
        <v>_週の前半</v>
      </c>
      <c r="Y476" s="3">
        <v>0</v>
      </c>
      <c r="Z476" s="3">
        <v>52</v>
      </c>
      <c r="AA476" s="2" t="s">
        <v>53</v>
      </c>
      <c r="AB476" s="3">
        <v>696</v>
      </c>
      <c r="AC476" s="3">
        <v>133488</v>
      </c>
      <c r="AD476">
        <f t="shared" si="304"/>
        <v>696</v>
      </c>
      <c r="AE476" s="3">
        <v>2128</v>
      </c>
      <c r="AF476" s="3">
        <v>2063</v>
      </c>
      <c r="AG476" s="3">
        <v>65</v>
      </c>
      <c r="AH476" s="3">
        <v>1488</v>
      </c>
      <c r="AI476" s="3">
        <v>2154</v>
      </c>
      <c r="AJ476" s="3">
        <v>1165</v>
      </c>
      <c r="AK476" s="3">
        <v>473</v>
      </c>
      <c r="AL476" s="3">
        <v>102</v>
      </c>
      <c r="AM476" s="3">
        <v>4109</v>
      </c>
      <c r="AN476" s="3">
        <v>908</v>
      </c>
      <c r="AO476" s="3">
        <v>7489.7</v>
      </c>
      <c r="AP476" s="3">
        <v>8.4000000000000005E-2</v>
      </c>
      <c r="AQ476" s="3">
        <v>62</v>
      </c>
      <c r="AR476" s="3">
        <v>59.1</v>
      </c>
      <c r="AS476" s="3">
        <v>11.4</v>
      </c>
      <c r="AT476" s="3">
        <v>2.6</v>
      </c>
      <c r="AU476" s="2">
        <v>1014</v>
      </c>
      <c r="AV476" s="2">
        <v>5</v>
      </c>
      <c r="AW476" s="2">
        <v>0.22500000000000017</v>
      </c>
      <c r="AX476">
        <f t="shared" si="305"/>
        <v>-99</v>
      </c>
      <c r="AY476" t="s">
        <v>82</v>
      </c>
      <c r="AZ476" s="3">
        <v>13781946</v>
      </c>
      <c r="BA476" s="3">
        <v>6326</v>
      </c>
      <c r="BB476">
        <v>87184590396</v>
      </c>
      <c r="BC476" t="s">
        <v>89</v>
      </c>
      <c r="BD476">
        <f t="shared" si="318"/>
        <v>14.6</v>
      </c>
      <c r="BE476">
        <f t="shared" si="319"/>
        <v>54</v>
      </c>
      <c r="BF476" t="str">
        <f t="shared" si="320"/>
        <v>あり</v>
      </c>
      <c r="BG476" t="str">
        <f t="shared" si="321"/>
        <v>_冬でない</v>
      </c>
      <c r="BH476">
        <f t="shared" si="322"/>
        <v>2355</v>
      </c>
      <c r="BI476" t="str">
        <f t="shared" si="323"/>
        <v>_なし</v>
      </c>
      <c r="BJ476" t="str">
        <f t="shared" si="306"/>
        <v>_なし</v>
      </c>
      <c r="BK476" t="str">
        <f t="shared" si="324"/>
        <v>_なし</v>
      </c>
      <c r="BL476">
        <f t="shared" si="325"/>
        <v>-2.191666666666666</v>
      </c>
      <c r="BM476">
        <f t="shared" si="307"/>
        <v>4582</v>
      </c>
      <c r="BN476">
        <f t="shared" si="308"/>
        <v>1010</v>
      </c>
      <c r="BO476">
        <f t="shared" si="309"/>
        <v>5592</v>
      </c>
      <c r="BP476">
        <v>-32</v>
      </c>
      <c r="BQ476">
        <v>-2</v>
      </c>
      <c r="BR476">
        <v>24</v>
      </c>
      <c r="BS476">
        <v>-60</v>
      </c>
      <c r="BT476">
        <v>-77</v>
      </c>
      <c r="BU476">
        <v>26</v>
      </c>
      <c r="BV476">
        <f t="shared" si="290"/>
        <v>-34</v>
      </c>
      <c r="BW476">
        <f t="shared" si="291"/>
        <v>-2</v>
      </c>
      <c r="BX476">
        <f t="shared" si="292"/>
        <v>-18</v>
      </c>
      <c r="BY476">
        <f t="shared" si="293"/>
        <v>-31</v>
      </c>
      <c r="BZ476">
        <f t="shared" si="294"/>
        <v>-23</v>
      </c>
      <c r="CA476">
        <f t="shared" si="295"/>
        <v>11</v>
      </c>
      <c r="CB476">
        <f t="shared" si="310"/>
        <v>-20.166666666666668</v>
      </c>
      <c r="CC476">
        <f t="shared" si="311"/>
        <v>-16.166666666666668</v>
      </c>
      <c r="CD476">
        <f t="shared" si="326"/>
        <v>10.1</v>
      </c>
      <c r="CE476" t="s">
        <v>120</v>
      </c>
      <c r="CF476" t="str">
        <f t="shared" si="327"/>
        <v>春</v>
      </c>
      <c r="CG476" s="2">
        <v>13782618</v>
      </c>
      <c r="CH476" s="2">
        <v>132816</v>
      </c>
      <c r="CI476" s="2">
        <v>87188841468</v>
      </c>
      <c r="CJ476">
        <f t="shared" si="328"/>
        <v>70626915780</v>
      </c>
      <c r="CK476">
        <f t="shared" si="329"/>
        <v>70638395454</v>
      </c>
      <c r="CL476" s="2">
        <v>10.571428571428571</v>
      </c>
      <c r="CM476" s="2">
        <v>0.14285714285714285</v>
      </c>
      <c r="CN476">
        <f t="shared" si="312"/>
        <v>10.714285714285714</v>
      </c>
      <c r="CO476">
        <f t="shared" si="315"/>
        <v>10.571428571428571</v>
      </c>
      <c r="CP476">
        <f t="shared" si="316"/>
        <v>0.14285714285714285</v>
      </c>
      <c r="CQ476">
        <f t="shared" si="317"/>
        <v>10.714285714285714</v>
      </c>
      <c r="CR476">
        <f t="shared" si="313"/>
        <v>697.28571428571433</v>
      </c>
      <c r="CS476">
        <v>201</v>
      </c>
      <c r="CT476">
        <v>536544.69999999995</v>
      </c>
      <c r="CU476">
        <f t="shared" si="330"/>
        <v>536756.69999999995</v>
      </c>
    </row>
    <row r="477" spans="1:99" x14ac:dyDescent="0.55000000000000004">
      <c r="A477" s="1">
        <v>44321</v>
      </c>
      <c r="B477">
        <v>621</v>
      </c>
      <c r="C477">
        <v>142943</v>
      </c>
      <c r="D477">
        <v>0</v>
      </c>
      <c r="E477">
        <v>1899</v>
      </c>
      <c r="F477">
        <v>18.3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 t="str">
        <f t="shared" si="296"/>
        <v>_平日(金曜除く)</v>
      </c>
      <c r="O477" t="s">
        <v>12</v>
      </c>
      <c r="P477" t="str">
        <f t="shared" si="297"/>
        <v>_平日</v>
      </c>
      <c r="Q477" t="str">
        <f t="shared" si="298"/>
        <v>祝日である</v>
      </c>
      <c r="R477" t="str">
        <f t="shared" si="299"/>
        <v>休日</v>
      </c>
      <c r="S477" t="str">
        <f t="shared" si="300"/>
        <v>休日</v>
      </c>
      <c r="T477">
        <f t="shared" si="314"/>
        <v>609</v>
      </c>
      <c r="U477" t="str">
        <f t="shared" si="301"/>
        <v>水</v>
      </c>
      <c r="V477" t="str">
        <f t="shared" si="302"/>
        <v>_週の前半</v>
      </c>
      <c r="W477" t="s">
        <v>31</v>
      </c>
      <c r="X477" t="str">
        <f t="shared" si="303"/>
        <v>_週の前半</v>
      </c>
      <c r="Y477" s="3">
        <v>3</v>
      </c>
      <c r="Z477" s="3">
        <v>72</v>
      </c>
      <c r="AA477" s="2" t="s">
        <v>53</v>
      </c>
      <c r="AB477" s="3">
        <v>988</v>
      </c>
      <c r="AC477" s="3">
        <v>134133</v>
      </c>
      <c r="AD477">
        <f t="shared" si="304"/>
        <v>645</v>
      </c>
      <c r="AE477" s="3">
        <v>2167</v>
      </c>
      <c r="AF477" s="3">
        <v>2098</v>
      </c>
      <c r="AG477" s="3">
        <v>69</v>
      </c>
      <c r="AH477" s="3">
        <v>1465</v>
      </c>
      <c r="AI477" s="3">
        <v>2110</v>
      </c>
      <c r="AJ477" s="3">
        <v>1169</v>
      </c>
      <c r="AK477" s="3">
        <v>369</v>
      </c>
      <c r="AL477" s="3">
        <v>75</v>
      </c>
      <c r="AM477" s="3">
        <v>3699</v>
      </c>
      <c r="AN477" s="3">
        <v>1070</v>
      </c>
      <c r="AO477" s="3">
        <v>6571.4</v>
      </c>
      <c r="AP477" s="3">
        <v>8.7999999999999995E-2</v>
      </c>
      <c r="AQ477" s="3">
        <v>57</v>
      </c>
      <c r="AR477" s="3">
        <v>59.3</v>
      </c>
      <c r="AS477" s="3">
        <v>1.6</v>
      </c>
      <c r="AT477" s="3">
        <v>5.3</v>
      </c>
      <c r="AU477" s="2">
        <v>1012.8</v>
      </c>
      <c r="AV477" s="2">
        <v>9.3000000000000007</v>
      </c>
      <c r="AW477" s="2">
        <v>-0.62499999999999989</v>
      </c>
      <c r="AX477">
        <f t="shared" si="305"/>
        <v>12</v>
      </c>
      <c r="AY477" t="s">
        <v>82</v>
      </c>
      <c r="AZ477" s="3">
        <v>13780641</v>
      </c>
      <c r="BA477" s="3">
        <v>6290</v>
      </c>
      <c r="BB477">
        <v>86680231890</v>
      </c>
      <c r="BC477" t="s">
        <v>79</v>
      </c>
      <c r="BD477">
        <f t="shared" si="318"/>
        <v>18.2</v>
      </c>
      <c r="BE477">
        <f t="shared" si="319"/>
        <v>63</v>
      </c>
      <c r="BF477" t="str">
        <f t="shared" si="320"/>
        <v>あり</v>
      </c>
      <c r="BG477" t="str">
        <f t="shared" si="321"/>
        <v>_冬でない</v>
      </c>
      <c r="BH477">
        <f t="shared" si="322"/>
        <v>3557</v>
      </c>
      <c r="BI477" t="str">
        <f t="shared" si="323"/>
        <v>_なし</v>
      </c>
      <c r="BJ477" t="str">
        <f t="shared" si="306"/>
        <v>_なし</v>
      </c>
      <c r="BK477" t="str">
        <f t="shared" si="324"/>
        <v>_なし</v>
      </c>
      <c r="BL477">
        <f t="shared" si="325"/>
        <v>2.3333333333333326</v>
      </c>
      <c r="BM477">
        <f t="shared" si="307"/>
        <v>4068</v>
      </c>
      <c r="BN477">
        <f t="shared" si="308"/>
        <v>1145</v>
      </c>
      <c r="BO477">
        <f t="shared" si="309"/>
        <v>5213</v>
      </c>
      <c r="BP477">
        <v>-44</v>
      </c>
      <c r="BQ477">
        <v>-14</v>
      </c>
      <c r="BR477">
        <v>-31</v>
      </c>
      <c r="BS477">
        <v>-65</v>
      </c>
      <c r="BT477">
        <v>-76</v>
      </c>
      <c r="BU477">
        <v>29</v>
      </c>
      <c r="BV477">
        <f t="shared" si="290"/>
        <v>-33</v>
      </c>
      <c r="BW477">
        <f t="shared" si="291"/>
        <v>-1</v>
      </c>
      <c r="BX477">
        <f t="shared" si="292"/>
        <v>-12</v>
      </c>
      <c r="BY477">
        <f t="shared" si="293"/>
        <v>-33</v>
      </c>
      <c r="BZ477">
        <f t="shared" si="294"/>
        <v>-25</v>
      </c>
      <c r="CA477">
        <f t="shared" si="295"/>
        <v>12</v>
      </c>
      <c r="CB477">
        <f t="shared" si="310"/>
        <v>-33.5</v>
      </c>
      <c r="CC477">
        <f t="shared" si="311"/>
        <v>-15.333333333333334</v>
      </c>
      <c r="CD477">
        <f t="shared" si="326"/>
        <v>8</v>
      </c>
      <c r="CE477" t="s">
        <v>120</v>
      </c>
      <c r="CF477" t="str">
        <f t="shared" si="327"/>
        <v>春</v>
      </c>
      <c r="CG477" s="2">
        <v>13781337</v>
      </c>
      <c r="CH477" s="2">
        <v>133437</v>
      </c>
      <c r="CI477" s="2">
        <v>86684609730</v>
      </c>
      <c r="CJ477">
        <f t="shared" si="328"/>
        <v>73149186154</v>
      </c>
      <c r="CK477">
        <f t="shared" si="329"/>
        <v>73161672364</v>
      </c>
      <c r="CL477" s="2">
        <v>10.571428571428571</v>
      </c>
      <c r="CM477" s="2">
        <v>0.14285714285714285</v>
      </c>
      <c r="CN477">
        <f t="shared" si="312"/>
        <v>10.714285714285714</v>
      </c>
      <c r="CO477">
        <f t="shared" si="315"/>
        <v>10.571428571428571</v>
      </c>
      <c r="CP477">
        <f t="shared" si="316"/>
        <v>0.14285714285714285</v>
      </c>
      <c r="CQ477">
        <f t="shared" si="317"/>
        <v>10.714285714285714</v>
      </c>
      <c r="CR477">
        <f t="shared" si="313"/>
        <v>598.28571428571433</v>
      </c>
      <c r="CS477">
        <v>201</v>
      </c>
      <c r="CT477">
        <v>536544.69999999995</v>
      </c>
      <c r="CU477">
        <f t="shared" si="330"/>
        <v>536756.69999999995</v>
      </c>
    </row>
    <row r="478" spans="1:99" x14ac:dyDescent="0.55000000000000004">
      <c r="A478" s="1">
        <v>44322</v>
      </c>
      <c r="B478">
        <v>591</v>
      </c>
      <c r="C478">
        <v>143534</v>
      </c>
      <c r="D478">
        <v>4</v>
      </c>
      <c r="E478">
        <v>1903</v>
      </c>
      <c r="F478">
        <v>18.5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 t="str">
        <f t="shared" si="296"/>
        <v>_平日(金曜除く)</v>
      </c>
      <c r="O478" t="s">
        <v>17</v>
      </c>
      <c r="P478" t="str">
        <f t="shared" si="297"/>
        <v>_平日</v>
      </c>
      <c r="Q478" t="str">
        <f t="shared" si="298"/>
        <v>_祝日でない</v>
      </c>
      <c r="R478" t="str">
        <f t="shared" si="299"/>
        <v>_平日</v>
      </c>
      <c r="S478" t="str">
        <f t="shared" si="300"/>
        <v>_平日</v>
      </c>
      <c r="T478">
        <f t="shared" si="314"/>
        <v>621</v>
      </c>
      <c r="U478" t="str">
        <f t="shared" si="301"/>
        <v>木</v>
      </c>
      <c r="V478" t="str">
        <f t="shared" si="302"/>
        <v>週の後半</v>
      </c>
      <c r="W478" t="s">
        <v>31</v>
      </c>
      <c r="X478" t="str">
        <f t="shared" si="303"/>
        <v>週の後半</v>
      </c>
      <c r="Y478" s="3">
        <v>3.5</v>
      </c>
      <c r="Z478" s="3">
        <v>75</v>
      </c>
      <c r="AA478" s="2" t="s">
        <v>53</v>
      </c>
      <c r="AB478" s="3">
        <v>2364</v>
      </c>
      <c r="AC478" s="3">
        <v>134661</v>
      </c>
      <c r="AD478">
        <f t="shared" si="304"/>
        <v>528</v>
      </c>
      <c r="AE478" s="3">
        <v>2255</v>
      </c>
      <c r="AF478" s="3">
        <v>2183</v>
      </c>
      <c r="AG478" s="3">
        <v>72</v>
      </c>
      <c r="AH478" s="3">
        <v>1289</v>
      </c>
      <c r="AI478" s="3">
        <v>2098</v>
      </c>
      <c r="AJ478" s="3">
        <v>1328</v>
      </c>
      <c r="AK478" s="3">
        <v>567</v>
      </c>
      <c r="AL478" s="3">
        <v>156</v>
      </c>
      <c r="AM478" s="3">
        <v>7463</v>
      </c>
      <c r="AN478" s="3">
        <v>2618</v>
      </c>
      <c r="AO478" s="3">
        <v>7284</v>
      </c>
      <c r="AP478" s="3">
        <v>8.4000000000000005E-2</v>
      </c>
      <c r="AQ478" s="3">
        <v>55</v>
      </c>
      <c r="AR478" s="3">
        <v>59.3</v>
      </c>
      <c r="AS478" s="3">
        <v>6.7</v>
      </c>
      <c r="AT478" s="3">
        <v>2.8</v>
      </c>
      <c r="AU478" s="2">
        <v>1013.5</v>
      </c>
      <c r="AV478" s="2">
        <v>10</v>
      </c>
      <c r="AW478" s="2">
        <v>113.02500000000002</v>
      </c>
      <c r="AX478">
        <f t="shared" si="305"/>
        <v>-30</v>
      </c>
      <c r="AY478" t="s">
        <v>82</v>
      </c>
      <c r="AZ478" s="3">
        <v>13779032</v>
      </c>
      <c r="BA478" s="3">
        <v>6379</v>
      </c>
      <c r="BB478">
        <v>87896445128</v>
      </c>
      <c r="BC478" t="s">
        <v>79</v>
      </c>
      <c r="BD478">
        <f t="shared" si="318"/>
        <v>17.2</v>
      </c>
      <c r="BE478">
        <f t="shared" si="319"/>
        <v>91</v>
      </c>
      <c r="BF478" t="str">
        <f t="shared" si="320"/>
        <v>あり</v>
      </c>
      <c r="BG478" t="str">
        <f t="shared" si="321"/>
        <v>_冬でない</v>
      </c>
      <c r="BH478">
        <f t="shared" si="322"/>
        <v>614</v>
      </c>
      <c r="BI478" t="str">
        <f t="shared" si="323"/>
        <v>ゴールデンウィーク</v>
      </c>
      <c r="BJ478" t="str">
        <f t="shared" si="306"/>
        <v>_なし</v>
      </c>
      <c r="BK478" t="str">
        <f t="shared" si="324"/>
        <v>_なし</v>
      </c>
      <c r="BL478">
        <f t="shared" si="325"/>
        <v>-36.341666666666661</v>
      </c>
      <c r="BM478">
        <f t="shared" si="307"/>
        <v>8030</v>
      </c>
      <c r="BN478">
        <f t="shared" si="308"/>
        <v>2774</v>
      </c>
      <c r="BO478">
        <f t="shared" si="309"/>
        <v>10804</v>
      </c>
      <c r="BP478">
        <v>-36</v>
      </c>
      <c r="BQ478">
        <v>0</v>
      </c>
      <c r="BR478">
        <v>-19</v>
      </c>
      <c r="BS478">
        <v>-36</v>
      </c>
      <c r="BT478">
        <v>-29</v>
      </c>
      <c r="BU478">
        <v>14</v>
      </c>
      <c r="BV478">
        <f t="shared" si="290"/>
        <v>-31</v>
      </c>
      <c r="BW478">
        <f t="shared" si="291"/>
        <v>4</v>
      </c>
      <c r="BX478">
        <f t="shared" si="292"/>
        <v>-9</v>
      </c>
      <c r="BY478">
        <f t="shared" si="293"/>
        <v>-31</v>
      </c>
      <c r="BZ478">
        <f t="shared" si="294"/>
        <v>-24</v>
      </c>
      <c r="CA478">
        <f t="shared" si="295"/>
        <v>11</v>
      </c>
      <c r="CB478">
        <f t="shared" si="310"/>
        <v>-17.666666666666668</v>
      </c>
      <c r="CC478">
        <f t="shared" si="311"/>
        <v>-13.333333333333334</v>
      </c>
      <c r="CD478">
        <f t="shared" si="326"/>
        <v>0</v>
      </c>
      <c r="CE478" t="s">
        <v>120</v>
      </c>
      <c r="CF478" t="str">
        <f t="shared" si="327"/>
        <v>春</v>
      </c>
      <c r="CG478" s="2">
        <v>13780020</v>
      </c>
      <c r="CH478" s="2">
        <v>133673</v>
      </c>
      <c r="CI478" s="2">
        <v>87902747580</v>
      </c>
      <c r="CJ478">
        <f t="shared" si="328"/>
        <v>75980375905</v>
      </c>
      <c r="CK478">
        <f t="shared" si="329"/>
        <v>75999971418</v>
      </c>
      <c r="CL478" s="2">
        <v>10.571428571428571</v>
      </c>
      <c r="CM478" s="2">
        <v>0.14285714285714285</v>
      </c>
      <c r="CN478">
        <f t="shared" si="312"/>
        <v>10.714285714285714</v>
      </c>
      <c r="CO478">
        <f t="shared" si="315"/>
        <v>10.571428571428571</v>
      </c>
      <c r="CP478">
        <f t="shared" si="316"/>
        <v>0.14285714285714285</v>
      </c>
      <c r="CQ478">
        <f t="shared" si="317"/>
        <v>10.714285714285714</v>
      </c>
      <c r="CR478">
        <f t="shared" si="313"/>
        <v>610.28571428571433</v>
      </c>
      <c r="CS478">
        <v>201</v>
      </c>
      <c r="CT478">
        <v>536544.69999999995</v>
      </c>
      <c r="CU478">
        <f t="shared" si="330"/>
        <v>536756.69999999995</v>
      </c>
    </row>
    <row r="479" spans="1:99" x14ac:dyDescent="0.55000000000000004">
      <c r="A479" s="1">
        <v>44323</v>
      </c>
      <c r="B479">
        <v>907</v>
      </c>
      <c r="C479">
        <v>144441</v>
      </c>
      <c r="D479">
        <v>6</v>
      </c>
      <c r="E479">
        <v>1909</v>
      </c>
      <c r="F479">
        <v>17.5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 t="str">
        <f t="shared" si="296"/>
        <v>金曜</v>
      </c>
      <c r="O479" t="s">
        <v>17</v>
      </c>
      <c r="P479" t="str">
        <f t="shared" si="297"/>
        <v>_平日</v>
      </c>
      <c r="Q479" t="str">
        <f t="shared" si="298"/>
        <v>_祝日でない</v>
      </c>
      <c r="R479" t="str">
        <f t="shared" si="299"/>
        <v>_平日</v>
      </c>
      <c r="S479" t="str">
        <f t="shared" si="300"/>
        <v>休日前日</v>
      </c>
      <c r="T479">
        <f t="shared" si="314"/>
        <v>591</v>
      </c>
      <c r="U479" t="str">
        <f t="shared" si="301"/>
        <v>金</v>
      </c>
      <c r="V479" t="str">
        <f t="shared" si="302"/>
        <v>週の後半</v>
      </c>
      <c r="W479" t="s">
        <v>31</v>
      </c>
      <c r="X479" t="str">
        <f t="shared" si="303"/>
        <v>週の後半</v>
      </c>
      <c r="Y479" s="3">
        <v>1</v>
      </c>
      <c r="Z479" s="3">
        <v>83</v>
      </c>
      <c r="AA479" s="2" t="s">
        <v>53</v>
      </c>
      <c r="AB479" s="3">
        <v>1781</v>
      </c>
      <c r="AC479" s="3">
        <v>135687</v>
      </c>
      <c r="AD479">
        <f t="shared" si="304"/>
        <v>1026</v>
      </c>
      <c r="AE479" s="3">
        <v>2265</v>
      </c>
      <c r="AF479" s="3">
        <v>2196</v>
      </c>
      <c r="AG479" s="3">
        <v>69</v>
      </c>
      <c r="AH479" s="3">
        <v>1152</v>
      </c>
      <c r="AI479" s="3">
        <v>2157</v>
      </c>
      <c r="AJ479" s="3">
        <v>1271</v>
      </c>
      <c r="AK479" s="3">
        <v>871</v>
      </c>
      <c r="AL479" s="3">
        <v>156</v>
      </c>
      <c r="AM479" s="3">
        <v>11554</v>
      </c>
      <c r="AN479" s="3">
        <v>2348</v>
      </c>
      <c r="AO479" s="3">
        <v>8017.4</v>
      </c>
      <c r="AP479" s="3">
        <v>0.08</v>
      </c>
      <c r="AQ479" s="3">
        <v>54</v>
      </c>
      <c r="AR479" s="3">
        <v>57.6</v>
      </c>
      <c r="AS479" s="3">
        <v>0.7</v>
      </c>
      <c r="AT479" s="3">
        <v>1.8</v>
      </c>
      <c r="AU479" s="2">
        <v>1009.8</v>
      </c>
      <c r="AV479" s="2">
        <v>10</v>
      </c>
      <c r="AW479" s="2">
        <v>-2.4666666666666668</v>
      </c>
      <c r="AX479">
        <f t="shared" si="305"/>
        <v>316</v>
      </c>
      <c r="AY479" t="s">
        <v>82</v>
      </c>
      <c r="AZ479" s="3">
        <v>13776077</v>
      </c>
      <c r="BA479" s="3">
        <v>5938</v>
      </c>
      <c r="BB479">
        <v>81802345226</v>
      </c>
      <c r="BC479" t="s">
        <v>79</v>
      </c>
      <c r="BD479">
        <f t="shared" si="318"/>
        <v>18.8</v>
      </c>
      <c r="BE479">
        <f t="shared" si="319"/>
        <v>64</v>
      </c>
      <c r="BF479" t="str">
        <f t="shared" si="320"/>
        <v>あり</v>
      </c>
      <c r="BG479" t="str">
        <f t="shared" si="321"/>
        <v>_冬でない</v>
      </c>
      <c r="BH479">
        <f t="shared" si="322"/>
        <v>2290</v>
      </c>
      <c r="BI479" t="str">
        <f t="shared" si="323"/>
        <v>ゴールデンウィーク</v>
      </c>
      <c r="BJ479" t="str">
        <f t="shared" si="306"/>
        <v>_なし</v>
      </c>
      <c r="BK479" t="str">
        <f t="shared" si="324"/>
        <v>_なし</v>
      </c>
      <c r="BL479">
        <f t="shared" si="325"/>
        <v>85.458333333333329</v>
      </c>
      <c r="BM479">
        <f t="shared" si="307"/>
        <v>12425</v>
      </c>
      <c r="BN479">
        <f t="shared" si="308"/>
        <v>2504</v>
      </c>
      <c r="BO479">
        <f t="shared" si="309"/>
        <v>14929</v>
      </c>
      <c r="BP479">
        <v>-43</v>
      </c>
      <c r="BQ479">
        <v>-6</v>
      </c>
      <c r="BR479">
        <v>-34</v>
      </c>
      <c r="BS479">
        <v>-40</v>
      </c>
      <c r="BT479">
        <v>-29</v>
      </c>
      <c r="BU479">
        <v>17</v>
      </c>
      <c r="BV479">
        <f t="shared" si="290"/>
        <v>-45</v>
      </c>
      <c r="BW479">
        <f t="shared" si="291"/>
        <v>-22</v>
      </c>
      <c r="BX479">
        <f t="shared" si="292"/>
        <v>-63</v>
      </c>
      <c r="BY479">
        <f t="shared" si="293"/>
        <v>-64</v>
      </c>
      <c r="BZ479">
        <f t="shared" si="294"/>
        <v>-74</v>
      </c>
      <c r="CA479">
        <f t="shared" si="295"/>
        <v>31</v>
      </c>
      <c r="CB479">
        <f t="shared" si="310"/>
        <v>-22.5</v>
      </c>
      <c r="CC479">
        <f t="shared" si="311"/>
        <v>-39.5</v>
      </c>
      <c r="CD479">
        <f t="shared" si="326"/>
        <v>11.9</v>
      </c>
      <c r="CE479" t="s">
        <v>120</v>
      </c>
      <c r="CF479" t="str">
        <f t="shared" si="327"/>
        <v>春</v>
      </c>
      <c r="CG479" s="2">
        <v>13778441</v>
      </c>
      <c r="CH479" s="2">
        <v>133323</v>
      </c>
      <c r="CI479" s="2">
        <v>81816382658</v>
      </c>
      <c r="CJ479">
        <f t="shared" si="328"/>
        <v>80770396228</v>
      </c>
      <c r="CK479">
        <f t="shared" si="329"/>
        <v>80773992426</v>
      </c>
      <c r="CL479" s="2">
        <v>10.571428571428571</v>
      </c>
      <c r="CM479" s="2">
        <v>0.14285714285714285</v>
      </c>
      <c r="CN479">
        <f t="shared" si="312"/>
        <v>10.714285714285714</v>
      </c>
      <c r="CO479">
        <f t="shared" si="315"/>
        <v>10.571428571428571</v>
      </c>
      <c r="CP479">
        <f t="shared" si="316"/>
        <v>0.14285714285714285</v>
      </c>
      <c r="CQ479">
        <f t="shared" si="317"/>
        <v>10.714285714285714</v>
      </c>
      <c r="CR479">
        <f t="shared" si="313"/>
        <v>580.28571428571433</v>
      </c>
      <c r="CS479">
        <v>201</v>
      </c>
      <c r="CT479">
        <v>536544.69999999995</v>
      </c>
      <c r="CU479">
        <f t="shared" si="330"/>
        <v>536756.69999999995</v>
      </c>
    </row>
    <row r="480" spans="1:99" x14ac:dyDescent="0.55000000000000004">
      <c r="A480" s="1">
        <v>44324</v>
      </c>
      <c r="B480">
        <v>1121</v>
      </c>
      <c r="C480">
        <v>145562</v>
      </c>
      <c r="D480">
        <v>6</v>
      </c>
      <c r="E480">
        <v>1915</v>
      </c>
      <c r="F480">
        <v>19.5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 t="str">
        <f t="shared" si="296"/>
        <v>休日</v>
      </c>
      <c r="O480" t="s">
        <v>17</v>
      </c>
      <c r="P480" t="str">
        <f t="shared" si="297"/>
        <v>休日</v>
      </c>
      <c r="Q480" t="str">
        <f t="shared" si="298"/>
        <v>_祝日でない</v>
      </c>
      <c r="R480" t="str">
        <f t="shared" si="299"/>
        <v>休日</v>
      </c>
      <c r="S480" t="str">
        <f t="shared" si="300"/>
        <v>休日</v>
      </c>
      <c r="T480">
        <f t="shared" si="314"/>
        <v>907</v>
      </c>
      <c r="U480" t="str">
        <f t="shared" si="301"/>
        <v>土</v>
      </c>
      <c r="V480" t="str">
        <f t="shared" si="302"/>
        <v>週の後半</v>
      </c>
      <c r="W480" t="s">
        <v>31</v>
      </c>
      <c r="X480" t="str">
        <f t="shared" si="303"/>
        <v>週の後半</v>
      </c>
      <c r="Y480" s="3">
        <v>0</v>
      </c>
      <c r="Z480" s="3">
        <v>71</v>
      </c>
      <c r="AA480" s="2" t="s">
        <v>53</v>
      </c>
      <c r="AB480" s="3">
        <v>2679</v>
      </c>
      <c r="AC480" s="3">
        <v>136483</v>
      </c>
      <c r="AD480">
        <f t="shared" si="304"/>
        <v>796</v>
      </c>
      <c r="AE480" s="3">
        <v>2277</v>
      </c>
      <c r="AF480" s="3">
        <v>2206</v>
      </c>
      <c r="AG480" s="3">
        <v>71</v>
      </c>
      <c r="AH480" s="3">
        <v>1136</v>
      </c>
      <c r="AI480" s="3">
        <v>2056</v>
      </c>
      <c r="AJ480" s="3">
        <v>1695</v>
      </c>
      <c r="AK480" s="3">
        <v>670</v>
      </c>
      <c r="AL480" s="3">
        <v>84</v>
      </c>
      <c r="AM480" s="3">
        <v>7440</v>
      </c>
      <c r="AN480" s="3">
        <v>1275</v>
      </c>
      <c r="AO480" s="3">
        <v>8060.7</v>
      </c>
      <c r="AP480" s="3">
        <v>7.9000000000000001E-2</v>
      </c>
      <c r="AQ480" s="3">
        <v>59</v>
      </c>
      <c r="AR480" s="3">
        <v>57.3</v>
      </c>
      <c r="AS480" s="3">
        <v>7.2</v>
      </c>
      <c r="AT480" s="3">
        <v>2.9</v>
      </c>
      <c r="AU480" s="2">
        <v>1002.5</v>
      </c>
      <c r="AV480" s="2">
        <v>5.5</v>
      </c>
      <c r="AW480" s="2">
        <v>-34.9</v>
      </c>
      <c r="AX480">
        <f t="shared" si="305"/>
        <v>214</v>
      </c>
      <c r="AY480" t="s">
        <v>82</v>
      </c>
      <c r="AZ480" s="3">
        <v>13773389</v>
      </c>
      <c r="BA480" s="3">
        <v>6043</v>
      </c>
      <c r="BB480">
        <v>83232589727</v>
      </c>
      <c r="BC480" t="s">
        <v>79</v>
      </c>
      <c r="BD480">
        <f t="shared" si="318"/>
        <v>17.7</v>
      </c>
      <c r="BE480">
        <f t="shared" si="319"/>
        <v>73</v>
      </c>
      <c r="BF480" t="str">
        <f t="shared" si="320"/>
        <v>あり</v>
      </c>
      <c r="BG480" t="str">
        <f t="shared" si="321"/>
        <v>_冬でない</v>
      </c>
      <c r="BH480">
        <f t="shared" si="322"/>
        <v>1247</v>
      </c>
      <c r="BI480" t="str">
        <f t="shared" si="323"/>
        <v>ゴールデンウィーク</v>
      </c>
      <c r="BJ480" t="str">
        <f t="shared" si="306"/>
        <v>_なし</v>
      </c>
      <c r="BK480" t="str">
        <f t="shared" si="324"/>
        <v>_なし</v>
      </c>
      <c r="BL480">
        <f t="shared" si="325"/>
        <v>-29.516666666666662</v>
      </c>
      <c r="BM480">
        <f t="shared" si="307"/>
        <v>8110</v>
      </c>
      <c r="BN480">
        <f t="shared" si="308"/>
        <v>1359</v>
      </c>
      <c r="BO480">
        <f t="shared" si="309"/>
        <v>9469</v>
      </c>
      <c r="BP480">
        <v>-35</v>
      </c>
      <c r="BQ480">
        <v>3</v>
      </c>
      <c r="BR480">
        <v>-13</v>
      </c>
      <c r="BS480">
        <v>-38</v>
      </c>
      <c r="BT480">
        <v>-16</v>
      </c>
      <c r="BU480">
        <v>10</v>
      </c>
      <c r="BV480">
        <f t="shared" si="290"/>
        <v>-34</v>
      </c>
      <c r="BW480">
        <f t="shared" si="291"/>
        <v>7</v>
      </c>
      <c r="BX480">
        <f t="shared" si="292"/>
        <v>-12</v>
      </c>
      <c r="BY480">
        <f t="shared" si="293"/>
        <v>-40</v>
      </c>
      <c r="BZ480">
        <f t="shared" si="294"/>
        <v>-36</v>
      </c>
      <c r="CA480">
        <f t="shared" si="295"/>
        <v>16</v>
      </c>
      <c r="CB480">
        <f t="shared" si="310"/>
        <v>-14.833333333333334</v>
      </c>
      <c r="CC480">
        <f t="shared" si="311"/>
        <v>-16.5</v>
      </c>
      <c r="CD480">
        <f t="shared" si="326"/>
        <v>7.9</v>
      </c>
      <c r="CE480" t="s">
        <v>120</v>
      </c>
      <c r="CF480" t="str">
        <f t="shared" si="327"/>
        <v>春</v>
      </c>
      <c r="CG480" s="2">
        <v>13775170</v>
      </c>
      <c r="CH480" s="2">
        <v>134702</v>
      </c>
      <c r="CI480" s="2">
        <v>83243352310</v>
      </c>
      <c r="CJ480">
        <f t="shared" si="328"/>
        <v>79773988976</v>
      </c>
      <c r="CK480">
        <f t="shared" si="329"/>
        <v>79787238916</v>
      </c>
      <c r="CL480" s="2">
        <v>10.571428571428571</v>
      </c>
      <c r="CM480" s="2">
        <v>0.14285714285714285</v>
      </c>
      <c r="CN480">
        <f t="shared" si="312"/>
        <v>10.714285714285714</v>
      </c>
      <c r="CO480">
        <f t="shared" si="315"/>
        <v>10.571428571428571</v>
      </c>
      <c r="CP480">
        <f t="shared" si="316"/>
        <v>0.14285714285714285</v>
      </c>
      <c r="CQ480">
        <f t="shared" si="317"/>
        <v>10.714285714285714</v>
      </c>
      <c r="CR480">
        <f t="shared" si="313"/>
        <v>896.28571428571433</v>
      </c>
      <c r="CS480">
        <v>201</v>
      </c>
      <c r="CT480">
        <v>536544.69999999995</v>
      </c>
      <c r="CU480">
        <f t="shared" si="330"/>
        <v>536544.69999999995</v>
      </c>
    </row>
    <row r="481" spans="1:99" x14ac:dyDescent="0.55000000000000004">
      <c r="A481" s="1">
        <v>44325</v>
      </c>
      <c r="B481">
        <v>1032</v>
      </c>
      <c r="C481">
        <v>146594</v>
      </c>
      <c r="D481">
        <v>3</v>
      </c>
      <c r="E481">
        <v>1918</v>
      </c>
      <c r="F481">
        <v>23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 t="str">
        <f t="shared" si="296"/>
        <v>休日</v>
      </c>
      <c r="O481" t="s">
        <v>17</v>
      </c>
      <c r="P481" t="str">
        <f t="shared" si="297"/>
        <v>休日</v>
      </c>
      <c r="Q481" t="str">
        <f t="shared" si="298"/>
        <v>_祝日でない</v>
      </c>
      <c r="R481" t="str">
        <f t="shared" si="299"/>
        <v>休日</v>
      </c>
      <c r="S481" t="str">
        <f t="shared" si="300"/>
        <v>休日</v>
      </c>
      <c r="T481">
        <f t="shared" si="314"/>
        <v>1121</v>
      </c>
      <c r="U481" t="str">
        <f t="shared" si="301"/>
        <v>日</v>
      </c>
      <c r="V481" t="str">
        <f t="shared" si="302"/>
        <v>_週の前半</v>
      </c>
      <c r="W481" t="s">
        <v>31</v>
      </c>
      <c r="X481" t="str">
        <f t="shared" si="303"/>
        <v>週の後半</v>
      </c>
      <c r="Y481" s="3">
        <v>0</v>
      </c>
      <c r="Z481" s="3">
        <v>56</v>
      </c>
      <c r="AA481" s="2" t="s">
        <v>53</v>
      </c>
      <c r="AB481" s="3">
        <v>12199</v>
      </c>
      <c r="AC481" s="3">
        <v>137304</v>
      </c>
      <c r="AD481">
        <f t="shared" si="304"/>
        <v>821</v>
      </c>
      <c r="AE481" s="3">
        <v>2321</v>
      </c>
      <c r="AF481" s="3">
        <v>2248</v>
      </c>
      <c r="AG481" s="3">
        <v>73</v>
      </c>
      <c r="AH481" s="3">
        <v>1204</v>
      </c>
      <c r="AI481" s="3">
        <v>2155</v>
      </c>
      <c r="AJ481" s="3">
        <v>1692</v>
      </c>
      <c r="AK481" s="3">
        <v>291</v>
      </c>
      <c r="AL481" s="3">
        <v>55</v>
      </c>
      <c r="AM481" s="3">
        <v>2889</v>
      </c>
      <c r="AN481" s="3">
        <v>732</v>
      </c>
      <c r="AO481" s="3">
        <v>7871</v>
      </c>
      <c r="AP481" s="3">
        <v>7.9000000000000001E-2</v>
      </c>
      <c r="AQ481" s="3">
        <v>71</v>
      </c>
      <c r="AR481" s="3">
        <v>59.7</v>
      </c>
      <c r="AS481" s="3">
        <v>7.8</v>
      </c>
      <c r="AT481" s="3">
        <v>4.3</v>
      </c>
      <c r="AU481" s="2">
        <v>998.6</v>
      </c>
      <c r="AV481" s="2">
        <v>4.8</v>
      </c>
      <c r="AW481" s="2">
        <v>-9.6916666666666682</v>
      </c>
      <c r="AX481">
        <f t="shared" si="305"/>
        <v>-89</v>
      </c>
      <c r="AY481" t="s">
        <v>82</v>
      </c>
      <c r="AZ481" s="3">
        <v>13769589</v>
      </c>
      <c r="BA481" s="3">
        <v>6340</v>
      </c>
      <c r="BB481">
        <v>87299194260</v>
      </c>
      <c r="BC481" t="s">
        <v>79</v>
      </c>
      <c r="BD481">
        <f t="shared" si="318"/>
        <v>16.3</v>
      </c>
      <c r="BE481">
        <f t="shared" si="319"/>
        <v>66</v>
      </c>
      <c r="BF481" t="str">
        <f t="shared" si="320"/>
        <v>あり</v>
      </c>
      <c r="BG481" t="str">
        <f t="shared" si="321"/>
        <v>_冬でない</v>
      </c>
      <c r="BH481">
        <f t="shared" si="322"/>
        <v>914</v>
      </c>
      <c r="BI481" t="str">
        <f t="shared" si="323"/>
        <v>ゴールデンウィーク</v>
      </c>
      <c r="BJ481" t="str">
        <f t="shared" si="306"/>
        <v>_なし</v>
      </c>
      <c r="BK481" t="str">
        <f t="shared" si="324"/>
        <v>_なし</v>
      </c>
      <c r="BL481">
        <f t="shared" si="325"/>
        <v>-17.683333333333334</v>
      </c>
      <c r="BM481">
        <f t="shared" si="307"/>
        <v>3180</v>
      </c>
      <c r="BN481">
        <f t="shared" si="308"/>
        <v>787</v>
      </c>
      <c r="BO481">
        <f t="shared" si="309"/>
        <v>3967</v>
      </c>
      <c r="BP481">
        <v>-33</v>
      </c>
      <c r="BQ481">
        <v>1</v>
      </c>
      <c r="BR481">
        <v>-5</v>
      </c>
      <c r="BS481">
        <v>-40</v>
      </c>
      <c r="BT481">
        <v>-17</v>
      </c>
      <c r="BU481">
        <v>8</v>
      </c>
      <c r="BV481">
        <f t="shared" ref="BV481:BV530" si="331">BP473</f>
        <v>-39</v>
      </c>
      <c r="BW481">
        <f t="shared" ref="BW481:BW530" si="332">BQ473</f>
        <v>-6</v>
      </c>
      <c r="BX481">
        <f t="shared" ref="BX481:BX530" si="333">BR473</f>
        <v>-25</v>
      </c>
      <c r="BY481">
        <f t="shared" ref="BY481:BY530" si="334">BS473</f>
        <v>-39</v>
      </c>
      <c r="BZ481">
        <f t="shared" ref="BZ481:BZ530" si="335">BT473</f>
        <v>-24</v>
      </c>
      <c r="CA481">
        <f t="shared" ref="CA481:CA530" si="336">BU473</f>
        <v>10</v>
      </c>
      <c r="CB481">
        <f t="shared" si="310"/>
        <v>-14.333333333333334</v>
      </c>
      <c r="CC481">
        <f t="shared" si="311"/>
        <v>-20.5</v>
      </c>
      <c r="CD481">
        <f t="shared" si="326"/>
        <v>7.8</v>
      </c>
      <c r="CE481" t="s">
        <v>120</v>
      </c>
      <c r="CF481" t="str">
        <f t="shared" si="327"/>
        <v>春</v>
      </c>
      <c r="CG481" s="2">
        <v>13772268</v>
      </c>
      <c r="CH481" s="2">
        <v>134625</v>
      </c>
      <c r="CI481" s="2">
        <v>87316179120</v>
      </c>
      <c r="CJ481">
        <f t="shared" si="328"/>
        <v>84502779470</v>
      </c>
      <c r="CK481">
        <f t="shared" si="329"/>
        <v>84510423580</v>
      </c>
      <c r="CL481" s="2">
        <v>10.571428571428571</v>
      </c>
      <c r="CM481" s="2">
        <v>0.14285714285714285</v>
      </c>
      <c r="CN481">
        <f t="shared" si="312"/>
        <v>10.714285714285714</v>
      </c>
      <c r="CO481">
        <f t="shared" si="315"/>
        <v>10.571428571428571</v>
      </c>
      <c r="CP481">
        <f t="shared" si="316"/>
        <v>0.14285714285714285</v>
      </c>
      <c r="CQ481">
        <f t="shared" si="317"/>
        <v>10.714285714285714</v>
      </c>
      <c r="CR481">
        <f t="shared" si="313"/>
        <v>1110.2857142857142</v>
      </c>
      <c r="CS481">
        <v>201</v>
      </c>
      <c r="CT481">
        <v>536544.69999999995</v>
      </c>
      <c r="CU481">
        <f t="shared" si="330"/>
        <v>536544.69999999995</v>
      </c>
    </row>
    <row r="482" spans="1:99" x14ac:dyDescent="0.55000000000000004">
      <c r="A482" s="1">
        <v>44326</v>
      </c>
      <c r="B482">
        <v>573</v>
      </c>
      <c r="C482">
        <v>147167</v>
      </c>
      <c r="D482">
        <v>2</v>
      </c>
      <c r="E482">
        <v>1920</v>
      </c>
      <c r="F482">
        <v>20.2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 t="str">
        <f t="shared" si="296"/>
        <v>_平日(金曜除く)</v>
      </c>
      <c r="O482" t="s">
        <v>17</v>
      </c>
      <c r="P482" t="str">
        <f t="shared" si="297"/>
        <v>_平日</v>
      </c>
      <c r="Q482" t="str">
        <f t="shared" si="298"/>
        <v>_祝日でない</v>
      </c>
      <c r="R482" t="str">
        <f t="shared" si="299"/>
        <v>_平日</v>
      </c>
      <c r="S482" t="str">
        <f t="shared" si="300"/>
        <v>_平日</v>
      </c>
      <c r="T482">
        <f t="shared" si="314"/>
        <v>1032</v>
      </c>
      <c r="U482" t="str">
        <f t="shared" si="301"/>
        <v>月</v>
      </c>
      <c r="V482" t="str">
        <f t="shared" si="302"/>
        <v>_週の前半</v>
      </c>
      <c r="W482" t="s">
        <v>31</v>
      </c>
      <c r="X482" t="str">
        <f t="shared" si="303"/>
        <v>_週の前半</v>
      </c>
      <c r="Y482" s="3">
        <v>0</v>
      </c>
      <c r="Z482" s="3">
        <v>43</v>
      </c>
      <c r="AA482" s="2" t="s">
        <v>53</v>
      </c>
      <c r="AB482" s="3">
        <v>6285</v>
      </c>
      <c r="AC482" s="3">
        <v>138070</v>
      </c>
      <c r="AD482">
        <f t="shared" si="304"/>
        <v>766</v>
      </c>
      <c r="AE482" s="3">
        <v>2346</v>
      </c>
      <c r="AF482" s="3">
        <v>2268</v>
      </c>
      <c r="AG482" s="3">
        <v>78</v>
      </c>
      <c r="AH482" s="3">
        <v>1219</v>
      </c>
      <c r="AI482" s="3">
        <v>2253</v>
      </c>
      <c r="AJ482" s="3">
        <v>1359</v>
      </c>
      <c r="AK482" s="3">
        <v>641</v>
      </c>
      <c r="AL482" s="3">
        <v>133</v>
      </c>
      <c r="AM482" s="3">
        <v>8301</v>
      </c>
      <c r="AN482" s="3">
        <v>2688</v>
      </c>
      <c r="AO482" s="3">
        <v>8819.6</v>
      </c>
      <c r="AP482" s="3">
        <v>7.4999999999999997E-2</v>
      </c>
      <c r="AQ482" s="3">
        <v>74</v>
      </c>
      <c r="AR482" s="3">
        <v>61.7</v>
      </c>
      <c r="AS482" s="3">
        <v>9.4</v>
      </c>
      <c r="AT482" s="3">
        <v>3.4</v>
      </c>
      <c r="AU482" s="2">
        <v>1006.7</v>
      </c>
      <c r="AV482" s="2">
        <v>6.8</v>
      </c>
      <c r="AW482" s="2">
        <v>183.18333333333337</v>
      </c>
      <c r="AX482">
        <f t="shared" si="305"/>
        <v>-459</v>
      </c>
      <c r="AY482" t="s">
        <v>82</v>
      </c>
      <c r="AZ482" s="3">
        <v>13756358</v>
      </c>
      <c r="BA482" s="3">
        <v>6604</v>
      </c>
      <c r="BB482">
        <v>90846988232</v>
      </c>
      <c r="BC482" t="s">
        <v>79</v>
      </c>
      <c r="BD482">
        <f t="shared" si="318"/>
        <v>16.399999999999999</v>
      </c>
      <c r="BE482">
        <f t="shared" si="319"/>
        <v>42</v>
      </c>
      <c r="BF482" t="str">
        <f t="shared" si="320"/>
        <v>あり</v>
      </c>
      <c r="BG482" t="str">
        <f t="shared" si="321"/>
        <v>_冬でない</v>
      </c>
      <c r="BH482">
        <f t="shared" si="322"/>
        <v>672</v>
      </c>
      <c r="BI482" t="str">
        <f t="shared" si="323"/>
        <v>ゴールデンウィーク</v>
      </c>
      <c r="BJ482" t="str">
        <f t="shared" si="306"/>
        <v>_なし</v>
      </c>
      <c r="BK482" t="str">
        <f t="shared" si="324"/>
        <v>_なし</v>
      </c>
      <c r="BL482">
        <f t="shared" si="325"/>
        <v>13.966666666666667</v>
      </c>
      <c r="BM482">
        <f t="shared" si="307"/>
        <v>8942</v>
      </c>
      <c r="BN482">
        <f t="shared" si="308"/>
        <v>2821</v>
      </c>
      <c r="BO482">
        <f t="shared" si="309"/>
        <v>11763</v>
      </c>
      <c r="BP482">
        <v>-36</v>
      </c>
      <c r="BQ482">
        <v>-1</v>
      </c>
      <c r="BR482">
        <v>-15</v>
      </c>
      <c r="BS482">
        <v>-32</v>
      </c>
      <c r="BT482">
        <v>-24</v>
      </c>
      <c r="BU482">
        <v>12</v>
      </c>
      <c r="BV482">
        <f t="shared" si="331"/>
        <v>-37</v>
      </c>
      <c r="BW482">
        <f t="shared" si="332"/>
        <v>-5</v>
      </c>
      <c r="BX482">
        <f t="shared" si="333"/>
        <v>-20</v>
      </c>
      <c r="BY482">
        <f t="shared" si="334"/>
        <v>-41</v>
      </c>
      <c r="BZ482">
        <f t="shared" si="335"/>
        <v>-22</v>
      </c>
      <c r="CA482">
        <f t="shared" si="336"/>
        <v>7</v>
      </c>
      <c r="CB482">
        <f t="shared" si="310"/>
        <v>-16</v>
      </c>
      <c r="CC482">
        <f t="shared" si="311"/>
        <v>-19.666666666666668</v>
      </c>
      <c r="CD482">
        <f t="shared" si="326"/>
        <v>9.1999999999999993</v>
      </c>
      <c r="CE482" t="s">
        <v>120</v>
      </c>
      <c r="CF482" t="str">
        <f t="shared" si="327"/>
        <v>春</v>
      </c>
      <c r="CG482" s="2">
        <v>13768557</v>
      </c>
      <c r="CH482" s="2">
        <v>125871</v>
      </c>
      <c r="CI482" s="2">
        <v>90927550428</v>
      </c>
      <c r="CJ482">
        <f t="shared" si="328"/>
        <v>87041703690</v>
      </c>
      <c r="CK482">
        <f t="shared" si="329"/>
        <v>87047475600</v>
      </c>
      <c r="CL482" s="2">
        <v>9.7142857142857135</v>
      </c>
      <c r="CM482" s="2">
        <v>0.2857142857142857</v>
      </c>
      <c r="CN482">
        <f t="shared" si="312"/>
        <v>10</v>
      </c>
      <c r="CO482">
        <f t="shared" si="315"/>
        <v>10.571428571428571</v>
      </c>
      <c r="CP482">
        <f t="shared" si="316"/>
        <v>0.14285714285714285</v>
      </c>
      <c r="CQ482">
        <f t="shared" si="317"/>
        <v>10.714285714285714</v>
      </c>
      <c r="CR482">
        <f t="shared" si="313"/>
        <v>1021.2857142857143</v>
      </c>
      <c r="CS482">
        <v>201</v>
      </c>
      <c r="CT482">
        <v>536544.69999999995</v>
      </c>
      <c r="CU482">
        <f t="shared" si="330"/>
        <v>536544.69999999995</v>
      </c>
    </row>
    <row r="483" spans="1:99" x14ac:dyDescent="0.55000000000000004">
      <c r="A483" s="1">
        <v>44327</v>
      </c>
      <c r="B483">
        <v>925</v>
      </c>
      <c r="C483">
        <v>148092</v>
      </c>
      <c r="D483">
        <v>3</v>
      </c>
      <c r="E483">
        <v>1923</v>
      </c>
      <c r="F483">
        <v>17.5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 t="str">
        <f t="shared" si="296"/>
        <v>_平日(金曜除く)</v>
      </c>
      <c r="O483" t="s">
        <v>17</v>
      </c>
      <c r="P483" t="str">
        <f t="shared" si="297"/>
        <v>_平日</v>
      </c>
      <c r="Q483" t="str">
        <f t="shared" si="298"/>
        <v>_祝日でない</v>
      </c>
      <c r="R483" t="str">
        <f t="shared" si="299"/>
        <v>_平日</v>
      </c>
      <c r="S483" t="str">
        <f t="shared" si="300"/>
        <v>_平日</v>
      </c>
      <c r="T483">
        <f t="shared" si="314"/>
        <v>573</v>
      </c>
      <c r="U483" t="str">
        <f t="shared" si="301"/>
        <v>火</v>
      </c>
      <c r="V483" t="str">
        <f t="shared" si="302"/>
        <v>_週の前半</v>
      </c>
      <c r="W483" t="s">
        <v>31</v>
      </c>
      <c r="X483" t="str">
        <f t="shared" si="303"/>
        <v>_週の前半</v>
      </c>
      <c r="Y483" s="3">
        <v>0</v>
      </c>
      <c r="Z483" s="3">
        <v>58</v>
      </c>
      <c r="AA483" s="2" t="s">
        <v>53</v>
      </c>
      <c r="AB483" s="3">
        <v>8527</v>
      </c>
      <c r="AC483" s="3">
        <v>139000</v>
      </c>
      <c r="AD483">
        <f t="shared" si="304"/>
        <v>930</v>
      </c>
      <c r="AE483" s="3">
        <v>2393</v>
      </c>
      <c r="AF483" s="3">
        <v>2312</v>
      </c>
      <c r="AG483" s="3">
        <v>81</v>
      </c>
      <c r="AH483" s="3">
        <v>1160</v>
      </c>
      <c r="AI483" s="3">
        <v>2194</v>
      </c>
      <c r="AJ483" s="3">
        <v>1422</v>
      </c>
      <c r="AK483" s="3">
        <v>718</v>
      </c>
      <c r="AL483" s="3">
        <v>89</v>
      </c>
      <c r="AM483" s="3">
        <v>9692</v>
      </c>
      <c r="AN483" s="3">
        <v>2075</v>
      </c>
      <c r="AO483" s="3">
        <v>9817</v>
      </c>
      <c r="AP483" s="3">
        <v>7.0999999999999994E-2</v>
      </c>
      <c r="AQ483" s="3">
        <v>61</v>
      </c>
      <c r="AR483" s="3">
        <v>61.6</v>
      </c>
      <c r="AS483" s="3">
        <v>0.6</v>
      </c>
      <c r="AT483" s="3">
        <v>2.2999999999999998</v>
      </c>
      <c r="AU483" s="2">
        <v>1012.5</v>
      </c>
      <c r="AV483" s="2">
        <v>9.8000000000000007</v>
      </c>
      <c r="AW483" s="2">
        <v>-2.2666666666666666</v>
      </c>
      <c r="AX483">
        <f t="shared" si="305"/>
        <v>352</v>
      </c>
      <c r="AY483" t="s">
        <v>82</v>
      </c>
      <c r="AZ483" s="3">
        <v>13749500</v>
      </c>
      <c r="BA483" s="3">
        <v>6244</v>
      </c>
      <c r="BB483">
        <v>85851878000</v>
      </c>
      <c r="BC483" t="s">
        <v>79</v>
      </c>
      <c r="BD483">
        <f t="shared" si="318"/>
        <v>18</v>
      </c>
      <c r="BE483">
        <f t="shared" si="319"/>
        <v>52</v>
      </c>
      <c r="BF483" t="str">
        <f t="shared" si="320"/>
        <v>あり</v>
      </c>
      <c r="BG483" t="str">
        <f t="shared" si="321"/>
        <v>_冬でない</v>
      </c>
      <c r="BH483">
        <f t="shared" si="322"/>
        <v>696</v>
      </c>
      <c r="BI483" t="str">
        <f t="shared" si="323"/>
        <v>ゴールデンウィーク</v>
      </c>
      <c r="BJ483" t="str">
        <f t="shared" si="306"/>
        <v>_なし</v>
      </c>
      <c r="BK483" t="str">
        <f t="shared" si="324"/>
        <v>_なし</v>
      </c>
      <c r="BL483">
        <f t="shared" si="325"/>
        <v>0.22500000000000017</v>
      </c>
      <c r="BM483">
        <f t="shared" si="307"/>
        <v>10410</v>
      </c>
      <c r="BN483">
        <f t="shared" si="308"/>
        <v>2164</v>
      </c>
      <c r="BO483">
        <f t="shared" si="309"/>
        <v>12574</v>
      </c>
      <c r="BP483">
        <v>-37</v>
      </c>
      <c r="BQ483">
        <v>-1</v>
      </c>
      <c r="BR483">
        <v>-18</v>
      </c>
      <c r="BS483">
        <v>-34</v>
      </c>
      <c r="BT483">
        <v>-26</v>
      </c>
      <c r="BU483">
        <v>14</v>
      </c>
      <c r="BV483">
        <f t="shared" si="331"/>
        <v>-33</v>
      </c>
      <c r="BW483">
        <f t="shared" si="332"/>
        <v>-5</v>
      </c>
      <c r="BX483">
        <f t="shared" si="333"/>
        <v>10</v>
      </c>
      <c r="BY483">
        <f t="shared" si="334"/>
        <v>-60</v>
      </c>
      <c r="BZ483">
        <f t="shared" si="335"/>
        <v>-76</v>
      </c>
      <c r="CA483">
        <f t="shared" si="336"/>
        <v>25</v>
      </c>
      <c r="CB483">
        <f t="shared" si="310"/>
        <v>-17</v>
      </c>
      <c r="CC483">
        <f t="shared" si="311"/>
        <v>-23.166666666666668</v>
      </c>
      <c r="CD483">
        <f t="shared" si="326"/>
        <v>11.4</v>
      </c>
      <c r="CE483" t="s">
        <v>120</v>
      </c>
      <c r="CF483" t="str">
        <f t="shared" si="327"/>
        <v>春</v>
      </c>
      <c r="CG483" s="2">
        <v>13755785</v>
      </c>
      <c r="CH483" s="2">
        <v>132715</v>
      </c>
      <c r="CI483" s="2">
        <v>85891121540</v>
      </c>
      <c r="CJ483">
        <f t="shared" si="328"/>
        <v>87184590396</v>
      </c>
      <c r="CK483">
        <f t="shared" si="329"/>
        <v>87188841468</v>
      </c>
      <c r="CL483" s="2">
        <v>9.7142857142857135</v>
      </c>
      <c r="CM483" s="2">
        <v>0.2857142857142857</v>
      </c>
      <c r="CN483">
        <f t="shared" si="312"/>
        <v>10</v>
      </c>
      <c r="CO483">
        <f t="shared" si="315"/>
        <v>9.7142857142857135</v>
      </c>
      <c r="CP483">
        <f t="shared" si="316"/>
        <v>0.2857142857142857</v>
      </c>
      <c r="CQ483">
        <f t="shared" si="317"/>
        <v>10</v>
      </c>
      <c r="CR483">
        <f t="shared" si="313"/>
        <v>563</v>
      </c>
      <c r="CS483">
        <v>201</v>
      </c>
      <c r="CT483">
        <v>536544.69999999995</v>
      </c>
      <c r="CU483">
        <f t="shared" si="330"/>
        <v>536544.69999999995</v>
      </c>
    </row>
    <row r="484" spans="1:99" x14ac:dyDescent="0.55000000000000004">
      <c r="A484" s="1">
        <v>44328</v>
      </c>
      <c r="B484">
        <v>969</v>
      </c>
      <c r="C484">
        <v>149061</v>
      </c>
      <c r="D484">
        <v>8</v>
      </c>
      <c r="E484">
        <v>1931</v>
      </c>
      <c r="F484">
        <v>17.899999999999999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 t="str">
        <f t="shared" si="296"/>
        <v>_平日(金曜除く)</v>
      </c>
      <c r="O484" t="s">
        <v>17</v>
      </c>
      <c r="P484" t="str">
        <f t="shared" si="297"/>
        <v>_平日</v>
      </c>
      <c r="Q484" t="str">
        <f t="shared" si="298"/>
        <v>_祝日でない</v>
      </c>
      <c r="R484" t="str">
        <f t="shared" si="299"/>
        <v>_平日</v>
      </c>
      <c r="S484" t="str">
        <f t="shared" si="300"/>
        <v>_平日</v>
      </c>
      <c r="T484">
        <f t="shared" si="314"/>
        <v>925</v>
      </c>
      <c r="U484" t="str">
        <f t="shared" si="301"/>
        <v>水</v>
      </c>
      <c r="V484" t="str">
        <f t="shared" si="302"/>
        <v>_週の前半</v>
      </c>
      <c r="W484" t="s">
        <v>31</v>
      </c>
      <c r="X484" t="str">
        <f t="shared" si="303"/>
        <v>_週の前半</v>
      </c>
      <c r="Y484" s="3">
        <v>0</v>
      </c>
      <c r="Z484" s="3">
        <v>56</v>
      </c>
      <c r="AA484" s="2" t="s">
        <v>53</v>
      </c>
      <c r="AB484" s="3">
        <v>14197</v>
      </c>
      <c r="AC484" s="3">
        <v>139906</v>
      </c>
      <c r="AD484">
        <f t="shared" si="304"/>
        <v>906</v>
      </c>
      <c r="AE484" s="3">
        <v>2399</v>
      </c>
      <c r="AF484" s="3">
        <v>2313</v>
      </c>
      <c r="AG484" s="3">
        <v>86</v>
      </c>
      <c r="AH484" s="3">
        <v>1182</v>
      </c>
      <c r="AI484" s="3">
        <v>2230</v>
      </c>
      <c r="AJ484" s="3">
        <v>1413</v>
      </c>
      <c r="AK484" s="3">
        <v>623</v>
      </c>
      <c r="AL484" s="3">
        <v>81</v>
      </c>
      <c r="AM484" s="3">
        <v>8793</v>
      </c>
      <c r="AN484" s="3">
        <v>1970</v>
      </c>
      <c r="AO484" s="3">
        <v>10710.4</v>
      </c>
      <c r="AP484" s="3">
        <v>6.8000000000000005E-2</v>
      </c>
      <c r="AQ484" s="3">
        <v>53</v>
      </c>
      <c r="AR484" s="3">
        <v>61</v>
      </c>
      <c r="AS484" s="3">
        <v>3</v>
      </c>
      <c r="AT484" s="3">
        <v>3.1</v>
      </c>
      <c r="AU484" s="2">
        <v>1018.1</v>
      </c>
      <c r="AV484" s="2">
        <v>10</v>
      </c>
      <c r="AW484" s="2">
        <v>6.0333333333333323</v>
      </c>
      <c r="AX484">
        <f t="shared" si="305"/>
        <v>44</v>
      </c>
      <c r="AY484" t="s">
        <v>82</v>
      </c>
      <c r="AZ484" s="3">
        <v>13740048</v>
      </c>
      <c r="BA484" s="3">
        <v>6255</v>
      </c>
      <c r="BB484">
        <v>85944000240</v>
      </c>
      <c r="BC484" t="s">
        <v>79</v>
      </c>
      <c r="BD484">
        <f t="shared" si="318"/>
        <v>18.3</v>
      </c>
      <c r="BE484">
        <f t="shared" si="319"/>
        <v>72</v>
      </c>
      <c r="BF484" t="str">
        <f t="shared" si="320"/>
        <v>あり</v>
      </c>
      <c r="BG484" t="str">
        <f t="shared" si="321"/>
        <v>_冬でない</v>
      </c>
      <c r="BH484">
        <f t="shared" si="322"/>
        <v>988</v>
      </c>
      <c r="BI484" t="str">
        <f t="shared" si="323"/>
        <v>_なし</v>
      </c>
      <c r="BJ484" t="str">
        <f t="shared" si="306"/>
        <v>_なし</v>
      </c>
      <c r="BK484" t="str">
        <f t="shared" si="324"/>
        <v>_なし</v>
      </c>
      <c r="BL484">
        <f t="shared" si="325"/>
        <v>-0.62499999999999989</v>
      </c>
      <c r="BM484">
        <f t="shared" si="307"/>
        <v>9416</v>
      </c>
      <c r="BN484">
        <f t="shared" si="308"/>
        <v>2051</v>
      </c>
      <c r="BO484">
        <f t="shared" si="309"/>
        <v>11467</v>
      </c>
      <c r="BP484">
        <v>-35</v>
      </c>
      <c r="BQ484">
        <v>1</v>
      </c>
      <c r="BR484">
        <v>-9</v>
      </c>
      <c r="BS484">
        <v>-33</v>
      </c>
      <c r="BT484">
        <v>-26</v>
      </c>
      <c r="BU484">
        <v>13</v>
      </c>
      <c r="BV484">
        <f t="shared" si="331"/>
        <v>-32</v>
      </c>
      <c r="BW484">
        <f t="shared" si="332"/>
        <v>-2</v>
      </c>
      <c r="BX484">
        <f t="shared" si="333"/>
        <v>24</v>
      </c>
      <c r="BY484">
        <f t="shared" si="334"/>
        <v>-60</v>
      </c>
      <c r="BZ484">
        <f t="shared" si="335"/>
        <v>-77</v>
      </c>
      <c r="CA484">
        <f t="shared" si="336"/>
        <v>26</v>
      </c>
      <c r="CB484">
        <f t="shared" si="310"/>
        <v>-14.833333333333334</v>
      </c>
      <c r="CC484">
        <f t="shared" si="311"/>
        <v>-20.166666666666668</v>
      </c>
      <c r="CD484">
        <f t="shared" si="326"/>
        <v>1.6</v>
      </c>
      <c r="CE484" t="s">
        <v>120</v>
      </c>
      <c r="CF484" t="str">
        <f t="shared" si="327"/>
        <v>春</v>
      </c>
      <c r="CG484" s="2">
        <v>13748575</v>
      </c>
      <c r="CH484" s="2">
        <v>131379</v>
      </c>
      <c r="CI484" s="2">
        <v>85997336625</v>
      </c>
      <c r="CJ484">
        <f t="shared" si="328"/>
        <v>86680231890</v>
      </c>
      <c r="CK484">
        <f t="shared" si="329"/>
        <v>86684609730</v>
      </c>
      <c r="CL484" s="2">
        <v>9.7142857142857135</v>
      </c>
      <c r="CM484" s="2">
        <v>0.2857142857142857</v>
      </c>
      <c r="CN484">
        <f t="shared" si="312"/>
        <v>10</v>
      </c>
      <c r="CO484">
        <f t="shared" si="315"/>
        <v>9.7142857142857135</v>
      </c>
      <c r="CP484">
        <f t="shared" si="316"/>
        <v>0.2857142857142857</v>
      </c>
      <c r="CQ484">
        <f t="shared" si="317"/>
        <v>10</v>
      </c>
      <c r="CR484">
        <f t="shared" si="313"/>
        <v>915</v>
      </c>
      <c r="CS484">
        <v>201</v>
      </c>
      <c r="CT484">
        <v>536544.69999999995</v>
      </c>
      <c r="CU484">
        <f t="shared" si="330"/>
        <v>536544.69999999995</v>
      </c>
    </row>
    <row r="485" spans="1:99" x14ac:dyDescent="0.55000000000000004">
      <c r="A485" s="1">
        <v>44329</v>
      </c>
      <c r="B485">
        <v>1010</v>
      </c>
      <c r="C485">
        <v>150071</v>
      </c>
      <c r="D485">
        <v>7</v>
      </c>
      <c r="E485">
        <v>1938</v>
      </c>
      <c r="F485">
        <v>16.100000000000001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 t="str">
        <f t="shared" si="296"/>
        <v>_平日(金曜除く)</v>
      </c>
      <c r="O485" t="s">
        <v>17</v>
      </c>
      <c r="P485" t="str">
        <f t="shared" si="297"/>
        <v>_平日</v>
      </c>
      <c r="Q485" t="str">
        <f t="shared" si="298"/>
        <v>_祝日でない</v>
      </c>
      <c r="R485" t="str">
        <f t="shared" si="299"/>
        <v>_平日</v>
      </c>
      <c r="S485" t="str">
        <f t="shared" si="300"/>
        <v>_平日</v>
      </c>
      <c r="T485">
        <f t="shared" si="314"/>
        <v>969</v>
      </c>
      <c r="U485" t="str">
        <f t="shared" si="301"/>
        <v>木</v>
      </c>
      <c r="V485" t="str">
        <f t="shared" si="302"/>
        <v>週の後半</v>
      </c>
      <c r="W485" t="s">
        <v>31</v>
      </c>
      <c r="X485" t="str">
        <f t="shared" si="303"/>
        <v>週の後半</v>
      </c>
      <c r="Y485" s="3">
        <v>12</v>
      </c>
      <c r="Z485" s="3">
        <v>94</v>
      </c>
      <c r="AA485" s="2" t="s">
        <v>53</v>
      </c>
      <c r="AB485" s="3">
        <v>13936</v>
      </c>
      <c r="AC485" s="3">
        <v>140796</v>
      </c>
      <c r="AD485">
        <f t="shared" si="304"/>
        <v>890</v>
      </c>
      <c r="AE485" s="3">
        <v>2358</v>
      </c>
      <c r="AF485" s="3">
        <v>2274</v>
      </c>
      <c r="AG485" s="3">
        <v>84</v>
      </c>
      <c r="AH485" s="3">
        <v>1263</v>
      </c>
      <c r="AI485" s="3">
        <v>2268</v>
      </c>
      <c r="AJ485" s="3">
        <v>1448</v>
      </c>
      <c r="AK485" s="3">
        <v>529</v>
      </c>
      <c r="AL485" s="3">
        <v>82</v>
      </c>
      <c r="AM485" s="3">
        <v>8038</v>
      </c>
      <c r="AN485" s="3">
        <v>1729</v>
      </c>
      <c r="AO485" s="3">
        <v>10649.6</v>
      </c>
      <c r="AP485" s="3">
        <v>6.7000000000000004E-2</v>
      </c>
      <c r="AQ485" s="3">
        <v>45</v>
      </c>
      <c r="AR485" s="3">
        <v>59.6</v>
      </c>
      <c r="AS485" s="3">
        <v>0</v>
      </c>
      <c r="AT485" s="3">
        <v>1.8</v>
      </c>
      <c r="AU485" s="2">
        <v>1013.8</v>
      </c>
      <c r="AV485" s="2">
        <v>10</v>
      </c>
      <c r="AW485" s="2">
        <v>-1.9083333333333334</v>
      </c>
      <c r="AX485">
        <f t="shared" si="305"/>
        <v>41</v>
      </c>
      <c r="AY485" t="s">
        <v>82</v>
      </c>
      <c r="AZ485" s="3">
        <v>13724882</v>
      </c>
      <c r="BA485" s="3">
        <v>6327</v>
      </c>
      <c r="BB485">
        <v>86837328414</v>
      </c>
      <c r="BC485" t="s">
        <v>79</v>
      </c>
      <c r="BD485">
        <f t="shared" si="318"/>
        <v>18.5</v>
      </c>
      <c r="BE485">
        <f t="shared" si="319"/>
        <v>75</v>
      </c>
      <c r="BF485" t="str">
        <f t="shared" si="320"/>
        <v>あり</v>
      </c>
      <c r="BG485" t="str">
        <f t="shared" si="321"/>
        <v>_冬でない</v>
      </c>
      <c r="BH485">
        <f t="shared" si="322"/>
        <v>2364</v>
      </c>
      <c r="BI485" t="str">
        <f t="shared" si="323"/>
        <v>_なし</v>
      </c>
      <c r="BJ485" t="str">
        <f t="shared" si="306"/>
        <v>_なし</v>
      </c>
      <c r="BK485" t="str">
        <f t="shared" si="324"/>
        <v>_なし</v>
      </c>
      <c r="BL485">
        <f t="shared" si="325"/>
        <v>113.02500000000002</v>
      </c>
      <c r="BM485">
        <f t="shared" si="307"/>
        <v>8567</v>
      </c>
      <c r="BN485">
        <f t="shared" si="308"/>
        <v>1811</v>
      </c>
      <c r="BO485">
        <f t="shared" si="309"/>
        <v>10378</v>
      </c>
      <c r="BP485">
        <v>-42</v>
      </c>
      <c r="BQ485">
        <v>-14</v>
      </c>
      <c r="BR485">
        <v>-51</v>
      </c>
      <c r="BS485">
        <v>-35</v>
      </c>
      <c r="BT485">
        <v>-28</v>
      </c>
      <c r="BU485">
        <v>15</v>
      </c>
      <c r="BV485">
        <f t="shared" si="331"/>
        <v>-44</v>
      </c>
      <c r="BW485">
        <f t="shared" si="332"/>
        <v>-14</v>
      </c>
      <c r="BX485">
        <f t="shared" si="333"/>
        <v>-31</v>
      </c>
      <c r="BY485">
        <f t="shared" si="334"/>
        <v>-65</v>
      </c>
      <c r="BZ485">
        <f t="shared" si="335"/>
        <v>-76</v>
      </c>
      <c r="CA485">
        <f t="shared" si="336"/>
        <v>29</v>
      </c>
      <c r="CB485">
        <f t="shared" si="310"/>
        <v>-25.833333333333332</v>
      </c>
      <c r="CC485">
        <f t="shared" si="311"/>
        <v>-33.5</v>
      </c>
      <c r="CD485">
        <f t="shared" si="326"/>
        <v>6.7</v>
      </c>
      <c r="CE485" t="s">
        <v>120</v>
      </c>
      <c r="CF485" t="str">
        <f t="shared" si="327"/>
        <v>春</v>
      </c>
      <c r="CG485" s="2">
        <v>13739079</v>
      </c>
      <c r="CH485" s="2">
        <v>126599</v>
      </c>
      <c r="CI485" s="2">
        <v>86927152833</v>
      </c>
      <c r="CJ485">
        <f t="shared" si="328"/>
        <v>87896445128</v>
      </c>
      <c r="CK485">
        <f t="shared" si="329"/>
        <v>87902747580</v>
      </c>
      <c r="CL485" s="2">
        <v>9.7142857142857135</v>
      </c>
      <c r="CM485" s="2">
        <v>0.2857142857142857</v>
      </c>
      <c r="CN485">
        <f t="shared" si="312"/>
        <v>10</v>
      </c>
      <c r="CO485">
        <f t="shared" si="315"/>
        <v>9.7142857142857135</v>
      </c>
      <c r="CP485">
        <f t="shared" si="316"/>
        <v>0.2857142857142857</v>
      </c>
      <c r="CQ485">
        <f t="shared" si="317"/>
        <v>10</v>
      </c>
      <c r="CR485">
        <f t="shared" si="313"/>
        <v>959</v>
      </c>
      <c r="CS485">
        <v>201</v>
      </c>
      <c r="CT485">
        <v>536544.69999999995</v>
      </c>
      <c r="CU485">
        <f t="shared" si="330"/>
        <v>536544.69999999995</v>
      </c>
    </row>
    <row r="486" spans="1:99" x14ac:dyDescent="0.55000000000000004">
      <c r="A486" s="1">
        <v>44330</v>
      </c>
      <c r="B486">
        <v>854</v>
      </c>
      <c r="C486">
        <v>150925</v>
      </c>
      <c r="D486">
        <v>2</v>
      </c>
      <c r="E486">
        <v>1940</v>
      </c>
      <c r="F486">
        <v>20.8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 t="str">
        <f t="shared" si="296"/>
        <v>金曜</v>
      </c>
      <c r="O486" t="s">
        <v>17</v>
      </c>
      <c r="P486" t="str">
        <f t="shared" si="297"/>
        <v>_平日</v>
      </c>
      <c r="Q486" t="str">
        <f t="shared" si="298"/>
        <v>_祝日でない</v>
      </c>
      <c r="R486" t="str">
        <f t="shared" si="299"/>
        <v>_平日</v>
      </c>
      <c r="S486" t="str">
        <f t="shared" si="300"/>
        <v>休日前日</v>
      </c>
      <c r="T486">
        <f t="shared" si="314"/>
        <v>1010</v>
      </c>
      <c r="U486" t="str">
        <f t="shared" si="301"/>
        <v>金</v>
      </c>
      <c r="V486" t="str">
        <f t="shared" si="302"/>
        <v>週の後半</v>
      </c>
      <c r="W486" t="s">
        <v>31</v>
      </c>
      <c r="X486" t="str">
        <f t="shared" si="303"/>
        <v>週の後半</v>
      </c>
      <c r="Y486" s="3">
        <v>0</v>
      </c>
      <c r="Z486" s="3">
        <v>77</v>
      </c>
      <c r="AA486" s="2" t="s">
        <v>53</v>
      </c>
      <c r="AB486" s="3">
        <v>12625</v>
      </c>
      <c r="AC486" s="3">
        <v>141479</v>
      </c>
      <c r="AD486">
        <f t="shared" si="304"/>
        <v>683</v>
      </c>
      <c r="AE486" s="3">
        <v>2410</v>
      </c>
      <c r="AF486" s="3">
        <v>2326</v>
      </c>
      <c r="AG486" s="3">
        <v>84</v>
      </c>
      <c r="AH486" s="3">
        <v>1335</v>
      </c>
      <c r="AI486" s="3">
        <v>2350</v>
      </c>
      <c r="AJ486" s="3">
        <v>1411</v>
      </c>
      <c r="AK486" s="3">
        <v>543</v>
      </c>
      <c r="AL486" s="3">
        <v>86</v>
      </c>
      <c r="AM486" s="3">
        <v>8189</v>
      </c>
      <c r="AN486" s="3">
        <v>1763</v>
      </c>
      <c r="AO486" s="3">
        <v>10028.4</v>
      </c>
      <c r="AP486" s="3">
        <v>6.6000000000000003E-2</v>
      </c>
      <c r="AQ486" s="3">
        <v>42</v>
      </c>
      <c r="AR486" s="3">
        <v>57.9</v>
      </c>
      <c r="AS486" s="3">
        <v>10.9</v>
      </c>
      <c r="AT486" s="3">
        <v>2.4</v>
      </c>
      <c r="AU486" s="2">
        <v>1010.2</v>
      </c>
      <c r="AV486" s="2">
        <v>10</v>
      </c>
      <c r="AW486" s="2">
        <v>2.7333333333333329</v>
      </c>
      <c r="AX486">
        <f t="shared" si="305"/>
        <v>-156</v>
      </c>
      <c r="AY486" t="s">
        <v>82</v>
      </c>
      <c r="AZ486" s="3">
        <v>13709936</v>
      </c>
      <c r="BA486" s="3">
        <v>6652</v>
      </c>
      <c r="BB486">
        <v>91198494272</v>
      </c>
      <c r="BC486" t="s">
        <v>79</v>
      </c>
      <c r="BD486">
        <f t="shared" si="318"/>
        <v>17.5</v>
      </c>
      <c r="BE486">
        <f t="shared" si="319"/>
        <v>83</v>
      </c>
      <c r="BF486" t="str">
        <f t="shared" si="320"/>
        <v>あり</v>
      </c>
      <c r="BG486" t="str">
        <f t="shared" si="321"/>
        <v>_冬でない</v>
      </c>
      <c r="BH486">
        <f t="shared" si="322"/>
        <v>1781</v>
      </c>
      <c r="BI486" t="str">
        <f t="shared" si="323"/>
        <v>_なし</v>
      </c>
      <c r="BJ486" t="str">
        <f t="shared" si="306"/>
        <v>_なし</v>
      </c>
      <c r="BK486" t="str">
        <f t="shared" si="324"/>
        <v>_なし</v>
      </c>
      <c r="BL486">
        <f t="shared" si="325"/>
        <v>-2.4666666666666668</v>
      </c>
      <c r="BM486">
        <f t="shared" si="307"/>
        <v>8732</v>
      </c>
      <c r="BN486">
        <f t="shared" si="308"/>
        <v>1849</v>
      </c>
      <c r="BO486">
        <f t="shared" si="309"/>
        <v>10581</v>
      </c>
      <c r="BP486">
        <v>-36</v>
      </c>
      <c r="BQ486">
        <v>5</v>
      </c>
      <c r="BR486">
        <v>-14</v>
      </c>
      <c r="BS486">
        <v>-33</v>
      </c>
      <c r="BT486">
        <v>-25</v>
      </c>
      <c r="BU486">
        <v>14</v>
      </c>
      <c r="BV486">
        <f t="shared" si="331"/>
        <v>-36</v>
      </c>
      <c r="BW486">
        <f t="shared" si="332"/>
        <v>0</v>
      </c>
      <c r="BX486">
        <f t="shared" si="333"/>
        <v>-19</v>
      </c>
      <c r="BY486">
        <f t="shared" si="334"/>
        <v>-36</v>
      </c>
      <c r="BZ486">
        <f t="shared" si="335"/>
        <v>-29</v>
      </c>
      <c r="CA486">
        <f t="shared" si="336"/>
        <v>14</v>
      </c>
      <c r="CB486">
        <f t="shared" si="310"/>
        <v>-14.833333333333334</v>
      </c>
      <c r="CC486">
        <f t="shared" si="311"/>
        <v>-17.666666666666668</v>
      </c>
      <c r="CD486">
        <f t="shared" si="326"/>
        <v>0.7</v>
      </c>
      <c r="CE486" t="s">
        <v>120</v>
      </c>
      <c r="CF486" t="str">
        <f t="shared" si="327"/>
        <v>春</v>
      </c>
      <c r="CG486" s="2">
        <v>13723872</v>
      </c>
      <c r="CH486" s="2">
        <v>127543</v>
      </c>
      <c r="CI486" s="2">
        <v>91291196544</v>
      </c>
      <c r="CJ486">
        <f t="shared" si="328"/>
        <v>81802345226</v>
      </c>
      <c r="CK486">
        <f t="shared" si="329"/>
        <v>81816382658</v>
      </c>
      <c r="CL486" s="2">
        <v>9.7142857142857135</v>
      </c>
      <c r="CM486" s="2">
        <v>0.2857142857142857</v>
      </c>
      <c r="CN486">
        <f t="shared" si="312"/>
        <v>10</v>
      </c>
      <c r="CO486">
        <f t="shared" si="315"/>
        <v>9.7142857142857135</v>
      </c>
      <c r="CP486">
        <f t="shared" si="316"/>
        <v>0.2857142857142857</v>
      </c>
      <c r="CQ486">
        <f t="shared" si="317"/>
        <v>10</v>
      </c>
      <c r="CR486">
        <f t="shared" si="313"/>
        <v>1000</v>
      </c>
      <c r="CS486">
        <v>201</v>
      </c>
      <c r="CT486">
        <v>536544.69999999995</v>
      </c>
      <c r="CU486">
        <f t="shared" si="330"/>
        <v>536544.69999999995</v>
      </c>
    </row>
    <row r="487" spans="1:99" x14ac:dyDescent="0.55000000000000004">
      <c r="A487" s="1">
        <v>44331</v>
      </c>
      <c r="B487">
        <v>772</v>
      </c>
      <c r="C487">
        <v>151697</v>
      </c>
      <c r="D487">
        <v>11</v>
      </c>
      <c r="E487">
        <v>1951</v>
      </c>
      <c r="F487">
        <v>21.2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 t="str">
        <f t="shared" si="296"/>
        <v>休日</v>
      </c>
      <c r="O487" t="s">
        <v>17</v>
      </c>
      <c r="P487" t="str">
        <f t="shared" si="297"/>
        <v>休日</v>
      </c>
      <c r="Q487" t="str">
        <f t="shared" si="298"/>
        <v>_祝日でない</v>
      </c>
      <c r="R487" t="str">
        <f t="shared" si="299"/>
        <v>休日</v>
      </c>
      <c r="S487" t="str">
        <f t="shared" si="300"/>
        <v>休日</v>
      </c>
      <c r="T487">
        <f t="shared" si="314"/>
        <v>854</v>
      </c>
      <c r="U487" t="str">
        <f t="shared" si="301"/>
        <v>土</v>
      </c>
      <c r="V487" t="str">
        <f t="shared" si="302"/>
        <v>週の後半</v>
      </c>
      <c r="W487" t="s">
        <v>31</v>
      </c>
      <c r="X487" t="str">
        <f t="shared" si="303"/>
        <v>週の後半</v>
      </c>
      <c r="Y487" s="3">
        <v>0</v>
      </c>
      <c r="Z487" s="3">
        <v>72</v>
      </c>
      <c r="AA487" s="2" t="s">
        <v>53</v>
      </c>
      <c r="AB487" s="3">
        <v>17414</v>
      </c>
      <c r="AC487" s="3">
        <v>142310</v>
      </c>
      <c r="AD487">
        <f t="shared" si="304"/>
        <v>831</v>
      </c>
      <c r="AE487" s="3">
        <v>2410</v>
      </c>
      <c r="AF487" s="3">
        <v>2325</v>
      </c>
      <c r="AG487" s="3">
        <v>85</v>
      </c>
      <c r="AH487" s="3">
        <v>1380</v>
      </c>
      <c r="AI487" s="3">
        <v>2306</v>
      </c>
      <c r="AJ487" s="3">
        <v>1340</v>
      </c>
      <c r="AK487" s="3">
        <v>417</v>
      </c>
      <c r="AL487" s="3">
        <v>68</v>
      </c>
      <c r="AM487" s="3">
        <v>6661</v>
      </c>
      <c r="AN487" s="3">
        <v>1155</v>
      </c>
      <c r="AO487" s="3">
        <v>9861.6</v>
      </c>
      <c r="AP487" s="3">
        <v>6.3E-2</v>
      </c>
      <c r="AQ487" s="3">
        <v>56</v>
      </c>
      <c r="AR487" s="3">
        <v>57.4</v>
      </c>
      <c r="AS487" s="3">
        <v>7.1</v>
      </c>
      <c r="AT487" s="3">
        <v>3.7</v>
      </c>
      <c r="AU487" s="2">
        <v>1015</v>
      </c>
      <c r="AV487" s="2">
        <v>9</v>
      </c>
      <c r="AW487" s="2">
        <v>-29.299999999999997</v>
      </c>
      <c r="AX487">
        <f t="shared" si="305"/>
        <v>-82</v>
      </c>
      <c r="AY487" t="s">
        <v>82</v>
      </c>
      <c r="AZ487" s="3">
        <v>13696457</v>
      </c>
      <c r="BA487" s="3">
        <v>6664</v>
      </c>
      <c r="BB487">
        <v>91273189448</v>
      </c>
      <c r="BC487" t="s">
        <v>79</v>
      </c>
      <c r="BD487">
        <f t="shared" si="318"/>
        <v>19.5</v>
      </c>
      <c r="BE487">
        <f t="shared" si="319"/>
        <v>71</v>
      </c>
      <c r="BF487" t="str">
        <f t="shared" si="320"/>
        <v>あり</v>
      </c>
      <c r="BG487" t="str">
        <f t="shared" si="321"/>
        <v>_冬でない</v>
      </c>
      <c r="BH487">
        <f t="shared" si="322"/>
        <v>2679</v>
      </c>
      <c r="BI487" t="str">
        <f t="shared" si="323"/>
        <v>_なし</v>
      </c>
      <c r="BJ487" t="str">
        <f t="shared" si="306"/>
        <v>_なし</v>
      </c>
      <c r="BK487" t="str">
        <f t="shared" si="324"/>
        <v>_なし</v>
      </c>
      <c r="BL487">
        <f t="shared" si="325"/>
        <v>-34.9</v>
      </c>
      <c r="BM487">
        <f t="shared" si="307"/>
        <v>7078</v>
      </c>
      <c r="BN487">
        <f t="shared" si="308"/>
        <v>1223</v>
      </c>
      <c r="BO487">
        <f t="shared" si="309"/>
        <v>8301</v>
      </c>
      <c r="BP487">
        <v>-29</v>
      </c>
      <c r="BQ487">
        <v>7</v>
      </c>
      <c r="BR487">
        <v>-10</v>
      </c>
      <c r="BS487">
        <v>-32</v>
      </c>
      <c r="BT487">
        <v>-16</v>
      </c>
      <c r="BU487">
        <v>9</v>
      </c>
      <c r="BV487">
        <f t="shared" si="331"/>
        <v>-43</v>
      </c>
      <c r="BW487">
        <f t="shared" si="332"/>
        <v>-6</v>
      </c>
      <c r="BX487">
        <f t="shared" si="333"/>
        <v>-34</v>
      </c>
      <c r="BY487">
        <f t="shared" si="334"/>
        <v>-40</v>
      </c>
      <c r="BZ487">
        <f t="shared" si="335"/>
        <v>-29</v>
      </c>
      <c r="CA487">
        <f t="shared" si="336"/>
        <v>17</v>
      </c>
      <c r="CB487">
        <f t="shared" si="310"/>
        <v>-11.833333333333334</v>
      </c>
      <c r="CC487">
        <f t="shared" si="311"/>
        <v>-22.5</v>
      </c>
      <c r="CD487">
        <f t="shared" si="326"/>
        <v>7.2</v>
      </c>
      <c r="CE487" t="s">
        <v>120</v>
      </c>
      <c r="CF487" t="str">
        <f t="shared" si="327"/>
        <v>春</v>
      </c>
      <c r="CG487" s="2">
        <v>13709082</v>
      </c>
      <c r="CH487" s="2">
        <v>129685</v>
      </c>
      <c r="CI487" s="2">
        <v>91357322448</v>
      </c>
      <c r="CJ487">
        <f t="shared" si="328"/>
        <v>83232589727</v>
      </c>
      <c r="CK487">
        <f t="shared" si="329"/>
        <v>83243352310</v>
      </c>
      <c r="CL487" s="2">
        <v>9.7142857142857135</v>
      </c>
      <c r="CM487" s="2">
        <v>0.2857142857142857</v>
      </c>
      <c r="CN487">
        <f t="shared" si="312"/>
        <v>10</v>
      </c>
      <c r="CO487">
        <f t="shared" si="315"/>
        <v>9.7142857142857135</v>
      </c>
      <c r="CP487">
        <f t="shared" si="316"/>
        <v>0.2857142857142857</v>
      </c>
      <c r="CQ487">
        <f t="shared" si="317"/>
        <v>10</v>
      </c>
      <c r="CR487">
        <f t="shared" si="313"/>
        <v>844</v>
      </c>
      <c r="CS487">
        <v>201</v>
      </c>
      <c r="CT487">
        <v>536544.69999999995</v>
      </c>
      <c r="CU487">
        <f t="shared" si="330"/>
        <v>536544.69999999995</v>
      </c>
    </row>
    <row r="488" spans="1:99" x14ac:dyDescent="0.55000000000000004">
      <c r="A488" s="1">
        <v>44332</v>
      </c>
      <c r="B488">
        <v>542</v>
      </c>
      <c r="C488">
        <v>152239</v>
      </c>
      <c r="D488">
        <v>0</v>
      </c>
      <c r="E488">
        <v>1951</v>
      </c>
      <c r="F488">
        <v>20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 t="str">
        <f t="shared" si="296"/>
        <v>休日</v>
      </c>
      <c r="O488" t="s">
        <v>17</v>
      </c>
      <c r="P488" t="str">
        <f t="shared" si="297"/>
        <v>休日</v>
      </c>
      <c r="Q488" t="str">
        <f t="shared" si="298"/>
        <v>_祝日でない</v>
      </c>
      <c r="R488" t="str">
        <f t="shared" si="299"/>
        <v>休日</v>
      </c>
      <c r="S488" t="str">
        <f t="shared" si="300"/>
        <v>休日</v>
      </c>
      <c r="T488">
        <f t="shared" si="314"/>
        <v>772</v>
      </c>
      <c r="U488" t="str">
        <f t="shared" si="301"/>
        <v>日</v>
      </c>
      <c r="V488" t="str">
        <f t="shared" si="302"/>
        <v>_週の前半</v>
      </c>
      <c r="W488" t="s">
        <v>31</v>
      </c>
      <c r="X488" t="str">
        <f t="shared" si="303"/>
        <v>週の後半</v>
      </c>
      <c r="Y488" s="3">
        <v>1</v>
      </c>
      <c r="Z488" s="3">
        <v>82</v>
      </c>
      <c r="AA488" s="2" t="s">
        <v>53</v>
      </c>
      <c r="AB488" s="3">
        <v>27150</v>
      </c>
      <c r="AC488" s="3">
        <v>143053</v>
      </c>
      <c r="AD488">
        <f t="shared" si="304"/>
        <v>743</v>
      </c>
      <c r="AE488" s="3">
        <v>2431</v>
      </c>
      <c r="AF488" s="3">
        <v>2347</v>
      </c>
      <c r="AG488" s="3">
        <v>84</v>
      </c>
      <c r="AH488" s="3">
        <v>1385</v>
      </c>
      <c r="AI488" s="3">
        <v>2402</v>
      </c>
      <c r="AJ488" s="3">
        <v>1017</v>
      </c>
      <c r="AK488" s="3">
        <v>223</v>
      </c>
      <c r="AL488" s="3">
        <v>35</v>
      </c>
      <c r="AM488" s="3">
        <v>2545</v>
      </c>
      <c r="AN488" s="3">
        <v>622</v>
      </c>
      <c r="AO488" s="3">
        <v>9784.1</v>
      </c>
      <c r="AP488" s="3">
        <v>6.2E-2</v>
      </c>
      <c r="AQ488" s="3">
        <v>59</v>
      </c>
      <c r="AR488" s="3">
        <v>55.7</v>
      </c>
      <c r="AS488" s="3">
        <v>1.2</v>
      </c>
      <c r="AT488" s="3">
        <v>3.5</v>
      </c>
      <c r="AU488" s="2">
        <v>1011.3</v>
      </c>
      <c r="AV488" s="2">
        <v>9.5</v>
      </c>
      <c r="AW488" s="2">
        <v>-10.249999999999998</v>
      </c>
      <c r="AX488">
        <f t="shared" si="305"/>
        <v>-230</v>
      </c>
      <c r="AY488" t="s">
        <v>82</v>
      </c>
      <c r="AZ488" s="3">
        <v>13678271</v>
      </c>
      <c r="BA488" s="3">
        <v>6693</v>
      </c>
      <c r="BB488">
        <v>91548667803</v>
      </c>
      <c r="BC488" t="s">
        <v>79</v>
      </c>
      <c r="BD488">
        <f t="shared" si="318"/>
        <v>23</v>
      </c>
      <c r="BE488">
        <f t="shared" si="319"/>
        <v>56</v>
      </c>
      <c r="BF488" t="str">
        <f t="shared" si="320"/>
        <v>あり</v>
      </c>
      <c r="BG488" t="str">
        <f t="shared" si="321"/>
        <v>_冬でない</v>
      </c>
      <c r="BH488">
        <f t="shared" si="322"/>
        <v>12199</v>
      </c>
      <c r="BI488" t="str">
        <f t="shared" si="323"/>
        <v>_なし</v>
      </c>
      <c r="BJ488" t="str">
        <f t="shared" si="306"/>
        <v>_なし</v>
      </c>
      <c r="BK488" t="str">
        <f t="shared" si="324"/>
        <v>_なし</v>
      </c>
      <c r="BL488">
        <f t="shared" si="325"/>
        <v>-9.6916666666666682</v>
      </c>
      <c r="BM488">
        <f t="shared" si="307"/>
        <v>2768</v>
      </c>
      <c r="BN488">
        <f t="shared" si="308"/>
        <v>657</v>
      </c>
      <c r="BO488">
        <f t="shared" si="309"/>
        <v>3425</v>
      </c>
      <c r="BP488">
        <v>-34</v>
      </c>
      <c r="BQ488">
        <v>-4</v>
      </c>
      <c r="BR488">
        <v>-33</v>
      </c>
      <c r="BS488">
        <v>-38</v>
      </c>
      <c r="BT488">
        <v>-15</v>
      </c>
      <c r="BU488">
        <v>9</v>
      </c>
      <c r="BV488">
        <f t="shared" si="331"/>
        <v>-35</v>
      </c>
      <c r="BW488">
        <f t="shared" si="332"/>
        <v>3</v>
      </c>
      <c r="BX488">
        <f t="shared" si="333"/>
        <v>-13</v>
      </c>
      <c r="BY488">
        <f t="shared" si="334"/>
        <v>-38</v>
      </c>
      <c r="BZ488">
        <f t="shared" si="335"/>
        <v>-16</v>
      </c>
      <c r="CA488">
        <f t="shared" si="336"/>
        <v>10</v>
      </c>
      <c r="CB488">
        <f t="shared" si="310"/>
        <v>-19.166666666666668</v>
      </c>
      <c r="CC488">
        <f t="shared" si="311"/>
        <v>-14.833333333333334</v>
      </c>
      <c r="CD488">
        <f t="shared" si="326"/>
        <v>7.8</v>
      </c>
      <c r="CE488" t="s">
        <v>120</v>
      </c>
      <c r="CF488" t="str">
        <f t="shared" si="327"/>
        <v>春</v>
      </c>
      <c r="CG488" s="2">
        <v>13695685</v>
      </c>
      <c r="CH488" s="2">
        <v>125639</v>
      </c>
      <c r="CI488" s="2">
        <v>91665219705</v>
      </c>
      <c r="CJ488">
        <f t="shared" si="328"/>
        <v>87299194260</v>
      </c>
      <c r="CK488">
        <f t="shared" si="329"/>
        <v>87316179120</v>
      </c>
      <c r="CL488" s="2">
        <v>9.7142857142857135</v>
      </c>
      <c r="CM488" s="2">
        <v>0.2857142857142857</v>
      </c>
      <c r="CN488">
        <f t="shared" si="312"/>
        <v>10</v>
      </c>
      <c r="CO488">
        <f t="shared" si="315"/>
        <v>9.7142857142857135</v>
      </c>
      <c r="CP488">
        <f t="shared" si="316"/>
        <v>0.2857142857142857</v>
      </c>
      <c r="CQ488">
        <f t="shared" si="317"/>
        <v>10</v>
      </c>
      <c r="CR488">
        <f t="shared" si="313"/>
        <v>762</v>
      </c>
      <c r="CS488">
        <v>201</v>
      </c>
      <c r="CT488">
        <v>536544.69999999995</v>
      </c>
      <c r="CU488">
        <f t="shared" si="330"/>
        <v>536544.69999999995</v>
      </c>
    </row>
    <row r="489" spans="1:99" x14ac:dyDescent="0.55000000000000004">
      <c r="A489" s="1">
        <v>44333</v>
      </c>
      <c r="B489">
        <v>419</v>
      </c>
      <c r="C489">
        <v>152658</v>
      </c>
      <c r="D489">
        <v>7</v>
      </c>
      <c r="E489">
        <v>1958</v>
      </c>
      <c r="F489">
        <v>23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 t="str">
        <f t="shared" si="296"/>
        <v>_平日(金曜除く)</v>
      </c>
      <c r="O489" t="s">
        <v>17</v>
      </c>
      <c r="P489" t="str">
        <f t="shared" si="297"/>
        <v>_平日</v>
      </c>
      <c r="Q489" t="str">
        <f t="shared" si="298"/>
        <v>_祝日でない</v>
      </c>
      <c r="R489" t="str">
        <f t="shared" si="299"/>
        <v>_平日</v>
      </c>
      <c r="S489" t="str">
        <f t="shared" si="300"/>
        <v>_平日</v>
      </c>
      <c r="T489">
        <f t="shared" si="314"/>
        <v>542</v>
      </c>
      <c r="U489" t="str">
        <f t="shared" si="301"/>
        <v>月</v>
      </c>
      <c r="V489" t="str">
        <f t="shared" si="302"/>
        <v>_週の前半</v>
      </c>
      <c r="W489" t="s">
        <v>31</v>
      </c>
      <c r="X489" t="str">
        <f t="shared" si="303"/>
        <v>_週の前半</v>
      </c>
      <c r="Y489" s="3">
        <v>0.5</v>
      </c>
      <c r="Z489" s="3">
        <v>88</v>
      </c>
      <c r="AA489" s="2" t="s">
        <v>53</v>
      </c>
      <c r="AB489" s="3">
        <v>17105</v>
      </c>
      <c r="AC489" s="3">
        <v>143910</v>
      </c>
      <c r="AD489">
        <f t="shared" si="304"/>
        <v>857</v>
      </c>
      <c r="AE489" s="3">
        <v>2430</v>
      </c>
      <c r="AF489" s="3">
        <v>2345</v>
      </c>
      <c r="AG489" s="3">
        <v>85</v>
      </c>
      <c r="AH489" s="3">
        <v>1328</v>
      </c>
      <c r="AI489" s="3">
        <v>2336</v>
      </c>
      <c r="AJ489" s="3">
        <v>696</v>
      </c>
      <c r="AK489" s="3">
        <v>442</v>
      </c>
      <c r="AL489" s="3">
        <v>102</v>
      </c>
      <c r="AM489" s="3">
        <v>7507</v>
      </c>
      <c r="AN489" s="3">
        <v>2544</v>
      </c>
      <c r="AO489" s="3">
        <v>9617.2999999999993</v>
      </c>
      <c r="AP489" s="3">
        <v>0.06</v>
      </c>
      <c r="AQ489" s="3">
        <v>70</v>
      </c>
      <c r="AR489" s="3">
        <v>55.1</v>
      </c>
      <c r="AS489" s="3">
        <v>0</v>
      </c>
      <c r="AT489" s="3">
        <v>6.1</v>
      </c>
      <c r="AU489" s="2">
        <v>1000.8</v>
      </c>
      <c r="AV489" s="2">
        <v>9.3000000000000007</v>
      </c>
      <c r="AW489" s="2">
        <v>133.85833333333332</v>
      </c>
      <c r="AX489">
        <f t="shared" si="305"/>
        <v>-123</v>
      </c>
      <c r="AY489" t="s">
        <v>82</v>
      </c>
      <c r="AZ489" s="3">
        <v>13650579</v>
      </c>
      <c r="BA489" s="3">
        <v>6371</v>
      </c>
      <c r="BB489">
        <v>86967838809</v>
      </c>
      <c r="BC489" t="s">
        <v>79</v>
      </c>
      <c r="BD489">
        <f t="shared" si="318"/>
        <v>20.2</v>
      </c>
      <c r="BE489">
        <f t="shared" si="319"/>
        <v>43</v>
      </c>
      <c r="BF489" t="str">
        <f t="shared" si="320"/>
        <v>あり</v>
      </c>
      <c r="BG489" t="str">
        <f t="shared" si="321"/>
        <v>_冬でない</v>
      </c>
      <c r="BH489">
        <f t="shared" si="322"/>
        <v>6285</v>
      </c>
      <c r="BI489" t="str">
        <f t="shared" si="323"/>
        <v>_なし</v>
      </c>
      <c r="BJ489" t="str">
        <f t="shared" si="306"/>
        <v>_なし</v>
      </c>
      <c r="BK489" t="str">
        <f t="shared" si="324"/>
        <v>_なし</v>
      </c>
      <c r="BL489">
        <f t="shared" si="325"/>
        <v>183.18333333333337</v>
      </c>
      <c r="BM489">
        <f t="shared" si="307"/>
        <v>7949</v>
      </c>
      <c r="BN489">
        <f t="shared" si="308"/>
        <v>2646</v>
      </c>
      <c r="BO489">
        <f t="shared" si="309"/>
        <v>10595</v>
      </c>
      <c r="BP489">
        <v>-37</v>
      </c>
      <c r="BQ489">
        <v>-5</v>
      </c>
      <c r="BR489">
        <v>-30</v>
      </c>
      <c r="BS489">
        <v>-31</v>
      </c>
      <c r="BT489">
        <v>-24</v>
      </c>
      <c r="BU489">
        <v>13</v>
      </c>
      <c r="BV489">
        <f t="shared" si="331"/>
        <v>-33</v>
      </c>
      <c r="BW489">
        <f t="shared" si="332"/>
        <v>1</v>
      </c>
      <c r="BX489">
        <f t="shared" si="333"/>
        <v>-5</v>
      </c>
      <c r="BY489">
        <f t="shared" si="334"/>
        <v>-40</v>
      </c>
      <c r="BZ489">
        <f t="shared" si="335"/>
        <v>-17</v>
      </c>
      <c r="CA489">
        <f t="shared" si="336"/>
        <v>8</v>
      </c>
      <c r="CB489">
        <f t="shared" si="310"/>
        <v>-19</v>
      </c>
      <c r="CC489">
        <f t="shared" si="311"/>
        <v>-14.333333333333334</v>
      </c>
      <c r="CD489">
        <f t="shared" si="326"/>
        <v>9.4</v>
      </c>
      <c r="CE489" t="s">
        <v>120</v>
      </c>
      <c r="CF489" t="str">
        <f t="shared" si="327"/>
        <v>春</v>
      </c>
      <c r="CG489" s="2">
        <v>13677729</v>
      </c>
      <c r="CH489" s="2">
        <v>116760</v>
      </c>
      <c r="CI489" s="2">
        <v>87140811459</v>
      </c>
      <c r="CJ489">
        <f t="shared" si="328"/>
        <v>90846988232</v>
      </c>
      <c r="CK489">
        <f t="shared" si="329"/>
        <v>90927550428</v>
      </c>
      <c r="CL489" s="2">
        <v>8.8571428571428577</v>
      </c>
      <c r="CM489" s="2">
        <v>0.8571428571428571</v>
      </c>
      <c r="CN489">
        <f t="shared" si="312"/>
        <v>9.7142857142857153</v>
      </c>
      <c r="CO489">
        <f t="shared" si="315"/>
        <v>9.7142857142857135</v>
      </c>
      <c r="CP489">
        <f t="shared" si="316"/>
        <v>0.2857142857142857</v>
      </c>
      <c r="CQ489">
        <f t="shared" si="317"/>
        <v>10</v>
      </c>
      <c r="CR489">
        <f t="shared" si="313"/>
        <v>532</v>
      </c>
      <c r="CS489">
        <v>201</v>
      </c>
      <c r="CT489">
        <v>536544.69999999995</v>
      </c>
      <c r="CU489">
        <f t="shared" si="330"/>
        <v>536544.69999999995</v>
      </c>
    </row>
    <row r="490" spans="1:99" x14ac:dyDescent="0.55000000000000004">
      <c r="A490" s="1">
        <v>44334</v>
      </c>
      <c r="B490">
        <v>732</v>
      </c>
      <c r="C490">
        <v>153390</v>
      </c>
      <c r="D490">
        <v>11</v>
      </c>
      <c r="E490">
        <v>1969</v>
      </c>
      <c r="F490">
        <v>20.5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 t="str">
        <f t="shared" si="296"/>
        <v>_平日(金曜除く)</v>
      </c>
      <c r="O490" t="s">
        <v>17</v>
      </c>
      <c r="P490" t="str">
        <f t="shared" si="297"/>
        <v>_平日</v>
      </c>
      <c r="Q490" t="str">
        <f t="shared" si="298"/>
        <v>_祝日でない</v>
      </c>
      <c r="R490" t="str">
        <f t="shared" si="299"/>
        <v>_平日</v>
      </c>
      <c r="S490" t="str">
        <f t="shared" si="300"/>
        <v>_平日</v>
      </c>
      <c r="T490">
        <f t="shared" si="314"/>
        <v>419</v>
      </c>
      <c r="U490" t="str">
        <f t="shared" si="301"/>
        <v>火</v>
      </c>
      <c r="V490" t="str">
        <f t="shared" si="302"/>
        <v>_週の前半</v>
      </c>
      <c r="W490" t="s">
        <v>31</v>
      </c>
      <c r="X490" t="str">
        <f t="shared" si="303"/>
        <v>_週の前半</v>
      </c>
      <c r="Y490" s="3">
        <v>1</v>
      </c>
      <c r="Z490" s="3">
        <v>90</v>
      </c>
      <c r="AA490" s="2" t="s">
        <v>53</v>
      </c>
      <c r="AB490" s="3">
        <v>22536</v>
      </c>
      <c r="AC490" s="3">
        <v>144876</v>
      </c>
      <c r="AD490">
        <f t="shared" si="304"/>
        <v>966</v>
      </c>
      <c r="AE490" s="3">
        <v>2383</v>
      </c>
      <c r="AF490" s="3">
        <v>2302</v>
      </c>
      <c r="AG490" s="3">
        <v>81</v>
      </c>
      <c r="AH490" s="3">
        <v>1230</v>
      </c>
      <c r="AI490" s="3">
        <v>2025</v>
      </c>
      <c r="AJ490" s="3">
        <v>907</v>
      </c>
      <c r="AK490" s="3">
        <v>560</v>
      </c>
      <c r="AL490" s="3">
        <v>71</v>
      </c>
      <c r="AM490" s="3">
        <v>9138</v>
      </c>
      <c r="AN490" s="3">
        <v>1990</v>
      </c>
      <c r="AO490" s="3">
        <v>9500.9</v>
      </c>
      <c r="AP490" s="3">
        <v>5.8000000000000003E-2</v>
      </c>
      <c r="AQ490" s="3">
        <v>63</v>
      </c>
      <c r="AR490" s="3">
        <v>55.4</v>
      </c>
      <c r="AS490" s="3">
        <v>0</v>
      </c>
      <c r="AT490" s="3">
        <v>2.6</v>
      </c>
      <c r="AU490" s="2">
        <v>1006</v>
      </c>
      <c r="AV490" s="2">
        <v>9.8000000000000007</v>
      </c>
      <c r="AW490" s="2">
        <v>-1.4333333333333333</v>
      </c>
      <c r="AX490">
        <f t="shared" si="305"/>
        <v>313</v>
      </c>
      <c r="AY490" t="s">
        <v>82</v>
      </c>
      <c r="AZ490" s="3">
        <v>13633055</v>
      </c>
      <c r="BA490" s="3">
        <v>5813</v>
      </c>
      <c r="BB490">
        <v>79248948715</v>
      </c>
      <c r="BC490" t="s">
        <v>79</v>
      </c>
      <c r="BD490">
        <f t="shared" si="318"/>
        <v>17.5</v>
      </c>
      <c r="BE490">
        <f t="shared" si="319"/>
        <v>58</v>
      </c>
      <c r="BF490" t="str">
        <f t="shared" si="320"/>
        <v>あり</v>
      </c>
      <c r="BG490" t="str">
        <f t="shared" si="321"/>
        <v>_冬でない</v>
      </c>
      <c r="BH490">
        <f t="shared" si="322"/>
        <v>8527</v>
      </c>
      <c r="BI490" t="str">
        <f t="shared" si="323"/>
        <v>_なし</v>
      </c>
      <c r="BJ490" t="str">
        <f t="shared" si="306"/>
        <v>_なし</v>
      </c>
      <c r="BK490" t="str">
        <f t="shared" si="324"/>
        <v>_なし</v>
      </c>
      <c r="BL490">
        <f t="shared" si="325"/>
        <v>-2.2666666666666666</v>
      </c>
      <c r="BM490">
        <f t="shared" si="307"/>
        <v>9698</v>
      </c>
      <c r="BN490">
        <f t="shared" si="308"/>
        <v>2061</v>
      </c>
      <c r="BO490">
        <f t="shared" si="309"/>
        <v>11759</v>
      </c>
      <c r="BP490">
        <v>-35</v>
      </c>
      <c r="BQ490">
        <v>-3</v>
      </c>
      <c r="BR490">
        <v>-30</v>
      </c>
      <c r="BS490">
        <v>-33</v>
      </c>
      <c r="BT490">
        <v>-25</v>
      </c>
      <c r="BU490">
        <v>14</v>
      </c>
      <c r="BV490">
        <f t="shared" si="331"/>
        <v>-36</v>
      </c>
      <c r="BW490">
        <f t="shared" si="332"/>
        <v>-1</v>
      </c>
      <c r="BX490">
        <f t="shared" si="333"/>
        <v>-15</v>
      </c>
      <c r="BY490">
        <f t="shared" si="334"/>
        <v>-32</v>
      </c>
      <c r="BZ490">
        <f t="shared" si="335"/>
        <v>-24</v>
      </c>
      <c r="CA490">
        <f t="shared" si="336"/>
        <v>12</v>
      </c>
      <c r="CB490">
        <f t="shared" si="310"/>
        <v>-18.666666666666668</v>
      </c>
      <c r="CC490">
        <f t="shared" si="311"/>
        <v>-16</v>
      </c>
      <c r="CD490">
        <f t="shared" si="326"/>
        <v>0.6</v>
      </c>
      <c r="CE490" t="s">
        <v>120</v>
      </c>
      <c r="CF490" t="str">
        <f t="shared" si="327"/>
        <v>春</v>
      </c>
      <c r="CG490" s="2">
        <v>13650160</v>
      </c>
      <c r="CH490" s="2">
        <v>127771</v>
      </c>
      <c r="CI490" s="2">
        <v>79348380080</v>
      </c>
      <c r="CJ490">
        <f t="shared" si="328"/>
        <v>85851878000</v>
      </c>
      <c r="CK490">
        <f t="shared" si="329"/>
        <v>85891121540</v>
      </c>
      <c r="CL490" s="2">
        <v>8.8571428571428577</v>
      </c>
      <c r="CM490" s="2">
        <v>0.8571428571428571</v>
      </c>
      <c r="CN490">
        <f t="shared" si="312"/>
        <v>9.7142857142857153</v>
      </c>
      <c r="CO490">
        <f t="shared" si="315"/>
        <v>8.8571428571428577</v>
      </c>
      <c r="CP490">
        <f t="shared" si="316"/>
        <v>0.8571428571428571</v>
      </c>
      <c r="CQ490">
        <f t="shared" si="317"/>
        <v>9.7142857142857153</v>
      </c>
      <c r="CR490">
        <f t="shared" si="313"/>
        <v>409.28571428571428</v>
      </c>
      <c r="CS490">
        <v>201</v>
      </c>
      <c r="CT490">
        <v>536544.69999999995</v>
      </c>
      <c r="CU490">
        <f t="shared" si="330"/>
        <v>536544.69999999995</v>
      </c>
    </row>
    <row r="491" spans="1:99" x14ac:dyDescent="0.55000000000000004">
      <c r="A491" s="1">
        <v>44335</v>
      </c>
      <c r="B491">
        <v>766</v>
      </c>
      <c r="C491">
        <v>154156</v>
      </c>
      <c r="D491">
        <v>15</v>
      </c>
      <c r="E491">
        <v>1984</v>
      </c>
      <c r="F491">
        <v>17.2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 t="str">
        <f t="shared" si="296"/>
        <v>_平日(金曜除く)</v>
      </c>
      <c r="O491" t="s">
        <v>17</v>
      </c>
      <c r="P491" t="str">
        <f t="shared" si="297"/>
        <v>_平日</v>
      </c>
      <c r="Q491" t="str">
        <f t="shared" si="298"/>
        <v>_祝日でない</v>
      </c>
      <c r="R491" t="str">
        <f t="shared" si="299"/>
        <v>_平日</v>
      </c>
      <c r="S491" t="str">
        <f t="shared" si="300"/>
        <v>_平日</v>
      </c>
      <c r="T491">
        <f t="shared" si="314"/>
        <v>732</v>
      </c>
      <c r="U491" t="str">
        <f t="shared" si="301"/>
        <v>水</v>
      </c>
      <c r="V491" t="str">
        <f t="shared" si="302"/>
        <v>_週の前半</v>
      </c>
      <c r="W491" t="s">
        <v>31</v>
      </c>
      <c r="X491" t="str">
        <f t="shared" si="303"/>
        <v>_週の前半</v>
      </c>
      <c r="Y491" s="3">
        <v>9.5</v>
      </c>
      <c r="Z491" s="3">
        <v>98</v>
      </c>
      <c r="AA491" s="2" t="s">
        <v>53</v>
      </c>
      <c r="AB491" s="3">
        <v>30733</v>
      </c>
      <c r="AC491" s="3">
        <v>145819</v>
      </c>
      <c r="AD491">
        <f t="shared" si="304"/>
        <v>943</v>
      </c>
      <c r="AE491" s="3">
        <v>2361</v>
      </c>
      <c r="AF491" s="3">
        <v>2288</v>
      </c>
      <c r="AG491" s="3">
        <v>73</v>
      </c>
      <c r="AH491" s="3">
        <v>1176</v>
      </c>
      <c r="AI491" s="3">
        <v>1903</v>
      </c>
      <c r="AJ491" s="3">
        <v>913</v>
      </c>
      <c r="AK491" s="3">
        <v>529</v>
      </c>
      <c r="AL491" s="3">
        <v>78</v>
      </c>
      <c r="AM491" s="3">
        <v>8138</v>
      </c>
      <c r="AN491" s="3">
        <v>1647</v>
      </c>
      <c r="AO491" s="3">
        <v>9347.2999999999993</v>
      </c>
      <c r="AP491" s="3">
        <v>5.8000000000000003E-2</v>
      </c>
      <c r="AQ491" s="3">
        <v>49</v>
      </c>
      <c r="AR491" s="3">
        <v>54.9</v>
      </c>
      <c r="AS491" s="3">
        <v>0</v>
      </c>
      <c r="AT491" s="3">
        <v>1.5</v>
      </c>
      <c r="AU491" s="2">
        <v>1008.9</v>
      </c>
      <c r="AV491" s="2">
        <v>10</v>
      </c>
      <c r="AW491" s="2">
        <v>0.51666666666666661</v>
      </c>
      <c r="AX491">
        <f t="shared" si="305"/>
        <v>34</v>
      </c>
      <c r="AY491" t="s">
        <v>82</v>
      </c>
      <c r="AZ491" s="3">
        <v>13609787</v>
      </c>
      <c r="BA491" s="3">
        <v>5587</v>
      </c>
      <c r="BB491">
        <v>76037879969</v>
      </c>
      <c r="BC491" t="s">
        <v>79</v>
      </c>
      <c r="BD491">
        <f t="shared" si="318"/>
        <v>17.899999999999999</v>
      </c>
      <c r="BE491">
        <f t="shared" si="319"/>
        <v>56</v>
      </c>
      <c r="BF491" t="str">
        <f t="shared" si="320"/>
        <v>あり</v>
      </c>
      <c r="BG491" t="str">
        <f t="shared" si="321"/>
        <v>_冬でない</v>
      </c>
      <c r="BH491">
        <f t="shared" si="322"/>
        <v>14197</v>
      </c>
      <c r="BI491" t="str">
        <f t="shared" si="323"/>
        <v>_なし</v>
      </c>
      <c r="BJ491" t="str">
        <f t="shared" si="306"/>
        <v>_なし</v>
      </c>
      <c r="BK491" t="str">
        <f t="shared" si="324"/>
        <v>_なし</v>
      </c>
      <c r="BL491">
        <f t="shared" si="325"/>
        <v>6.0333333333333323</v>
      </c>
      <c r="BM491">
        <f t="shared" si="307"/>
        <v>8667</v>
      </c>
      <c r="BN491">
        <f t="shared" si="308"/>
        <v>1725</v>
      </c>
      <c r="BO491">
        <f t="shared" si="309"/>
        <v>10392</v>
      </c>
      <c r="BP491">
        <v>-39</v>
      </c>
      <c r="BQ491">
        <v>-7</v>
      </c>
      <c r="BR491">
        <v>-42</v>
      </c>
      <c r="BS491">
        <v>-34</v>
      </c>
      <c r="BT491">
        <v>-26</v>
      </c>
      <c r="BU491">
        <v>14</v>
      </c>
      <c r="BV491">
        <f t="shared" si="331"/>
        <v>-37</v>
      </c>
      <c r="BW491">
        <f t="shared" si="332"/>
        <v>-1</v>
      </c>
      <c r="BX491">
        <f t="shared" si="333"/>
        <v>-18</v>
      </c>
      <c r="BY491">
        <f t="shared" si="334"/>
        <v>-34</v>
      </c>
      <c r="BZ491">
        <f t="shared" si="335"/>
        <v>-26</v>
      </c>
      <c r="CA491">
        <f t="shared" si="336"/>
        <v>14</v>
      </c>
      <c r="CB491">
        <f t="shared" si="310"/>
        <v>-22.333333333333332</v>
      </c>
      <c r="CC491">
        <f t="shared" si="311"/>
        <v>-17</v>
      </c>
      <c r="CD491">
        <f t="shared" si="326"/>
        <v>3</v>
      </c>
      <c r="CE491" t="s">
        <v>120</v>
      </c>
      <c r="CF491" t="str">
        <f t="shared" si="327"/>
        <v>春</v>
      </c>
      <c r="CG491" s="2">
        <v>13632323</v>
      </c>
      <c r="CH491" s="2">
        <v>123283</v>
      </c>
      <c r="CI491" s="2">
        <v>76163788601</v>
      </c>
      <c r="CJ491">
        <f t="shared" si="328"/>
        <v>85944000240</v>
      </c>
      <c r="CK491">
        <f t="shared" si="329"/>
        <v>85997336625</v>
      </c>
      <c r="CL491" s="2">
        <v>8.8571428571428577</v>
      </c>
      <c r="CM491" s="2">
        <v>0.8571428571428571</v>
      </c>
      <c r="CN491">
        <f t="shared" si="312"/>
        <v>9.7142857142857153</v>
      </c>
      <c r="CO491">
        <f t="shared" si="315"/>
        <v>8.8571428571428577</v>
      </c>
      <c r="CP491">
        <f t="shared" si="316"/>
        <v>0.8571428571428571</v>
      </c>
      <c r="CQ491">
        <f t="shared" si="317"/>
        <v>9.7142857142857153</v>
      </c>
      <c r="CR491">
        <f t="shared" si="313"/>
        <v>722.28571428571433</v>
      </c>
      <c r="CS491">
        <v>201</v>
      </c>
      <c r="CT491">
        <v>536544.69999999995</v>
      </c>
      <c r="CU491">
        <f t="shared" si="330"/>
        <v>536544.69999999995</v>
      </c>
    </row>
    <row r="492" spans="1:99" x14ac:dyDescent="0.55000000000000004">
      <c r="A492" s="1">
        <v>44336</v>
      </c>
      <c r="B492">
        <v>843</v>
      </c>
      <c r="C492">
        <v>154999</v>
      </c>
      <c r="D492">
        <v>13</v>
      </c>
      <c r="E492">
        <v>1997</v>
      </c>
      <c r="F492">
        <v>19.100000000000001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 t="str">
        <f t="shared" si="296"/>
        <v>_平日(金曜除く)</v>
      </c>
      <c r="O492" t="s">
        <v>17</v>
      </c>
      <c r="P492" t="str">
        <f t="shared" si="297"/>
        <v>_平日</v>
      </c>
      <c r="Q492" t="str">
        <f t="shared" si="298"/>
        <v>_祝日でない</v>
      </c>
      <c r="R492" t="str">
        <f t="shared" si="299"/>
        <v>_平日</v>
      </c>
      <c r="S492" t="str">
        <f t="shared" si="300"/>
        <v>_平日</v>
      </c>
      <c r="T492">
        <f t="shared" si="314"/>
        <v>766</v>
      </c>
      <c r="U492" t="str">
        <f t="shared" si="301"/>
        <v>木</v>
      </c>
      <c r="V492" t="str">
        <f t="shared" si="302"/>
        <v>週の後半</v>
      </c>
      <c r="W492" t="s">
        <v>31</v>
      </c>
      <c r="X492" t="str">
        <f t="shared" si="303"/>
        <v>週の後半</v>
      </c>
      <c r="Y492" s="3">
        <v>2</v>
      </c>
      <c r="Z492" s="3">
        <v>93</v>
      </c>
      <c r="AA492" s="2" t="s">
        <v>53</v>
      </c>
      <c r="AB492" s="3">
        <v>31445</v>
      </c>
      <c r="AC492" s="3">
        <v>146549</v>
      </c>
      <c r="AD492">
        <f t="shared" si="304"/>
        <v>730</v>
      </c>
      <c r="AE492" s="3">
        <v>2351</v>
      </c>
      <c r="AF492" s="3">
        <v>2282</v>
      </c>
      <c r="AG492" s="3">
        <v>69</v>
      </c>
      <c r="AH492" s="3">
        <v>1171</v>
      </c>
      <c r="AI492" s="3">
        <v>1904</v>
      </c>
      <c r="AJ492" s="3">
        <v>1027</v>
      </c>
      <c r="AK492" s="3">
        <v>434</v>
      </c>
      <c r="AL492" s="3">
        <v>54</v>
      </c>
      <c r="AM492" s="3">
        <v>7213</v>
      </c>
      <c r="AN492" s="3">
        <v>1727</v>
      </c>
      <c r="AO492" s="3">
        <v>9211.6</v>
      </c>
      <c r="AP492" s="3">
        <v>5.6000000000000001E-2</v>
      </c>
      <c r="AQ492" s="3">
        <v>44</v>
      </c>
      <c r="AR492" s="3">
        <v>54.7</v>
      </c>
      <c r="AS492" s="3">
        <v>0.3</v>
      </c>
      <c r="AT492" s="3">
        <v>1.6</v>
      </c>
      <c r="AU492" s="2">
        <v>1011.5</v>
      </c>
      <c r="AV492" s="2">
        <v>10</v>
      </c>
      <c r="AW492" s="2">
        <v>2.7916666666666665</v>
      </c>
      <c r="AX492">
        <f t="shared" si="305"/>
        <v>77</v>
      </c>
      <c r="AY492" t="s">
        <v>82</v>
      </c>
      <c r="AZ492" s="3">
        <v>13578288</v>
      </c>
      <c r="BA492" s="3">
        <v>5610</v>
      </c>
      <c r="BB492">
        <v>76174195680</v>
      </c>
      <c r="BC492" t="s">
        <v>79</v>
      </c>
      <c r="BD492">
        <f t="shared" si="318"/>
        <v>16.100000000000001</v>
      </c>
      <c r="BE492">
        <f t="shared" si="319"/>
        <v>94</v>
      </c>
      <c r="BF492" t="str">
        <f t="shared" si="320"/>
        <v>あり</v>
      </c>
      <c r="BG492" t="str">
        <f t="shared" si="321"/>
        <v>_冬でない</v>
      </c>
      <c r="BH492">
        <f t="shared" si="322"/>
        <v>13936</v>
      </c>
      <c r="BI492" t="str">
        <f t="shared" si="323"/>
        <v>_なし</v>
      </c>
      <c r="BJ492" t="str">
        <f t="shared" si="306"/>
        <v>_なし</v>
      </c>
      <c r="BK492" t="str">
        <f t="shared" si="324"/>
        <v>_なし</v>
      </c>
      <c r="BL492">
        <f t="shared" si="325"/>
        <v>-1.9083333333333334</v>
      </c>
      <c r="BM492">
        <f t="shared" si="307"/>
        <v>7647</v>
      </c>
      <c r="BN492">
        <f t="shared" si="308"/>
        <v>1781</v>
      </c>
      <c r="BO492">
        <f t="shared" si="309"/>
        <v>9428</v>
      </c>
      <c r="BP492">
        <v>-34</v>
      </c>
      <c r="BQ492">
        <v>1</v>
      </c>
      <c r="BR492">
        <v>-28</v>
      </c>
      <c r="BS492">
        <v>-34</v>
      </c>
      <c r="BT492">
        <v>-25</v>
      </c>
      <c r="BU492">
        <v>14</v>
      </c>
      <c r="BV492">
        <f t="shared" si="331"/>
        <v>-35</v>
      </c>
      <c r="BW492">
        <f t="shared" si="332"/>
        <v>1</v>
      </c>
      <c r="BX492">
        <f t="shared" si="333"/>
        <v>-9</v>
      </c>
      <c r="BY492">
        <f t="shared" si="334"/>
        <v>-33</v>
      </c>
      <c r="BZ492">
        <f t="shared" si="335"/>
        <v>-26</v>
      </c>
      <c r="CA492">
        <f t="shared" si="336"/>
        <v>13</v>
      </c>
      <c r="CB492">
        <f t="shared" si="310"/>
        <v>-17.666666666666668</v>
      </c>
      <c r="CC492">
        <f t="shared" si="311"/>
        <v>-14.833333333333334</v>
      </c>
      <c r="CD492">
        <f t="shared" si="326"/>
        <v>0</v>
      </c>
      <c r="CE492" t="s">
        <v>120</v>
      </c>
      <c r="CF492" t="str">
        <f t="shared" si="327"/>
        <v>春</v>
      </c>
      <c r="CG492" s="2">
        <v>13609021</v>
      </c>
      <c r="CH492" s="2">
        <v>115816</v>
      </c>
      <c r="CI492" s="2">
        <v>76346607810</v>
      </c>
      <c r="CJ492">
        <f t="shared" si="328"/>
        <v>86837328414</v>
      </c>
      <c r="CK492">
        <f t="shared" si="329"/>
        <v>86927152833</v>
      </c>
      <c r="CL492" s="2">
        <v>8.8571428571428577</v>
      </c>
      <c r="CM492" s="2">
        <v>0.8571428571428571</v>
      </c>
      <c r="CN492">
        <f t="shared" si="312"/>
        <v>9.7142857142857153</v>
      </c>
      <c r="CO492">
        <f t="shared" si="315"/>
        <v>8.8571428571428577</v>
      </c>
      <c r="CP492">
        <f t="shared" si="316"/>
        <v>0.8571428571428571</v>
      </c>
      <c r="CQ492">
        <f t="shared" si="317"/>
        <v>9.7142857142857153</v>
      </c>
      <c r="CR492">
        <f t="shared" si="313"/>
        <v>756.28571428571433</v>
      </c>
      <c r="CS492">
        <v>201</v>
      </c>
      <c r="CT492">
        <v>536544.69999999995</v>
      </c>
      <c r="CU492">
        <f t="shared" si="330"/>
        <v>536544.69999999995</v>
      </c>
    </row>
    <row r="493" spans="1:99" x14ac:dyDescent="0.55000000000000004">
      <c r="A493" s="1">
        <v>44337</v>
      </c>
      <c r="B493">
        <v>649</v>
      </c>
      <c r="C493">
        <v>155648</v>
      </c>
      <c r="D493">
        <v>13</v>
      </c>
      <c r="E493">
        <v>2010</v>
      </c>
      <c r="F493">
        <v>21.7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 t="str">
        <f t="shared" si="296"/>
        <v>金曜</v>
      </c>
      <c r="O493" t="s">
        <v>17</v>
      </c>
      <c r="P493" t="str">
        <f t="shared" si="297"/>
        <v>_平日</v>
      </c>
      <c r="Q493" t="str">
        <f t="shared" si="298"/>
        <v>_祝日でない</v>
      </c>
      <c r="R493" t="str">
        <f t="shared" si="299"/>
        <v>_平日</v>
      </c>
      <c r="S493" t="str">
        <f t="shared" si="300"/>
        <v>休日前日</v>
      </c>
      <c r="T493">
        <f t="shared" si="314"/>
        <v>843</v>
      </c>
      <c r="U493" t="str">
        <f t="shared" si="301"/>
        <v>金</v>
      </c>
      <c r="V493" t="str">
        <f t="shared" si="302"/>
        <v>週の後半</v>
      </c>
      <c r="W493" t="s">
        <v>31</v>
      </c>
      <c r="X493" t="str">
        <f t="shared" si="303"/>
        <v>週の後半</v>
      </c>
      <c r="Y493" s="3">
        <v>5</v>
      </c>
      <c r="Z493" s="3">
        <v>92</v>
      </c>
      <c r="AA493" s="2" t="s">
        <v>53</v>
      </c>
      <c r="AB493" s="3">
        <v>25496</v>
      </c>
      <c r="AC493" s="3">
        <v>147406</v>
      </c>
      <c r="AD493">
        <f t="shared" si="304"/>
        <v>857</v>
      </c>
      <c r="AE493" s="3">
        <v>2321</v>
      </c>
      <c r="AF493" s="3">
        <v>2256</v>
      </c>
      <c r="AG493" s="3">
        <v>65</v>
      </c>
      <c r="AH493" s="3">
        <v>1138</v>
      </c>
      <c r="AI493" s="3">
        <v>1874</v>
      </c>
      <c r="AJ493" s="3">
        <v>899</v>
      </c>
      <c r="AK493" s="3">
        <v>453</v>
      </c>
      <c r="AL493" s="3">
        <v>75</v>
      </c>
      <c r="AM493" s="3">
        <v>8020</v>
      </c>
      <c r="AN493" s="3">
        <v>1777</v>
      </c>
      <c r="AO493" s="3">
        <v>9175</v>
      </c>
      <c r="AP493" s="3">
        <v>5.5E-2</v>
      </c>
      <c r="AQ493" s="3">
        <v>45</v>
      </c>
      <c r="AR493" s="3">
        <v>55.1</v>
      </c>
      <c r="AS493" s="3">
        <v>0</v>
      </c>
      <c r="AT493" s="3">
        <v>4.9000000000000004</v>
      </c>
      <c r="AU493" s="2">
        <v>1001.9</v>
      </c>
      <c r="AV493" s="2">
        <v>10</v>
      </c>
      <c r="AW493" s="2">
        <v>0.15833333333333335</v>
      </c>
      <c r="AX493">
        <f t="shared" si="305"/>
        <v>-194</v>
      </c>
      <c r="AY493" t="s">
        <v>82</v>
      </c>
      <c r="AZ493" s="3">
        <v>13546000</v>
      </c>
      <c r="BA493" s="3">
        <v>5583</v>
      </c>
      <c r="BB493">
        <v>75627318000</v>
      </c>
      <c r="BC493" t="s">
        <v>79</v>
      </c>
      <c r="BD493">
        <f t="shared" si="318"/>
        <v>20.8</v>
      </c>
      <c r="BE493">
        <f t="shared" si="319"/>
        <v>77</v>
      </c>
      <c r="BF493" t="str">
        <f t="shared" si="320"/>
        <v>あり</v>
      </c>
      <c r="BG493" t="str">
        <f t="shared" si="321"/>
        <v>_冬でない</v>
      </c>
      <c r="BH493">
        <f t="shared" si="322"/>
        <v>12625</v>
      </c>
      <c r="BI493" t="str">
        <f t="shared" si="323"/>
        <v>_なし</v>
      </c>
      <c r="BJ493" t="str">
        <f t="shared" si="306"/>
        <v>_なし</v>
      </c>
      <c r="BK493" t="str">
        <f t="shared" si="324"/>
        <v>_なし</v>
      </c>
      <c r="BL493">
        <f t="shared" si="325"/>
        <v>2.7333333333333329</v>
      </c>
      <c r="BM493">
        <f t="shared" si="307"/>
        <v>8473</v>
      </c>
      <c r="BN493">
        <f t="shared" si="308"/>
        <v>1852</v>
      </c>
      <c r="BO493">
        <f t="shared" si="309"/>
        <v>10325</v>
      </c>
      <c r="BP493">
        <v>-41</v>
      </c>
      <c r="BQ493">
        <v>-4</v>
      </c>
      <c r="BR493">
        <v>-42</v>
      </c>
      <c r="BS493">
        <v>-36</v>
      </c>
      <c r="BT493">
        <v>-25</v>
      </c>
      <c r="BU493">
        <v>16</v>
      </c>
      <c r="BV493">
        <f t="shared" si="331"/>
        <v>-42</v>
      </c>
      <c r="BW493">
        <f t="shared" si="332"/>
        <v>-14</v>
      </c>
      <c r="BX493">
        <f t="shared" si="333"/>
        <v>-51</v>
      </c>
      <c r="BY493">
        <f t="shared" si="334"/>
        <v>-35</v>
      </c>
      <c r="BZ493">
        <f t="shared" si="335"/>
        <v>-28</v>
      </c>
      <c r="CA493">
        <f t="shared" si="336"/>
        <v>15</v>
      </c>
      <c r="CB493">
        <f t="shared" si="310"/>
        <v>-22</v>
      </c>
      <c r="CC493">
        <f t="shared" si="311"/>
        <v>-25.833333333333332</v>
      </c>
      <c r="CD493">
        <f t="shared" si="326"/>
        <v>10.9</v>
      </c>
      <c r="CE493" t="s">
        <v>120</v>
      </c>
      <c r="CF493" t="str">
        <f t="shared" si="327"/>
        <v>春</v>
      </c>
      <c r="CG493" s="2">
        <v>13577445</v>
      </c>
      <c r="CH493" s="2">
        <v>115961</v>
      </c>
      <c r="CI493" s="2">
        <v>75802875435</v>
      </c>
      <c r="CJ493">
        <f t="shared" si="328"/>
        <v>91198494272</v>
      </c>
      <c r="CK493">
        <f t="shared" si="329"/>
        <v>91291196544</v>
      </c>
      <c r="CL493" s="2">
        <v>8.8571428571428577</v>
      </c>
      <c r="CM493" s="2">
        <v>0.8571428571428571</v>
      </c>
      <c r="CN493">
        <f t="shared" si="312"/>
        <v>9.7142857142857153</v>
      </c>
      <c r="CO493">
        <f t="shared" si="315"/>
        <v>8.8571428571428577</v>
      </c>
      <c r="CP493">
        <f t="shared" si="316"/>
        <v>0.8571428571428571</v>
      </c>
      <c r="CQ493">
        <f t="shared" si="317"/>
        <v>9.7142857142857153</v>
      </c>
      <c r="CR493">
        <f t="shared" si="313"/>
        <v>833.28571428571433</v>
      </c>
      <c r="CS493">
        <v>201</v>
      </c>
      <c r="CT493">
        <v>536544.69999999995</v>
      </c>
      <c r="CU493">
        <f t="shared" si="330"/>
        <v>536544.69999999995</v>
      </c>
    </row>
    <row r="494" spans="1:99" x14ac:dyDescent="0.55000000000000004">
      <c r="A494" s="1">
        <v>44338</v>
      </c>
      <c r="B494">
        <v>602</v>
      </c>
      <c r="C494">
        <v>156250</v>
      </c>
      <c r="D494">
        <v>5</v>
      </c>
      <c r="E494">
        <v>2015</v>
      </c>
      <c r="F494">
        <v>20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 t="str">
        <f t="shared" si="296"/>
        <v>休日</v>
      </c>
      <c r="O494" t="s">
        <v>17</v>
      </c>
      <c r="P494" t="str">
        <f t="shared" si="297"/>
        <v>休日</v>
      </c>
      <c r="Q494" t="str">
        <f t="shared" si="298"/>
        <v>_祝日でない</v>
      </c>
      <c r="R494" t="str">
        <f t="shared" si="299"/>
        <v>休日</v>
      </c>
      <c r="S494" t="str">
        <f t="shared" si="300"/>
        <v>休日</v>
      </c>
      <c r="T494">
        <f t="shared" si="314"/>
        <v>649</v>
      </c>
      <c r="U494" t="str">
        <f t="shared" si="301"/>
        <v>土</v>
      </c>
      <c r="V494" t="str">
        <f t="shared" si="302"/>
        <v>週の後半</v>
      </c>
      <c r="W494" t="s">
        <v>31</v>
      </c>
      <c r="X494" t="str">
        <f t="shared" si="303"/>
        <v>週の後半</v>
      </c>
      <c r="Y494" s="3">
        <v>2</v>
      </c>
      <c r="Z494" s="3">
        <v>83</v>
      </c>
      <c r="AA494" s="2" t="s">
        <v>53</v>
      </c>
      <c r="AB494" s="3">
        <v>34810</v>
      </c>
      <c r="AC494" s="3">
        <v>148037</v>
      </c>
      <c r="AD494">
        <f t="shared" si="304"/>
        <v>631</v>
      </c>
      <c r="AE494" s="3">
        <v>2273</v>
      </c>
      <c r="AF494" s="3">
        <v>2211</v>
      </c>
      <c r="AG494" s="3">
        <v>62</v>
      </c>
      <c r="AH494" s="3">
        <v>1135</v>
      </c>
      <c r="AI494" s="3">
        <v>1965</v>
      </c>
      <c r="AJ494" s="3">
        <v>825</v>
      </c>
      <c r="AK494" s="3">
        <v>330</v>
      </c>
      <c r="AL494" s="3">
        <v>59</v>
      </c>
      <c r="AM494" s="3">
        <v>5655</v>
      </c>
      <c r="AN494" s="3">
        <v>1041</v>
      </c>
      <c r="AO494" s="3">
        <v>9001.2999999999993</v>
      </c>
      <c r="AP494" s="3">
        <v>5.5E-2</v>
      </c>
      <c r="AQ494" s="3">
        <v>60</v>
      </c>
      <c r="AR494" s="3">
        <v>55.7</v>
      </c>
      <c r="AS494" s="3">
        <v>0.1</v>
      </c>
      <c r="AT494" s="3">
        <v>3.3</v>
      </c>
      <c r="AU494" s="2">
        <v>1000.6</v>
      </c>
      <c r="AV494" s="2">
        <v>10</v>
      </c>
      <c r="AW494" s="2">
        <v>-29.041666666666661</v>
      </c>
      <c r="AX494">
        <f t="shared" si="305"/>
        <v>-47</v>
      </c>
      <c r="AY494" t="s">
        <v>82</v>
      </c>
      <c r="AZ494" s="3">
        <v>13519855</v>
      </c>
      <c r="BA494" s="3">
        <v>5596</v>
      </c>
      <c r="BB494">
        <v>75657108580</v>
      </c>
      <c r="BC494" t="s">
        <v>79</v>
      </c>
      <c r="BD494">
        <f t="shared" si="318"/>
        <v>21.2</v>
      </c>
      <c r="BE494">
        <f t="shared" si="319"/>
        <v>72</v>
      </c>
      <c r="BF494" t="str">
        <f t="shared" si="320"/>
        <v>あり</v>
      </c>
      <c r="BG494" t="str">
        <f t="shared" si="321"/>
        <v>_冬でない</v>
      </c>
      <c r="BH494">
        <f t="shared" si="322"/>
        <v>17414</v>
      </c>
      <c r="BI494" t="str">
        <f t="shared" si="323"/>
        <v>_なし</v>
      </c>
      <c r="BJ494" t="str">
        <f t="shared" si="306"/>
        <v>_なし</v>
      </c>
      <c r="BK494" t="str">
        <f t="shared" si="324"/>
        <v>_なし</v>
      </c>
      <c r="BL494">
        <f t="shared" si="325"/>
        <v>-29.299999999999997</v>
      </c>
      <c r="BM494">
        <f t="shared" si="307"/>
        <v>5985</v>
      </c>
      <c r="BN494">
        <f t="shared" si="308"/>
        <v>1100</v>
      </c>
      <c r="BO494">
        <f t="shared" si="309"/>
        <v>7085</v>
      </c>
      <c r="BP494">
        <v>-29</v>
      </c>
      <c r="BQ494">
        <v>5</v>
      </c>
      <c r="BR494">
        <v>-27</v>
      </c>
      <c r="BS494">
        <v>-34</v>
      </c>
      <c r="BT494">
        <v>-15</v>
      </c>
      <c r="BU494">
        <v>9</v>
      </c>
      <c r="BV494">
        <f t="shared" si="331"/>
        <v>-36</v>
      </c>
      <c r="BW494">
        <f t="shared" si="332"/>
        <v>5</v>
      </c>
      <c r="BX494">
        <f t="shared" si="333"/>
        <v>-14</v>
      </c>
      <c r="BY494">
        <f t="shared" si="334"/>
        <v>-33</v>
      </c>
      <c r="BZ494">
        <f t="shared" si="335"/>
        <v>-25</v>
      </c>
      <c r="CA494">
        <f t="shared" si="336"/>
        <v>14</v>
      </c>
      <c r="CB494">
        <f t="shared" si="310"/>
        <v>-15.166666666666666</v>
      </c>
      <c r="CC494">
        <f t="shared" si="311"/>
        <v>-14.833333333333334</v>
      </c>
      <c r="CD494">
        <f t="shared" si="326"/>
        <v>7.1</v>
      </c>
      <c r="CE494" t="s">
        <v>120</v>
      </c>
      <c r="CF494" t="str">
        <f t="shared" si="327"/>
        <v>春</v>
      </c>
      <c r="CG494" s="2">
        <v>13545351</v>
      </c>
      <c r="CH494" s="2">
        <v>122541</v>
      </c>
      <c r="CI494" s="2">
        <v>75799784196</v>
      </c>
      <c r="CJ494">
        <f t="shared" si="328"/>
        <v>91273189448</v>
      </c>
      <c r="CK494">
        <f t="shared" si="329"/>
        <v>91357322448</v>
      </c>
      <c r="CL494" s="2">
        <v>8.8571428571428577</v>
      </c>
      <c r="CM494" s="2">
        <v>0.8571428571428571</v>
      </c>
      <c r="CN494">
        <f t="shared" si="312"/>
        <v>9.7142857142857153</v>
      </c>
      <c r="CO494">
        <f t="shared" si="315"/>
        <v>8.8571428571428577</v>
      </c>
      <c r="CP494">
        <f t="shared" si="316"/>
        <v>0.8571428571428571</v>
      </c>
      <c r="CQ494">
        <f t="shared" si="317"/>
        <v>9.7142857142857153</v>
      </c>
      <c r="CR494">
        <f t="shared" si="313"/>
        <v>639.28571428571433</v>
      </c>
      <c r="CS494">
        <v>201</v>
      </c>
      <c r="CT494">
        <v>536544.69999999995</v>
      </c>
      <c r="CU494">
        <f t="shared" si="330"/>
        <v>536544.69999999995</v>
      </c>
    </row>
    <row r="495" spans="1:99" x14ac:dyDescent="0.55000000000000004">
      <c r="A495" s="1">
        <v>44339</v>
      </c>
      <c r="B495">
        <v>535</v>
      </c>
      <c r="C495">
        <v>156785</v>
      </c>
      <c r="D495">
        <v>2</v>
      </c>
      <c r="E495">
        <v>2017</v>
      </c>
      <c r="F495">
        <v>19.600000000000001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 t="str">
        <f t="shared" si="296"/>
        <v>休日</v>
      </c>
      <c r="O495" t="s">
        <v>17</v>
      </c>
      <c r="P495" t="str">
        <f t="shared" si="297"/>
        <v>休日</v>
      </c>
      <c r="Q495" t="str">
        <f t="shared" si="298"/>
        <v>_祝日でない</v>
      </c>
      <c r="R495" t="str">
        <f t="shared" si="299"/>
        <v>休日</v>
      </c>
      <c r="S495" t="str">
        <f t="shared" si="300"/>
        <v>休日</v>
      </c>
      <c r="T495">
        <f t="shared" si="314"/>
        <v>602</v>
      </c>
      <c r="U495" t="str">
        <f t="shared" si="301"/>
        <v>日</v>
      </c>
      <c r="V495" t="str">
        <f t="shared" si="302"/>
        <v>_週の前半</v>
      </c>
      <c r="W495" t="s">
        <v>31</v>
      </c>
      <c r="X495" t="str">
        <f t="shared" si="303"/>
        <v>週の後半</v>
      </c>
      <c r="Y495" s="3">
        <v>5.5</v>
      </c>
      <c r="Z495" s="3">
        <v>77</v>
      </c>
      <c r="AA495" s="2" t="s">
        <v>53</v>
      </c>
      <c r="AB495" s="3">
        <v>49108</v>
      </c>
      <c r="AC495" s="3">
        <v>148911</v>
      </c>
      <c r="AD495">
        <f t="shared" si="304"/>
        <v>874</v>
      </c>
      <c r="AE495" s="3">
        <v>2273</v>
      </c>
      <c r="AF495" s="3">
        <v>2212</v>
      </c>
      <c r="AG495" s="3">
        <v>61</v>
      </c>
      <c r="AH495" s="3">
        <v>1123</v>
      </c>
      <c r="AI495" s="3">
        <v>1672</v>
      </c>
      <c r="AJ495" s="3">
        <v>789</v>
      </c>
      <c r="AK495" s="3">
        <v>178</v>
      </c>
      <c r="AL495" s="3">
        <v>29</v>
      </c>
      <c r="AM495" s="3">
        <v>2702</v>
      </c>
      <c r="AN495" s="3">
        <v>622</v>
      </c>
      <c r="AO495" s="3">
        <v>9016.4</v>
      </c>
      <c r="AP495" s="3">
        <v>5.3999999999999999E-2</v>
      </c>
      <c r="AQ495" s="3">
        <v>65</v>
      </c>
      <c r="AR495" s="3">
        <v>56.6</v>
      </c>
      <c r="AS495" s="3">
        <v>9.8000000000000007</v>
      </c>
      <c r="AT495" s="3">
        <v>3</v>
      </c>
      <c r="AU495" s="2">
        <v>1004.2</v>
      </c>
      <c r="AV495" s="2">
        <v>5.8</v>
      </c>
      <c r="AW495" s="2">
        <v>-7.0416666666666652</v>
      </c>
      <c r="AX495">
        <f t="shared" si="305"/>
        <v>-67</v>
      </c>
      <c r="AY495" t="s">
        <v>82</v>
      </c>
      <c r="AZ495" s="3">
        <v>13484443</v>
      </c>
      <c r="BA495" s="3">
        <v>5322</v>
      </c>
      <c r="BB495">
        <v>71764205646</v>
      </c>
      <c r="BC495" t="s">
        <v>79</v>
      </c>
      <c r="BD495">
        <f t="shared" si="318"/>
        <v>20</v>
      </c>
      <c r="BE495">
        <f t="shared" si="319"/>
        <v>82</v>
      </c>
      <c r="BF495" t="str">
        <f t="shared" si="320"/>
        <v>あり</v>
      </c>
      <c r="BG495" t="str">
        <f t="shared" si="321"/>
        <v>_冬でない</v>
      </c>
      <c r="BH495">
        <f t="shared" si="322"/>
        <v>27150</v>
      </c>
      <c r="BI495" t="str">
        <f t="shared" si="323"/>
        <v>_なし</v>
      </c>
      <c r="BJ495" t="str">
        <f t="shared" si="306"/>
        <v>_なし</v>
      </c>
      <c r="BK495" t="str">
        <f t="shared" si="324"/>
        <v>_なし</v>
      </c>
      <c r="BL495">
        <f t="shared" si="325"/>
        <v>-10.249999999999998</v>
      </c>
      <c r="BM495">
        <f t="shared" si="307"/>
        <v>2880</v>
      </c>
      <c r="BN495">
        <f t="shared" si="308"/>
        <v>651</v>
      </c>
      <c r="BO495">
        <f t="shared" si="309"/>
        <v>3531</v>
      </c>
      <c r="BP495">
        <v>-25</v>
      </c>
      <c r="BQ495">
        <v>6</v>
      </c>
      <c r="BR495">
        <v>4</v>
      </c>
      <c r="BS495">
        <v>-35</v>
      </c>
      <c r="BT495">
        <v>-12</v>
      </c>
      <c r="BU495">
        <v>6</v>
      </c>
      <c r="BV495">
        <f t="shared" si="331"/>
        <v>-29</v>
      </c>
      <c r="BW495">
        <f t="shared" si="332"/>
        <v>7</v>
      </c>
      <c r="BX495">
        <f t="shared" si="333"/>
        <v>-10</v>
      </c>
      <c r="BY495">
        <f t="shared" si="334"/>
        <v>-32</v>
      </c>
      <c r="BZ495">
        <f t="shared" si="335"/>
        <v>-16</v>
      </c>
      <c r="CA495">
        <f t="shared" si="336"/>
        <v>9</v>
      </c>
      <c r="CB495">
        <f t="shared" si="310"/>
        <v>-9.3333333333333339</v>
      </c>
      <c r="CC495">
        <f t="shared" si="311"/>
        <v>-11.833333333333334</v>
      </c>
      <c r="CD495">
        <f t="shared" si="326"/>
        <v>1.2</v>
      </c>
      <c r="CE495" t="s">
        <v>120</v>
      </c>
      <c r="CF495" t="str">
        <f t="shared" si="327"/>
        <v>春</v>
      </c>
      <c r="CG495" s="2">
        <v>13519253</v>
      </c>
      <c r="CH495" s="2">
        <v>114101</v>
      </c>
      <c r="CI495" s="2">
        <v>71949464466</v>
      </c>
      <c r="CJ495">
        <f t="shared" si="328"/>
        <v>91548667803</v>
      </c>
      <c r="CK495">
        <f t="shared" si="329"/>
        <v>91665219705</v>
      </c>
      <c r="CL495" s="2">
        <v>8.8571428571428577</v>
      </c>
      <c r="CM495" s="2">
        <v>0.8571428571428571</v>
      </c>
      <c r="CN495">
        <f t="shared" si="312"/>
        <v>9.7142857142857153</v>
      </c>
      <c r="CO495">
        <f t="shared" si="315"/>
        <v>8.8571428571428577</v>
      </c>
      <c r="CP495">
        <f t="shared" si="316"/>
        <v>0.8571428571428571</v>
      </c>
      <c r="CQ495">
        <f t="shared" si="317"/>
        <v>9.7142857142857153</v>
      </c>
      <c r="CR495">
        <f t="shared" si="313"/>
        <v>592.28571428571433</v>
      </c>
      <c r="CS495">
        <v>201</v>
      </c>
      <c r="CT495">
        <v>536544.69999999995</v>
      </c>
      <c r="CU495">
        <f t="shared" si="330"/>
        <v>536544.69999999995</v>
      </c>
    </row>
    <row r="496" spans="1:99" x14ac:dyDescent="0.55000000000000004">
      <c r="A496" s="1">
        <v>44340</v>
      </c>
      <c r="B496">
        <v>340</v>
      </c>
      <c r="C496">
        <v>157125</v>
      </c>
      <c r="D496">
        <v>0</v>
      </c>
      <c r="E496">
        <v>2017</v>
      </c>
      <c r="F496">
        <v>22.1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 t="str">
        <f t="shared" si="296"/>
        <v>_平日(金曜除く)</v>
      </c>
      <c r="O496" t="s">
        <v>17</v>
      </c>
      <c r="P496" t="str">
        <f t="shared" si="297"/>
        <v>_平日</v>
      </c>
      <c r="Q496" t="str">
        <f t="shared" si="298"/>
        <v>_祝日でない</v>
      </c>
      <c r="R496" t="str">
        <f t="shared" si="299"/>
        <v>_平日</v>
      </c>
      <c r="S496" t="str">
        <f t="shared" si="300"/>
        <v>_平日</v>
      </c>
      <c r="T496">
        <f t="shared" si="314"/>
        <v>535</v>
      </c>
      <c r="U496" t="str">
        <f t="shared" si="301"/>
        <v>月</v>
      </c>
      <c r="V496" t="str">
        <f t="shared" si="302"/>
        <v>_週の前半</v>
      </c>
      <c r="W496" t="s">
        <v>31</v>
      </c>
      <c r="X496" t="str">
        <f t="shared" si="303"/>
        <v>_週の前半</v>
      </c>
      <c r="Y496" s="3">
        <v>0</v>
      </c>
      <c r="Z496" s="3">
        <v>65</v>
      </c>
      <c r="AA496" s="2" t="s">
        <v>53</v>
      </c>
      <c r="AB496" s="3">
        <v>39292</v>
      </c>
      <c r="AC496" s="3">
        <v>149589</v>
      </c>
      <c r="AD496">
        <f t="shared" si="304"/>
        <v>678</v>
      </c>
      <c r="AE496" s="3">
        <v>2277</v>
      </c>
      <c r="AF496" s="3">
        <v>2209</v>
      </c>
      <c r="AG496" s="3">
        <v>68</v>
      </c>
      <c r="AH496" s="3">
        <v>1099</v>
      </c>
      <c r="AI496" s="3">
        <v>1629</v>
      </c>
      <c r="AJ496" s="3">
        <v>514</v>
      </c>
      <c r="AK496" s="3">
        <v>358</v>
      </c>
      <c r="AL496" s="3">
        <v>97</v>
      </c>
      <c r="AM496" s="3">
        <v>6596</v>
      </c>
      <c r="AN496" s="3">
        <v>2266</v>
      </c>
      <c r="AO496" s="3">
        <v>8833.9</v>
      </c>
      <c r="AP496" s="3">
        <v>5.2999999999999999E-2</v>
      </c>
      <c r="AQ496" s="3">
        <v>40</v>
      </c>
      <c r="AR496" s="3">
        <v>52.3</v>
      </c>
      <c r="AS496" s="3">
        <v>5</v>
      </c>
      <c r="AT496" s="3">
        <v>2.9</v>
      </c>
      <c r="AU496" s="2">
        <v>1003.5</v>
      </c>
      <c r="AV496" s="2">
        <v>8.8000000000000007</v>
      </c>
      <c r="AW496" s="2">
        <v>126.03333333333336</v>
      </c>
      <c r="AX496">
        <f t="shared" si="305"/>
        <v>-195</v>
      </c>
      <c r="AY496" t="s">
        <v>82</v>
      </c>
      <c r="AZ496" s="3">
        <v>13434800</v>
      </c>
      <c r="BA496" s="3">
        <v>5179</v>
      </c>
      <c r="BB496">
        <v>69578829200</v>
      </c>
      <c r="BC496" t="s">
        <v>79</v>
      </c>
      <c r="BD496">
        <f t="shared" si="318"/>
        <v>23</v>
      </c>
      <c r="BE496">
        <f t="shared" si="319"/>
        <v>88</v>
      </c>
      <c r="BF496" t="str">
        <f t="shared" si="320"/>
        <v>あり</v>
      </c>
      <c r="BG496" t="str">
        <f t="shared" si="321"/>
        <v>_冬でない</v>
      </c>
      <c r="BH496">
        <f t="shared" si="322"/>
        <v>17105</v>
      </c>
      <c r="BI496" t="str">
        <f t="shared" si="323"/>
        <v>_なし</v>
      </c>
      <c r="BJ496" t="str">
        <f t="shared" si="306"/>
        <v>_なし</v>
      </c>
      <c r="BK496" t="str">
        <f t="shared" si="324"/>
        <v>_なし</v>
      </c>
      <c r="BL496">
        <f t="shared" si="325"/>
        <v>133.85833333333332</v>
      </c>
      <c r="BM496">
        <f t="shared" si="307"/>
        <v>6954</v>
      </c>
      <c r="BN496">
        <f t="shared" si="308"/>
        <v>2363</v>
      </c>
      <c r="BO496">
        <f t="shared" si="309"/>
        <v>9317</v>
      </c>
      <c r="BP496">
        <v>-33</v>
      </c>
      <c r="BQ496">
        <v>-1</v>
      </c>
      <c r="BR496">
        <v>-18</v>
      </c>
      <c r="BS496">
        <v>-32</v>
      </c>
      <c r="BT496">
        <v>-22</v>
      </c>
      <c r="BU496">
        <v>12</v>
      </c>
      <c r="BV496">
        <f t="shared" si="331"/>
        <v>-34</v>
      </c>
      <c r="BW496">
        <f t="shared" si="332"/>
        <v>-4</v>
      </c>
      <c r="BX496">
        <f t="shared" si="333"/>
        <v>-33</v>
      </c>
      <c r="BY496">
        <f t="shared" si="334"/>
        <v>-38</v>
      </c>
      <c r="BZ496">
        <f t="shared" si="335"/>
        <v>-15</v>
      </c>
      <c r="CA496">
        <f t="shared" si="336"/>
        <v>9</v>
      </c>
      <c r="CB496">
        <f t="shared" si="310"/>
        <v>-15.666666666666666</v>
      </c>
      <c r="CC496">
        <f t="shared" si="311"/>
        <v>-19.166666666666668</v>
      </c>
      <c r="CD496">
        <f t="shared" si="326"/>
        <v>0</v>
      </c>
      <c r="CE496" t="s">
        <v>120</v>
      </c>
      <c r="CF496" t="str">
        <f t="shared" si="327"/>
        <v>春</v>
      </c>
      <c r="CG496" s="2">
        <v>13483908</v>
      </c>
      <c r="CH496" s="2">
        <v>100481</v>
      </c>
      <c r="CI496" s="2">
        <v>69833159532</v>
      </c>
      <c r="CJ496">
        <f t="shared" si="328"/>
        <v>86967838809</v>
      </c>
      <c r="CK496">
        <f t="shared" si="329"/>
        <v>87140811459</v>
      </c>
      <c r="CL496" s="2">
        <v>6.5714285714285712</v>
      </c>
      <c r="CM496" s="2">
        <v>0.14285714285714285</v>
      </c>
      <c r="CN496">
        <f t="shared" si="312"/>
        <v>6.7142857142857144</v>
      </c>
      <c r="CO496">
        <f t="shared" si="315"/>
        <v>8.8571428571428577</v>
      </c>
      <c r="CP496">
        <f t="shared" si="316"/>
        <v>0.8571428571428571</v>
      </c>
      <c r="CQ496">
        <f t="shared" si="317"/>
        <v>9.7142857142857153</v>
      </c>
      <c r="CR496">
        <f t="shared" si="313"/>
        <v>525.28571428571433</v>
      </c>
      <c r="CS496">
        <v>201</v>
      </c>
      <c r="CT496">
        <v>536544.69999999995</v>
      </c>
      <c r="CU496">
        <f t="shared" si="330"/>
        <v>536544.69999999995</v>
      </c>
    </row>
    <row r="497" spans="1:99" x14ac:dyDescent="0.55000000000000004">
      <c r="A497" s="1">
        <v>44341</v>
      </c>
      <c r="B497">
        <v>542</v>
      </c>
      <c r="C497">
        <v>157667</v>
      </c>
      <c r="D497">
        <v>9</v>
      </c>
      <c r="E497">
        <v>2026</v>
      </c>
      <c r="F497">
        <v>22.4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 t="str">
        <f t="shared" si="296"/>
        <v>_平日(金曜除く)</v>
      </c>
      <c r="O497" t="s">
        <v>17</v>
      </c>
      <c r="P497" t="str">
        <f t="shared" si="297"/>
        <v>_平日</v>
      </c>
      <c r="Q497" t="str">
        <f t="shared" si="298"/>
        <v>_祝日でない</v>
      </c>
      <c r="R497" t="str">
        <f t="shared" si="299"/>
        <v>_平日</v>
      </c>
      <c r="S497" t="str">
        <f t="shared" si="300"/>
        <v>_平日</v>
      </c>
      <c r="T497">
        <f t="shared" si="314"/>
        <v>340</v>
      </c>
      <c r="U497" t="str">
        <f t="shared" si="301"/>
        <v>火</v>
      </c>
      <c r="V497" t="str">
        <f t="shared" si="302"/>
        <v>_週の前半</v>
      </c>
      <c r="W497" t="s">
        <v>31</v>
      </c>
      <c r="X497" t="str">
        <f t="shared" si="303"/>
        <v>_週の前半</v>
      </c>
      <c r="Y497" s="3">
        <v>0</v>
      </c>
      <c r="Z497" s="3">
        <v>66</v>
      </c>
      <c r="AA497" s="2" t="s">
        <v>53</v>
      </c>
      <c r="AB497" s="3">
        <v>45674</v>
      </c>
      <c r="AC497" s="3">
        <v>150274</v>
      </c>
      <c r="AD497">
        <f t="shared" si="304"/>
        <v>685</v>
      </c>
      <c r="AE497" s="3">
        <v>2197</v>
      </c>
      <c r="AF497" s="3">
        <v>2126</v>
      </c>
      <c r="AG497" s="3">
        <v>71</v>
      </c>
      <c r="AH497" s="3">
        <v>1074</v>
      </c>
      <c r="AI497" s="3">
        <v>1420</v>
      </c>
      <c r="AJ497" s="3">
        <v>676</v>
      </c>
      <c r="AK497" s="3">
        <v>476</v>
      </c>
      <c r="AL497" s="3">
        <v>65</v>
      </c>
      <c r="AM497" s="3">
        <v>8407</v>
      </c>
      <c r="AN497" s="3">
        <v>1933</v>
      </c>
      <c r="AO497" s="3">
        <v>8708.4</v>
      </c>
      <c r="AP497" s="3">
        <v>5.2999999999999999E-2</v>
      </c>
      <c r="AQ497" s="3">
        <v>56</v>
      </c>
      <c r="AR497" s="3">
        <v>51.3</v>
      </c>
      <c r="AS497" s="3">
        <v>10.7</v>
      </c>
      <c r="AT497" s="3">
        <v>3.6</v>
      </c>
      <c r="AU497" s="2">
        <v>998.8</v>
      </c>
      <c r="AV497" s="2">
        <v>7.5</v>
      </c>
      <c r="AW497" s="2">
        <v>-1.0916666666666668</v>
      </c>
      <c r="AX497">
        <f t="shared" si="305"/>
        <v>202</v>
      </c>
      <c r="AY497" t="s">
        <v>82</v>
      </c>
      <c r="AZ497" s="3">
        <v>13395168</v>
      </c>
      <c r="BA497" s="3">
        <v>4825</v>
      </c>
      <c r="BB497">
        <v>64631685600</v>
      </c>
      <c r="BC497" t="s">
        <v>79</v>
      </c>
      <c r="BD497">
        <f t="shared" si="318"/>
        <v>20.5</v>
      </c>
      <c r="BE497">
        <f t="shared" si="319"/>
        <v>90</v>
      </c>
      <c r="BF497" t="str">
        <f t="shared" si="320"/>
        <v>あり</v>
      </c>
      <c r="BG497" t="str">
        <f t="shared" si="321"/>
        <v>_冬でない</v>
      </c>
      <c r="BH497">
        <f t="shared" si="322"/>
        <v>22536</v>
      </c>
      <c r="BI497" t="str">
        <f t="shared" si="323"/>
        <v>_なし</v>
      </c>
      <c r="BJ497" t="str">
        <f t="shared" si="306"/>
        <v>_なし</v>
      </c>
      <c r="BK497" t="str">
        <f t="shared" si="324"/>
        <v>_なし</v>
      </c>
      <c r="BL497">
        <f t="shared" si="325"/>
        <v>-1.4333333333333333</v>
      </c>
      <c r="BM497">
        <f t="shared" si="307"/>
        <v>8883</v>
      </c>
      <c r="BN497">
        <f t="shared" si="308"/>
        <v>1998</v>
      </c>
      <c r="BO497">
        <f t="shared" si="309"/>
        <v>10881</v>
      </c>
      <c r="BP497">
        <v>-29</v>
      </c>
      <c r="BQ497">
        <v>6</v>
      </c>
      <c r="BR497">
        <v>-10</v>
      </c>
      <c r="BS497">
        <v>-32</v>
      </c>
      <c r="BT497">
        <v>-23</v>
      </c>
      <c r="BU497">
        <v>12</v>
      </c>
      <c r="BV497">
        <f t="shared" si="331"/>
        <v>-37</v>
      </c>
      <c r="BW497">
        <f t="shared" si="332"/>
        <v>-5</v>
      </c>
      <c r="BX497">
        <f t="shared" si="333"/>
        <v>-30</v>
      </c>
      <c r="BY497">
        <f t="shared" si="334"/>
        <v>-31</v>
      </c>
      <c r="BZ497">
        <f t="shared" si="335"/>
        <v>-24</v>
      </c>
      <c r="CA497">
        <f t="shared" si="336"/>
        <v>13</v>
      </c>
      <c r="CB497">
        <f t="shared" si="310"/>
        <v>-12.666666666666666</v>
      </c>
      <c r="CC497">
        <f t="shared" si="311"/>
        <v>-19</v>
      </c>
      <c r="CD497">
        <f t="shared" si="326"/>
        <v>0</v>
      </c>
      <c r="CE497" t="s">
        <v>120</v>
      </c>
      <c r="CF497" t="str">
        <f t="shared" si="327"/>
        <v>春</v>
      </c>
      <c r="CG497" s="2">
        <v>13434460</v>
      </c>
      <c r="CH497" s="2">
        <v>110982</v>
      </c>
      <c r="CI497" s="2">
        <v>64821269500</v>
      </c>
      <c r="CJ497">
        <f t="shared" si="328"/>
        <v>79248948715</v>
      </c>
      <c r="CK497">
        <f t="shared" si="329"/>
        <v>79348380080</v>
      </c>
      <c r="CL497" s="2">
        <v>6.5714285714285712</v>
      </c>
      <c r="CM497" s="2">
        <v>0.14285714285714285</v>
      </c>
      <c r="CN497">
        <f t="shared" si="312"/>
        <v>6.7142857142857144</v>
      </c>
      <c r="CO497">
        <f t="shared" si="315"/>
        <v>6.5714285714285712</v>
      </c>
      <c r="CP497">
        <f t="shared" si="316"/>
        <v>0.14285714285714285</v>
      </c>
      <c r="CQ497">
        <f t="shared" si="317"/>
        <v>6.7142857142857144</v>
      </c>
      <c r="CR497">
        <f t="shared" si="313"/>
        <v>333.28571428571428</v>
      </c>
      <c r="CS497">
        <v>201</v>
      </c>
      <c r="CT497">
        <v>536544.69999999995</v>
      </c>
      <c r="CU497">
        <f t="shared" si="330"/>
        <v>536544.69999999995</v>
      </c>
    </row>
    <row r="498" spans="1:99" x14ac:dyDescent="0.55000000000000004">
      <c r="A498" s="1">
        <v>44342</v>
      </c>
      <c r="B498">
        <v>743</v>
      </c>
      <c r="C498">
        <v>158410</v>
      </c>
      <c r="D498">
        <v>5</v>
      </c>
      <c r="E498">
        <v>2031</v>
      </c>
      <c r="F498">
        <v>21.1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 t="str">
        <f t="shared" si="296"/>
        <v>_平日(金曜除く)</v>
      </c>
      <c r="O498" t="s">
        <v>17</v>
      </c>
      <c r="P498" t="str">
        <f t="shared" si="297"/>
        <v>_平日</v>
      </c>
      <c r="Q498" t="str">
        <f t="shared" si="298"/>
        <v>_祝日でない</v>
      </c>
      <c r="R498" t="str">
        <f t="shared" si="299"/>
        <v>_平日</v>
      </c>
      <c r="S498" t="str">
        <f t="shared" si="300"/>
        <v>_平日</v>
      </c>
      <c r="T498">
        <f t="shared" si="314"/>
        <v>542</v>
      </c>
      <c r="U498" t="str">
        <f t="shared" si="301"/>
        <v>水</v>
      </c>
      <c r="V498" t="str">
        <f t="shared" si="302"/>
        <v>_週の前半</v>
      </c>
      <c r="W498" t="s">
        <v>31</v>
      </c>
      <c r="X498" t="str">
        <f t="shared" si="303"/>
        <v>_週の前半</v>
      </c>
      <c r="Y498" s="3">
        <v>0</v>
      </c>
      <c r="Z498" s="3">
        <v>61</v>
      </c>
      <c r="AA498" s="2" t="s">
        <v>53</v>
      </c>
      <c r="AB498" s="3">
        <v>55852</v>
      </c>
      <c r="AC498" s="3">
        <v>150879</v>
      </c>
      <c r="AD498">
        <f t="shared" si="304"/>
        <v>605</v>
      </c>
      <c r="AE498" s="3">
        <v>2182</v>
      </c>
      <c r="AF498" s="3">
        <v>2112</v>
      </c>
      <c r="AG498" s="3">
        <v>70</v>
      </c>
      <c r="AH498" s="3">
        <v>1052</v>
      </c>
      <c r="AI498" s="3">
        <v>1395</v>
      </c>
      <c r="AJ498" s="3">
        <v>871</v>
      </c>
      <c r="AK498" s="3">
        <v>469</v>
      </c>
      <c r="AL498" s="3">
        <v>62</v>
      </c>
      <c r="AM498" s="3">
        <v>7431</v>
      </c>
      <c r="AN498" s="3">
        <v>1801</v>
      </c>
      <c r="AO498" s="3">
        <v>8618.6</v>
      </c>
      <c r="AP498" s="3">
        <v>5.1999999999999998E-2</v>
      </c>
      <c r="AQ498" s="3">
        <v>41</v>
      </c>
      <c r="AR498" s="3">
        <v>50.1</v>
      </c>
      <c r="AS498" s="3">
        <v>10.4</v>
      </c>
      <c r="AT498" s="3">
        <v>2.8</v>
      </c>
      <c r="AU498" s="2">
        <v>1005.5</v>
      </c>
      <c r="AV498" s="2">
        <v>10</v>
      </c>
      <c r="AW498" s="2">
        <v>2.2166666666666663</v>
      </c>
      <c r="AX498">
        <f t="shared" si="305"/>
        <v>201</v>
      </c>
      <c r="AY498" t="s">
        <v>82</v>
      </c>
      <c r="AZ498" s="3">
        <v>13348952</v>
      </c>
      <c r="BA498" s="3">
        <v>4757</v>
      </c>
      <c r="BB498">
        <v>63500964664</v>
      </c>
      <c r="BC498" t="s">
        <v>79</v>
      </c>
      <c r="BD498">
        <f t="shared" si="318"/>
        <v>17.2</v>
      </c>
      <c r="BE498">
        <f t="shared" si="319"/>
        <v>98</v>
      </c>
      <c r="BF498" t="str">
        <f t="shared" si="320"/>
        <v>あり</v>
      </c>
      <c r="BG498" t="str">
        <f t="shared" si="321"/>
        <v>_冬でない</v>
      </c>
      <c r="BH498">
        <f t="shared" si="322"/>
        <v>30733</v>
      </c>
      <c r="BI498" t="str">
        <f t="shared" si="323"/>
        <v>_なし</v>
      </c>
      <c r="BJ498" t="str">
        <f t="shared" si="306"/>
        <v>_なし</v>
      </c>
      <c r="BK498" t="str">
        <f t="shared" si="324"/>
        <v>_なし</v>
      </c>
      <c r="BL498">
        <f t="shared" si="325"/>
        <v>0.51666666666666661</v>
      </c>
      <c r="BM498">
        <f t="shared" si="307"/>
        <v>7900</v>
      </c>
      <c r="BN498">
        <f t="shared" si="308"/>
        <v>1863</v>
      </c>
      <c r="BO498">
        <f t="shared" si="309"/>
        <v>9763</v>
      </c>
      <c r="BP498">
        <v>-30</v>
      </c>
      <c r="BQ498">
        <v>6</v>
      </c>
      <c r="BR498">
        <v>1</v>
      </c>
      <c r="BS498">
        <v>-32</v>
      </c>
      <c r="BT498">
        <v>-24</v>
      </c>
      <c r="BU498">
        <v>12</v>
      </c>
      <c r="BV498">
        <f t="shared" si="331"/>
        <v>-35</v>
      </c>
      <c r="BW498">
        <f t="shared" si="332"/>
        <v>-3</v>
      </c>
      <c r="BX498">
        <f t="shared" si="333"/>
        <v>-30</v>
      </c>
      <c r="BY498">
        <f t="shared" si="334"/>
        <v>-33</v>
      </c>
      <c r="BZ498">
        <f t="shared" si="335"/>
        <v>-25</v>
      </c>
      <c r="CA498">
        <f t="shared" si="336"/>
        <v>14</v>
      </c>
      <c r="CB498">
        <f t="shared" si="310"/>
        <v>-11.166666666666666</v>
      </c>
      <c r="CC498">
        <f t="shared" si="311"/>
        <v>-18.666666666666668</v>
      </c>
      <c r="CD498">
        <f t="shared" si="326"/>
        <v>0</v>
      </c>
      <c r="CE498" t="s">
        <v>120</v>
      </c>
      <c r="CF498" t="str">
        <f t="shared" si="327"/>
        <v>春</v>
      </c>
      <c r="CG498" s="2">
        <v>13394626</v>
      </c>
      <c r="CH498" s="2">
        <v>105205</v>
      </c>
      <c r="CI498" s="2">
        <v>63718235882</v>
      </c>
      <c r="CJ498">
        <f t="shared" si="328"/>
        <v>76037879969</v>
      </c>
      <c r="CK498">
        <f t="shared" si="329"/>
        <v>76163788601</v>
      </c>
      <c r="CL498" s="2">
        <v>6.5714285714285712</v>
      </c>
      <c r="CM498" s="2">
        <v>0.14285714285714285</v>
      </c>
      <c r="CN498">
        <f t="shared" si="312"/>
        <v>6.7142857142857144</v>
      </c>
      <c r="CO498">
        <f t="shared" si="315"/>
        <v>6.5714285714285712</v>
      </c>
      <c r="CP498">
        <f t="shared" si="316"/>
        <v>0.14285714285714285</v>
      </c>
      <c r="CQ498">
        <f t="shared" si="317"/>
        <v>6.7142857142857144</v>
      </c>
      <c r="CR498">
        <f t="shared" si="313"/>
        <v>535.28571428571433</v>
      </c>
      <c r="CS498">
        <v>201</v>
      </c>
      <c r="CT498">
        <v>536544.69999999995</v>
      </c>
      <c r="CU498">
        <f t="shared" si="330"/>
        <v>536544.69999999995</v>
      </c>
    </row>
    <row r="499" spans="1:99" x14ac:dyDescent="0.55000000000000004">
      <c r="A499" s="1">
        <v>44343</v>
      </c>
      <c r="B499">
        <v>684</v>
      </c>
      <c r="C499">
        <v>159094</v>
      </c>
      <c r="D499">
        <v>11</v>
      </c>
      <c r="E499">
        <v>2042</v>
      </c>
      <c r="F499">
        <v>16.899999999999999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 t="str">
        <f t="shared" si="296"/>
        <v>_平日(金曜除く)</v>
      </c>
      <c r="O499" t="s">
        <v>17</v>
      </c>
      <c r="P499" t="str">
        <f t="shared" si="297"/>
        <v>_平日</v>
      </c>
      <c r="Q499" t="str">
        <f t="shared" si="298"/>
        <v>_祝日でない</v>
      </c>
      <c r="R499" t="str">
        <f t="shared" si="299"/>
        <v>_平日</v>
      </c>
      <c r="S499" t="str">
        <f t="shared" si="300"/>
        <v>_平日</v>
      </c>
      <c r="T499">
        <f t="shared" si="314"/>
        <v>743</v>
      </c>
      <c r="U499" t="str">
        <f t="shared" si="301"/>
        <v>木</v>
      </c>
      <c r="V499" t="str">
        <f t="shared" si="302"/>
        <v>週の後半</v>
      </c>
      <c r="W499" t="s">
        <v>31</v>
      </c>
      <c r="X499" t="str">
        <f t="shared" si="303"/>
        <v>週の後半</v>
      </c>
      <c r="Y499" s="3">
        <v>35.5</v>
      </c>
      <c r="Z499" s="3">
        <v>94</v>
      </c>
      <c r="AA499" s="2" t="s">
        <v>53</v>
      </c>
      <c r="AB499" s="3">
        <v>52459</v>
      </c>
      <c r="AC499" s="3">
        <v>151483</v>
      </c>
      <c r="AD499">
        <f t="shared" si="304"/>
        <v>604</v>
      </c>
      <c r="AE499" s="3">
        <v>2171</v>
      </c>
      <c r="AF499" s="3">
        <v>2102</v>
      </c>
      <c r="AG499" s="3">
        <v>69</v>
      </c>
      <c r="AH499" s="3">
        <v>1081</v>
      </c>
      <c r="AI499" s="3">
        <v>1509</v>
      </c>
      <c r="AJ499" s="3">
        <v>808</v>
      </c>
      <c r="AK499" s="3">
        <v>408</v>
      </c>
      <c r="AL499" s="3">
        <v>61</v>
      </c>
      <c r="AM499" s="3">
        <v>6703</v>
      </c>
      <c r="AN499" s="3">
        <v>1601</v>
      </c>
      <c r="AO499" s="3">
        <v>8525</v>
      </c>
      <c r="AP499" s="3">
        <v>5.1999999999999998E-2</v>
      </c>
      <c r="AQ499" s="3">
        <v>40</v>
      </c>
      <c r="AR499" s="3">
        <v>49.6</v>
      </c>
      <c r="AS499" s="3">
        <v>0</v>
      </c>
      <c r="AT499" s="3">
        <v>2.1</v>
      </c>
      <c r="AU499" s="2">
        <v>1002.5</v>
      </c>
      <c r="AV499" s="2">
        <v>10</v>
      </c>
      <c r="AW499" s="2">
        <v>-2.2416666666666667</v>
      </c>
      <c r="AX499">
        <f t="shared" si="305"/>
        <v>-59</v>
      </c>
      <c r="AY499" t="s">
        <v>82</v>
      </c>
      <c r="AZ499" s="3">
        <v>13292357</v>
      </c>
      <c r="BA499" s="3">
        <v>4885</v>
      </c>
      <c r="BB499">
        <v>64933163945</v>
      </c>
      <c r="BC499" t="s">
        <v>79</v>
      </c>
      <c r="BD499">
        <f t="shared" si="318"/>
        <v>19.100000000000001</v>
      </c>
      <c r="BE499">
        <f t="shared" si="319"/>
        <v>93</v>
      </c>
      <c r="BF499" t="str">
        <f t="shared" si="320"/>
        <v>あり</v>
      </c>
      <c r="BG499" t="str">
        <f t="shared" si="321"/>
        <v>_冬でない</v>
      </c>
      <c r="BH499">
        <f t="shared" si="322"/>
        <v>31445</v>
      </c>
      <c r="BI499" t="str">
        <f t="shared" si="323"/>
        <v>_なし</v>
      </c>
      <c r="BJ499" t="str">
        <f t="shared" si="306"/>
        <v>_なし</v>
      </c>
      <c r="BK499" t="str">
        <f t="shared" si="324"/>
        <v>_なし</v>
      </c>
      <c r="BL499">
        <f t="shared" si="325"/>
        <v>2.7916666666666665</v>
      </c>
      <c r="BM499">
        <f t="shared" si="307"/>
        <v>7111</v>
      </c>
      <c r="BN499">
        <f t="shared" si="308"/>
        <v>1662</v>
      </c>
      <c r="BO499">
        <f t="shared" si="309"/>
        <v>8773</v>
      </c>
      <c r="BP499">
        <v>-42</v>
      </c>
      <c r="BQ499">
        <v>-16</v>
      </c>
      <c r="BR499">
        <v>-53</v>
      </c>
      <c r="BS499">
        <v>-36</v>
      </c>
      <c r="BT499">
        <v>-25</v>
      </c>
      <c r="BU499">
        <v>16</v>
      </c>
      <c r="BV499">
        <f t="shared" si="331"/>
        <v>-39</v>
      </c>
      <c r="BW499">
        <f t="shared" si="332"/>
        <v>-7</v>
      </c>
      <c r="BX499">
        <f t="shared" si="333"/>
        <v>-42</v>
      </c>
      <c r="BY499">
        <f t="shared" si="334"/>
        <v>-34</v>
      </c>
      <c r="BZ499">
        <f t="shared" si="335"/>
        <v>-26</v>
      </c>
      <c r="CA499">
        <f t="shared" si="336"/>
        <v>14</v>
      </c>
      <c r="CB499">
        <f t="shared" si="310"/>
        <v>-26</v>
      </c>
      <c r="CC499">
        <f t="shared" si="311"/>
        <v>-22.333333333333332</v>
      </c>
      <c r="CD499">
        <f t="shared" si="326"/>
        <v>0.3</v>
      </c>
      <c r="CE499" t="s">
        <v>120</v>
      </c>
      <c r="CF499" t="str">
        <f t="shared" si="327"/>
        <v>春</v>
      </c>
      <c r="CG499" s="2">
        <v>13348209</v>
      </c>
      <c r="CH499" s="2">
        <v>95631</v>
      </c>
      <c r="CI499" s="2">
        <v>65206000965</v>
      </c>
      <c r="CJ499">
        <f t="shared" si="328"/>
        <v>76174195680</v>
      </c>
      <c r="CK499">
        <f t="shared" si="329"/>
        <v>76346607810</v>
      </c>
      <c r="CL499" s="2">
        <v>6.5714285714285712</v>
      </c>
      <c r="CM499" s="2">
        <v>0.14285714285714285</v>
      </c>
      <c r="CN499">
        <f t="shared" si="312"/>
        <v>6.7142857142857144</v>
      </c>
      <c r="CO499">
        <f t="shared" si="315"/>
        <v>6.5714285714285712</v>
      </c>
      <c r="CP499">
        <f t="shared" si="316"/>
        <v>0.14285714285714285</v>
      </c>
      <c r="CQ499">
        <f t="shared" si="317"/>
        <v>6.7142857142857144</v>
      </c>
      <c r="CR499">
        <f t="shared" si="313"/>
        <v>736.28571428571433</v>
      </c>
      <c r="CS499">
        <v>201</v>
      </c>
      <c r="CT499">
        <v>536544.69999999995</v>
      </c>
      <c r="CU499">
        <f t="shared" si="330"/>
        <v>536544.69999999995</v>
      </c>
    </row>
    <row r="500" spans="1:99" x14ac:dyDescent="0.55000000000000004">
      <c r="A500" s="1">
        <v>44344</v>
      </c>
      <c r="B500">
        <v>614</v>
      </c>
      <c r="C500">
        <v>159708</v>
      </c>
      <c r="D500">
        <v>6</v>
      </c>
      <c r="E500">
        <v>2048</v>
      </c>
      <c r="F500">
        <v>20.5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 t="str">
        <f t="shared" si="296"/>
        <v>金曜</v>
      </c>
      <c r="O500" t="s">
        <v>17</v>
      </c>
      <c r="P500" t="str">
        <f t="shared" si="297"/>
        <v>_平日</v>
      </c>
      <c r="Q500" t="str">
        <f t="shared" si="298"/>
        <v>_祝日でない</v>
      </c>
      <c r="R500" t="str">
        <f t="shared" si="299"/>
        <v>_平日</v>
      </c>
      <c r="S500" t="str">
        <f t="shared" si="300"/>
        <v>休日前日</v>
      </c>
      <c r="T500">
        <f t="shared" si="314"/>
        <v>684</v>
      </c>
      <c r="U500" t="str">
        <f t="shared" si="301"/>
        <v>金</v>
      </c>
      <c r="V500" t="str">
        <f t="shared" si="302"/>
        <v>週の後半</v>
      </c>
      <c r="W500" t="s">
        <v>31</v>
      </c>
      <c r="X500" t="str">
        <f t="shared" si="303"/>
        <v>週の後半</v>
      </c>
      <c r="Y500" s="3">
        <v>0</v>
      </c>
      <c r="Z500" s="3">
        <v>75</v>
      </c>
      <c r="AA500" s="2" t="s">
        <v>53</v>
      </c>
      <c r="AB500" s="3">
        <v>48354</v>
      </c>
      <c r="AC500" s="3">
        <v>152231</v>
      </c>
      <c r="AD500">
        <f t="shared" si="304"/>
        <v>748</v>
      </c>
      <c r="AE500" s="3">
        <v>2126</v>
      </c>
      <c r="AF500" s="3">
        <v>2056</v>
      </c>
      <c r="AG500" s="3">
        <v>70</v>
      </c>
      <c r="AH500" s="3">
        <v>1065</v>
      </c>
      <c r="AI500" s="3">
        <v>1490</v>
      </c>
      <c r="AJ500" s="3">
        <v>748</v>
      </c>
      <c r="AK500" s="3">
        <v>413</v>
      </c>
      <c r="AL500" s="3">
        <v>55</v>
      </c>
      <c r="AM500" s="3">
        <v>7174</v>
      </c>
      <c r="AN500" s="3">
        <v>1633</v>
      </c>
      <c r="AO500" s="3">
        <v>8375</v>
      </c>
      <c r="AP500" s="3">
        <v>5.1999999999999998E-2</v>
      </c>
      <c r="AQ500" s="3">
        <v>37</v>
      </c>
      <c r="AR500" s="3">
        <v>48.4</v>
      </c>
      <c r="AS500" s="3">
        <v>4.2</v>
      </c>
      <c r="AT500" s="3">
        <v>2.9</v>
      </c>
      <c r="AU500" s="2">
        <v>1000.8</v>
      </c>
      <c r="AV500" s="2">
        <v>10</v>
      </c>
      <c r="AW500" s="2">
        <v>4.9916666666666671</v>
      </c>
      <c r="AX500">
        <f t="shared" si="305"/>
        <v>-70</v>
      </c>
      <c r="AY500" t="s">
        <v>82</v>
      </c>
      <c r="AZ500" s="3">
        <v>13239214</v>
      </c>
      <c r="BA500" s="3">
        <v>4815</v>
      </c>
      <c r="BB500">
        <v>63746815410</v>
      </c>
      <c r="BC500" t="s">
        <v>79</v>
      </c>
      <c r="BD500">
        <f t="shared" si="318"/>
        <v>21.7</v>
      </c>
      <c r="BE500">
        <f t="shared" si="319"/>
        <v>92</v>
      </c>
      <c r="BF500" t="str">
        <f t="shared" si="320"/>
        <v>あり</v>
      </c>
      <c r="BG500" t="str">
        <f t="shared" si="321"/>
        <v>_冬でない</v>
      </c>
      <c r="BH500">
        <f t="shared" si="322"/>
        <v>25496</v>
      </c>
      <c r="BI500" t="str">
        <f t="shared" si="323"/>
        <v>_なし</v>
      </c>
      <c r="BJ500" t="str">
        <f t="shared" si="306"/>
        <v>_なし</v>
      </c>
      <c r="BK500" t="str">
        <f t="shared" si="324"/>
        <v>_なし</v>
      </c>
      <c r="BL500">
        <f t="shared" si="325"/>
        <v>0.15833333333333335</v>
      </c>
      <c r="BM500">
        <f t="shared" si="307"/>
        <v>7587</v>
      </c>
      <c r="BN500">
        <f t="shared" si="308"/>
        <v>1688</v>
      </c>
      <c r="BO500">
        <f t="shared" si="309"/>
        <v>9275</v>
      </c>
      <c r="BP500">
        <v>-32</v>
      </c>
      <c r="BQ500">
        <v>8</v>
      </c>
      <c r="BR500">
        <v>-15</v>
      </c>
      <c r="BS500">
        <v>-34</v>
      </c>
      <c r="BT500">
        <v>-22</v>
      </c>
      <c r="BU500">
        <v>13</v>
      </c>
      <c r="BV500">
        <f t="shared" si="331"/>
        <v>-34</v>
      </c>
      <c r="BW500">
        <f t="shared" si="332"/>
        <v>1</v>
      </c>
      <c r="BX500">
        <f t="shared" si="333"/>
        <v>-28</v>
      </c>
      <c r="BY500">
        <f t="shared" si="334"/>
        <v>-34</v>
      </c>
      <c r="BZ500">
        <f t="shared" si="335"/>
        <v>-25</v>
      </c>
      <c r="CA500">
        <f t="shared" si="336"/>
        <v>14</v>
      </c>
      <c r="CB500">
        <f t="shared" si="310"/>
        <v>-13.666666666666666</v>
      </c>
      <c r="CC500">
        <f t="shared" si="311"/>
        <v>-17.666666666666668</v>
      </c>
      <c r="CD500">
        <f t="shared" si="326"/>
        <v>0</v>
      </c>
      <c r="CE500" t="s">
        <v>120</v>
      </c>
      <c r="CF500" t="str">
        <f t="shared" si="327"/>
        <v>春</v>
      </c>
      <c r="CG500" s="2">
        <v>13291673</v>
      </c>
      <c r="CH500" s="2">
        <v>99772</v>
      </c>
      <c r="CI500" s="2">
        <v>63999405495</v>
      </c>
      <c r="CJ500">
        <f t="shared" si="328"/>
        <v>75627318000</v>
      </c>
      <c r="CK500">
        <f t="shared" si="329"/>
        <v>75802875435</v>
      </c>
      <c r="CL500" s="2">
        <v>6.5714285714285712</v>
      </c>
      <c r="CM500" s="2">
        <v>0.14285714285714285</v>
      </c>
      <c r="CN500">
        <f t="shared" si="312"/>
        <v>6.7142857142857144</v>
      </c>
      <c r="CO500">
        <f t="shared" si="315"/>
        <v>6.5714285714285712</v>
      </c>
      <c r="CP500">
        <f t="shared" si="316"/>
        <v>0.14285714285714285</v>
      </c>
      <c r="CQ500">
        <f t="shared" si="317"/>
        <v>6.7142857142857144</v>
      </c>
      <c r="CR500">
        <f t="shared" si="313"/>
        <v>677.28571428571433</v>
      </c>
      <c r="CS500">
        <v>201</v>
      </c>
      <c r="CT500">
        <v>536544.69999999995</v>
      </c>
      <c r="CU500">
        <f t="shared" si="330"/>
        <v>536544.69999999995</v>
      </c>
    </row>
    <row r="501" spans="1:99" x14ac:dyDescent="0.55000000000000004">
      <c r="A501" s="1">
        <v>44345</v>
      </c>
      <c r="B501">
        <v>539</v>
      </c>
      <c r="C501">
        <v>160247</v>
      </c>
      <c r="D501">
        <v>6</v>
      </c>
      <c r="E501">
        <v>2054</v>
      </c>
      <c r="F501">
        <v>22.8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 t="str">
        <f t="shared" si="296"/>
        <v>休日</v>
      </c>
      <c r="O501" t="s">
        <v>17</v>
      </c>
      <c r="P501" t="str">
        <f t="shared" si="297"/>
        <v>休日</v>
      </c>
      <c r="Q501" t="str">
        <f t="shared" si="298"/>
        <v>_祝日でない</v>
      </c>
      <c r="R501" t="str">
        <f t="shared" si="299"/>
        <v>休日</v>
      </c>
      <c r="S501" t="str">
        <f t="shared" si="300"/>
        <v>休日</v>
      </c>
      <c r="T501">
        <f t="shared" si="314"/>
        <v>614</v>
      </c>
      <c r="U501" t="str">
        <f t="shared" si="301"/>
        <v>土</v>
      </c>
      <c r="V501" t="str">
        <f t="shared" si="302"/>
        <v>週の後半</v>
      </c>
      <c r="W501" t="s">
        <v>31</v>
      </c>
      <c r="X501" t="str">
        <f t="shared" si="303"/>
        <v>週の後半</v>
      </c>
      <c r="Y501" s="3">
        <v>0</v>
      </c>
      <c r="Z501" s="3">
        <v>67</v>
      </c>
      <c r="AA501" s="2" t="s">
        <v>53</v>
      </c>
      <c r="AB501" s="3">
        <v>55336</v>
      </c>
      <c r="AC501" s="3">
        <v>152812</v>
      </c>
      <c r="AD501">
        <f t="shared" si="304"/>
        <v>581</v>
      </c>
      <c r="AE501" s="3">
        <v>2120</v>
      </c>
      <c r="AF501" s="3">
        <v>2042</v>
      </c>
      <c r="AG501" s="3">
        <v>78</v>
      </c>
      <c r="AH501" s="3">
        <v>1088</v>
      </c>
      <c r="AI501" s="3">
        <v>1413</v>
      </c>
      <c r="AJ501" s="3">
        <v>760</v>
      </c>
      <c r="AK501" s="3">
        <v>289</v>
      </c>
      <c r="AL501" s="3">
        <v>45</v>
      </c>
      <c r="AM501" s="3">
        <v>5460</v>
      </c>
      <c r="AN501" s="3">
        <v>949</v>
      </c>
      <c r="AO501" s="3">
        <v>8326.1</v>
      </c>
      <c r="AP501" s="3">
        <v>5.1999999999999998E-2</v>
      </c>
      <c r="AQ501" s="3">
        <v>49</v>
      </c>
      <c r="AR501" s="3">
        <v>46.9</v>
      </c>
      <c r="AS501" s="3">
        <v>4.7</v>
      </c>
      <c r="AT501" s="3">
        <v>3.4</v>
      </c>
      <c r="AU501" s="2">
        <v>998</v>
      </c>
      <c r="AV501" s="2">
        <v>8</v>
      </c>
      <c r="AW501" s="2">
        <v>-28.883333333333336</v>
      </c>
      <c r="AX501">
        <f t="shared" si="305"/>
        <v>-75</v>
      </c>
      <c r="AY501" t="s">
        <v>82</v>
      </c>
      <c r="AZ501" s="3">
        <v>13190246</v>
      </c>
      <c r="BA501" s="3">
        <v>4842</v>
      </c>
      <c r="BB501">
        <v>63867171132</v>
      </c>
      <c r="BC501" t="s">
        <v>79</v>
      </c>
      <c r="BD501">
        <f t="shared" si="318"/>
        <v>20</v>
      </c>
      <c r="BE501">
        <f t="shared" si="319"/>
        <v>83</v>
      </c>
      <c r="BF501" t="str">
        <f t="shared" si="320"/>
        <v>あり</v>
      </c>
      <c r="BG501" t="str">
        <f t="shared" si="321"/>
        <v>_冬でない</v>
      </c>
      <c r="BH501">
        <f t="shared" si="322"/>
        <v>34810</v>
      </c>
      <c r="BI501" t="str">
        <f t="shared" si="323"/>
        <v>_なし</v>
      </c>
      <c r="BJ501" t="str">
        <f t="shared" si="306"/>
        <v>_なし</v>
      </c>
      <c r="BK501" t="str">
        <f t="shared" si="324"/>
        <v>_なし</v>
      </c>
      <c r="BL501">
        <f t="shared" si="325"/>
        <v>-29.041666666666661</v>
      </c>
      <c r="BM501">
        <f t="shared" si="307"/>
        <v>5749</v>
      </c>
      <c r="BN501">
        <f t="shared" si="308"/>
        <v>994</v>
      </c>
      <c r="BO501">
        <f t="shared" si="309"/>
        <v>6743</v>
      </c>
      <c r="BP501">
        <v>-25</v>
      </c>
      <c r="BQ501">
        <v>8</v>
      </c>
      <c r="BR501">
        <v>-10</v>
      </c>
      <c r="BS501">
        <v>-32</v>
      </c>
      <c r="BT501">
        <v>-13</v>
      </c>
      <c r="BU501">
        <v>8</v>
      </c>
      <c r="BV501">
        <f t="shared" si="331"/>
        <v>-41</v>
      </c>
      <c r="BW501">
        <f t="shared" si="332"/>
        <v>-4</v>
      </c>
      <c r="BX501">
        <f t="shared" si="333"/>
        <v>-42</v>
      </c>
      <c r="BY501">
        <f t="shared" si="334"/>
        <v>-36</v>
      </c>
      <c r="BZ501">
        <f t="shared" si="335"/>
        <v>-25</v>
      </c>
      <c r="CA501">
        <f t="shared" si="336"/>
        <v>16</v>
      </c>
      <c r="CB501">
        <f t="shared" si="310"/>
        <v>-10.666666666666666</v>
      </c>
      <c r="CC501">
        <f t="shared" si="311"/>
        <v>-22</v>
      </c>
      <c r="CD501">
        <f t="shared" si="326"/>
        <v>0.1</v>
      </c>
      <c r="CE501" t="s">
        <v>120</v>
      </c>
      <c r="CF501" t="str">
        <f t="shared" si="327"/>
        <v>春</v>
      </c>
      <c r="CG501" s="2">
        <v>13238600</v>
      </c>
      <c r="CH501" s="2">
        <v>104458</v>
      </c>
      <c r="CI501" s="2">
        <v>64101301200</v>
      </c>
      <c r="CJ501">
        <f t="shared" si="328"/>
        <v>75657108580</v>
      </c>
      <c r="CK501">
        <f t="shared" si="329"/>
        <v>75799784196</v>
      </c>
      <c r="CL501" s="2">
        <v>6.5714285714285712</v>
      </c>
      <c r="CM501" s="2">
        <v>0.14285714285714285</v>
      </c>
      <c r="CN501">
        <f t="shared" si="312"/>
        <v>6.7142857142857144</v>
      </c>
      <c r="CO501">
        <f t="shared" si="315"/>
        <v>6.5714285714285712</v>
      </c>
      <c r="CP501">
        <f t="shared" si="316"/>
        <v>0.14285714285714285</v>
      </c>
      <c r="CQ501">
        <f t="shared" si="317"/>
        <v>6.7142857142857144</v>
      </c>
      <c r="CR501">
        <f t="shared" si="313"/>
        <v>607.28571428571433</v>
      </c>
      <c r="CS501">
        <v>201</v>
      </c>
      <c r="CT501">
        <v>536544.69999999995</v>
      </c>
      <c r="CU501">
        <f t="shared" si="330"/>
        <v>536544.69999999995</v>
      </c>
    </row>
    <row r="502" spans="1:99" x14ac:dyDescent="0.55000000000000004">
      <c r="A502" s="1">
        <v>44346</v>
      </c>
      <c r="B502">
        <v>448</v>
      </c>
      <c r="C502">
        <v>160695</v>
      </c>
      <c r="D502">
        <v>0</v>
      </c>
      <c r="E502">
        <v>2054</v>
      </c>
      <c r="F502">
        <v>21.2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 t="str">
        <f t="shared" si="296"/>
        <v>休日</v>
      </c>
      <c r="O502" t="s">
        <v>17</v>
      </c>
      <c r="P502" t="str">
        <f t="shared" si="297"/>
        <v>休日</v>
      </c>
      <c r="Q502" t="str">
        <f t="shared" si="298"/>
        <v>_祝日でない</v>
      </c>
      <c r="R502" t="str">
        <f t="shared" si="299"/>
        <v>休日</v>
      </c>
      <c r="S502" t="str">
        <f t="shared" si="300"/>
        <v>休日</v>
      </c>
      <c r="T502">
        <f t="shared" si="314"/>
        <v>539</v>
      </c>
      <c r="U502" t="str">
        <f t="shared" si="301"/>
        <v>日</v>
      </c>
      <c r="V502" t="str">
        <f t="shared" si="302"/>
        <v>_週の前半</v>
      </c>
      <c r="W502" t="s">
        <v>31</v>
      </c>
      <c r="X502" t="str">
        <f t="shared" si="303"/>
        <v>週の後半</v>
      </c>
      <c r="Y502" s="3">
        <v>0.5</v>
      </c>
      <c r="Z502" s="3">
        <v>71</v>
      </c>
      <c r="AA502" s="2" t="s">
        <v>53</v>
      </c>
      <c r="AB502" s="3">
        <v>58980</v>
      </c>
      <c r="AC502" s="3">
        <v>153430</v>
      </c>
      <c r="AD502">
        <f t="shared" si="304"/>
        <v>618</v>
      </c>
      <c r="AE502" s="3">
        <v>2078</v>
      </c>
      <c r="AF502" s="3">
        <v>2001</v>
      </c>
      <c r="AG502" s="3">
        <v>77</v>
      </c>
      <c r="AH502" s="3">
        <v>1100</v>
      </c>
      <c r="AI502" s="3">
        <v>1318</v>
      </c>
      <c r="AJ502" s="3">
        <v>715</v>
      </c>
      <c r="AK502" s="3">
        <v>154</v>
      </c>
      <c r="AL502" s="3">
        <v>28</v>
      </c>
      <c r="AM502" s="3">
        <v>1895</v>
      </c>
      <c r="AN502" s="3">
        <v>562</v>
      </c>
      <c r="AO502" s="3">
        <v>8198.7000000000007</v>
      </c>
      <c r="AP502" s="3">
        <v>5.1999999999999998E-2</v>
      </c>
      <c r="AQ502" s="3">
        <v>37</v>
      </c>
      <c r="AR502" s="3">
        <v>42.9</v>
      </c>
      <c r="AS502" s="3">
        <v>4.7</v>
      </c>
      <c r="AT502" s="3">
        <v>2.8</v>
      </c>
      <c r="AU502" s="2">
        <v>1004</v>
      </c>
      <c r="AV502" s="2">
        <v>8.5</v>
      </c>
      <c r="AW502" s="2">
        <v>-8.3166666666666682</v>
      </c>
      <c r="AX502">
        <f t="shared" si="305"/>
        <v>-91</v>
      </c>
      <c r="AY502" t="s">
        <v>82</v>
      </c>
      <c r="AZ502" s="3">
        <v>13134371</v>
      </c>
      <c r="BA502" s="3">
        <v>4763</v>
      </c>
      <c r="BB502">
        <v>62559009073</v>
      </c>
      <c r="BC502" t="s">
        <v>79</v>
      </c>
      <c r="BD502">
        <f t="shared" si="318"/>
        <v>19.600000000000001</v>
      </c>
      <c r="BE502">
        <f t="shared" si="319"/>
        <v>77</v>
      </c>
      <c r="BF502" t="str">
        <f t="shared" si="320"/>
        <v>あり</v>
      </c>
      <c r="BG502" t="str">
        <f t="shared" si="321"/>
        <v>_冬でない</v>
      </c>
      <c r="BH502">
        <f t="shared" si="322"/>
        <v>49108</v>
      </c>
      <c r="BI502" t="str">
        <f t="shared" si="323"/>
        <v>_なし</v>
      </c>
      <c r="BJ502" t="str">
        <f t="shared" si="306"/>
        <v>_なし</v>
      </c>
      <c r="BK502" t="str">
        <f t="shared" si="324"/>
        <v>_なし</v>
      </c>
      <c r="BL502">
        <f t="shared" si="325"/>
        <v>-7.0416666666666652</v>
      </c>
      <c r="BM502">
        <f t="shared" si="307"/>
        <v>2049</v>
      </c>
      <c r="BN502">
        <f t="shared" si="308"/>
        <v>590</v>
      </c>
      <c r="BO502">
        <f t="shared" si="309"/>
        <v>2639</v>
      </c>
      <c r="BP502">
        <v>-25</v>
      </c>
      <c r="BQ502">
        <v>4</v>
      </c>
      <c r="BR502">
        <v>-7</v>
      </c>
      <c r="BS502">
        <v>-35</v>
      </c>
      <c r="BT502">
        <v>-10</v>
      </c>
      <c r="BU502">
        <v>6</v>
      </c>
      <c r="BV502">
        <f t="shared" si="331"/>
        <v>-29</v>
      </c>
      <c r="BW502">
        <f t="shared" si="332"/>
        <v>5</v>
      </c>
      <c r="BX502">
        <f t="shared" si="333"/>
        <v>-27</v>
      </c>
      <c r="BY502">
        <f t="shared" si="334"/>
        <v>-34</v>
      </c>
      <c r="BZ502">
        <f t="shared" si="335"/>
        <v>-15</v>
      </c>
      <c r="CA502">
        <f t="shared" si="336"/>
        <v>9</v>
      </c>
      <c r="CB502">
        <f t="shared" si="310"/>
        <v>-11.166666666666666</v>
      </c>
      <c r="CC502">
        <f t="shared" si="311"/>
        <v>-15.166666666666666</v>
      </c>
      <c r="CD502">
        <f t="shared" si="326"/>
        <v>9.8000000000000007</v>
      </c>
      <c r="CE502" t="s">
        <v>120</v>
      </c>
      <c r="CF502" t="str">
        <f t="shared" si="327"/>
        <v>春</v>
      </c>
      <c r="CG502" s="2">
        <v>13189707</v>
      </c>
      <c r="CH502" s="2">
        <v>98094</v>
      </c>
      <c r="CI502" s="2">
        <v>62822574441</v>
      </c>
      <c r="CJ502">
        <f t="shared" si="328"/>
        <v>71764205646</v>
      </c>
      <c r="CK502">
        <f t="shared" si="329"/>
        <v>71949464466</v>
      </c>
      <c r="CL502" s="2">
        <v>6.5714285714285712</v>
      </c>
      <c r="CM502" s="2">
        <v>0.14285714285714285</v>
      </c>
      <c r="CN502">
        <f t="shared" si="312"/>
        <v>6.7142857142857144</v>
      </c>
      <c r="CO502">
        <f t="shared" si="315"/>
        <v>6.5714285714285712</v>
      </c>
      <c r="CP502">
        <f t="shared" si="316"/>
        <v>0.14285714285714285</v>
      </c>
      <c r="CQ502">
        <f t="shared" si="317"/>
        <v>6.7142857142857144</v>
      </c>
      <c r="CR502">
        <f t="shared" si="313"/>
        <v>532.28571428571433</v>
      </c>
      <c r="CS502">
        <v>201</v>
      </c>
      <c r="CT502">
        <v>536544.69999999995</v>
      </c>
      <c r="CU502">
        <f t="shared" si="330"/>
        <v>536544.69999999995</v>
      </c>
    </row>
    <row r="503" spans="1:99" x14ac:dyDescent="0.55000000000000004">
      <c r="A503" s="1">
        <v>44347</v>
      </c>
      <c r="B503">
        <v>260</v>
      </c>
      <c r="C503">
        <v>160955</v>
      </c>
      <c r="D503">
        <v>1</v>
      </c>
      <c r="E503">
        <v>2055</v>
      </c>
      <c r="F503">
        <v>20.6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t="str">
        <f t="shared" si="296"/>
        <v>_平日(金曜除く)</v>
      </c>
      <c r="O503" t="s">
        <v>17</v>
      </c>
      <c r="P503" t="str">
        <f t="shared" si="297"/>
        <v>_平日</v>
      </c>
      <c r="Q503" t="str">
        <f t="shared" si="298"/>
        <v>_祝日でない</v>
      </c>
      <c r="R503" t="str">
        <f t="shared" si="299"/>
        <v>_平日</v>
      </c>
      <c r="S503" t="str">
        <f t="shared" si="300"/>
        <v>_平日</v>
      </c>
      <c r="T503">
        <f t="shared" si="314"/>
        <v>448</v>
      </c>
      <c r="U503" t="str">
        <f t="shared" si="301"/>
        <v>月</v>
      </c>
      <c r="V503" t="str">
        <f t="shared" si="302"/>
        <v>_週の前半</v>
      </c>
      <c r="W503" t="s">
        <v>31</v>
      </c>
      <c r="X503" t="str">
        <f t="shared" si="303"/>
        <v>_週の前半</v>
      </c>
      <c r="Y503" s="3">
        <v>7.5</v>
      </c>
      <c r="Z503" s="3">
        <v>68</v>
      </c>
      <c r="AA503" s="2" t="s">
        <v>53</v>
      </c>
      <c r="AB503" s="3">
        <v>48507</v>
      </c>
      <c r="AC503" s="3">
        <v>154074</v>
      </c>
      <c r="AD503">
        <f t="shared" si="304"/>
        <v>644</v>
      </c>
      <c r="AE503" s="3">
        <v>2044</v>
      </c>
      <c r="AF503" s="3">
        <v>1969</v>
      </c>
      <c r="AG503" s="3">
        <v>75</v>
      </c>
      <c r="AH503" s="3">
        <v>1088</v>
      </c>
      <c r="AI503" s="3">
        <v>1347</v>
      </c>
      <c r="AJ503" s="3">
        <v>347</v>
      </c>
      <c r="AK503" s="3">
        <v>322</v>
      </c>
      <c r="AL503" s="3">
        <v>94</v>
      </c>
      <c r="AM503" s="3">
        <v>6162</v>
      </c>
      <c r="AN503" s="3">
        <v>2111</v>
      </c>
      <c r="AO503" s="3">
        <v>8109</v>
      </c>
      <c r="AP503" s="3">
        <v>5.1999999999999998E-2</v>
      </c>
      <c r="AQ503" s="3">
        <v>61</v>
      </c>
      <c r="AR503" s="3">
        <v>45.9</v>
      </c>
      <c r="AS503" s="3">
        <v>8.1</v>
      </c>
      <c r="AT503" s="3">
        <v>3.1</v>
      </c>
      <c r="AU503" s="2">
        <v>1009.8</v>
      </c>
      <c r="AV503" s="2">
        <v>8.3000000000000007</v>
      </c>
      <c r="AW503" s="2">
        <v>119.65000000000002</v>
      </c>
      <c r="AX503">
        <f t="shared" si="305"/>
        <v>-188</v>
      </c>
      <c r="AY503" t="s">
        <v>82</v>
      </c>
      <c r="AZ503" s="3">
        <v>13074943</v>
      </c>
      <c r="BA503" s="3">
        <v>4566</v>
      </c>
      <c r="BB503">
        <v>59700189738</v>
      </c>
      <c r="BC503" t="s">
        <v>79</v>
      </c>
      <c r="BD503">
        <f t="shared" si="318"/>
        <v>22.1</v>
      </c>
      <c r="BE503">
        <f t="shared" si="319"/>
        <v>65</v>
      </c>
      <c r="BF503" t="str">
        <f t="shared" si="320"/>
        <v>あり</v>
      </c>
      <c r="BG503" t="str">
        <f t="shared" si="321"/>
        <v>_冬でない</v>
      </c>
      <c r="BH503">
        <f t="shared" si="322"/>
        <v>39292</v>
      </c>
      <c r="BI503" t="str">
        <f t="shared" si="323"/>
        <v>_なし</v>
      </c>
      <c r="BJ503" t="str">
        <f t="shared" si="306"/>
        <v>_なし</v>
      </c>
      <c r="BK503" t="str">
        <f t="shared" si="324"/>
        <v>_なし</v>
      </c>
      <c r="BL503">
        <f t="shared" si="325"/>
        <v>126.03333333333336</v>
      </c>
      <c r="BM503">
        <f t="shared" si="307"/>
        <v>6484</v>
      </c>
      <c r="BN503">
        <f t="shared" si="308"/>
        <v>2205</v>
      </c>
      <c r="BO503">
        <f t="shared" si="309"/>
        <v>8689</v>
      </c>
      <c r="BP503">
        <v>-29</v>
      </c>
      <c r="BQ503">
        <v>3</v>
      </c>
      <c r="BR503">
        <v>-13</v>
      </c>
      <c r="BS503">
        <v>-31</v>
      </c>
      <c r="BT503">
        <v>-19</v>
      </c>
      <c r="BU503">
        <v>11</v>
      </c>
      <c r="BV503">
        <f t="shared" si="331"/>
        <v>-25</v>
      </c>
      <c r="BW503">
        <f t="shared" si="332"/>
        <v>6</v>
      </c>
      <c r="BX503">
        <f t="shared" si="333"/>
        <v>4</v>
      </c>
      <c r="BY503">
        <f t="shared" si="334"/>
        <v>-35</v>
      </c>
      <c r="BZ503">
        <f t="shared" si="335"/>
        <v>-12</v>
      </c>
      <c r="CA503">
        <f t="shared" si="336"/>
        <v>6</v>
      </c>
      <c r="CB503">
        <f t="shared" si="310"/>
        <v>-13</v>
      </c>
      <c r="CC503">
        <f t="shared" si="311"/>
        <v>-9.3333333333333339</v>
      </c>
      <c r="CD503">
        <f t="shared" si="326"/>
        <v>5</v>
      </c>
      <c r="CE503" t="s">
        <v>120</v>
      </c>
      <c r="CF503" t="str">
        <f t="shared" si="327"/>
        <v>春</v>
      </c>
      <c r="CG503" s="2">
        <v>13133923</v>
      </c>
      <c r="CH503" s="2">
        <v>95094</v>
      </c>
      <c r="CI503" s="2">
        <v>59969492418</v>
      </c>
      <c r="CJ503">
        <f t="shared" si="328"/>
        <v>69578829200</v>
      </c>
      <c r="CK503">
        <f t="shared" si="329"/>
        <v>69833159532</v>
      </c>
      <c r="CL503" s="2">
        <v>2.7142857142857144</v>
      </c>
      <c r="CM503" s="2">
        <v>1.7142857142857142</v>
      </c>
      <c r="CN503">
        <f t="shared" si="312"/>
        <v>4.4285714285714288</v>
      </c>
      <c r="CO503">
        <f t="shared" si="315"/>
        <v>6.5714285714285712</v>
      </c>
      <c r="CP503">
        <f t="shared" si="316"/>
        <v>0.14285714285714285</v>
      </c>
      <c r="CQ503">
        <f t="shared" si="317"/>
        <v>6.7142857142857144</v>
      </c>
      <c r="CR503">
        <f t="shared" si="313"/>
        <v>441.28571428571428</v>
      </c>
      <c r="CS503">
        <v>201</v>
      </c>
      <c r="CT503">
        <v>536544.69999999995</v>
      </c>
      <c r="CU503">
        <f t="shared" si="330"/>
        <v>536544.69999999995</v>
      </c>
    </row>
    <row r="504" spans="1:99" x14ac:dyDescent="0.55000000000000004">
      <c r="A504" s="1">
        <v>44348</v>
      </c>
      <c r="B504">
        <v>471</v>
      </c>
      <c r="C504">
        <v>161426</v>
      </c>
      <c r="D504">
        <v>7</v>
      </c>
      <c r="E504">
        <v>2062</v>
      </c>
      <c r="F504">
        <v>20.100000000000001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 t="str">
        <f t="shared" si="296"/>
        <v>_平日(金曜除く)</v>
      </c>
      <c r="O504" t="s">
        <v>17</v>
      </c>
      <c r="P504" t="str">
        <f t="shared" si="297"/>
        <v>_平日</v>
      </c>
      <c r="Q504" t="str">
        <f t="shared" si="298"/>
        <v>_祝日でない</v>
      </c>
      <c r="R504" t="str">
        <f t="shared" si="299"/>
        <v>_平日</v>
      </c>
      <c r="S504" t="str">
        <f t="shared" si="300"/>
        <v>_平日</v>
      </c>
      <c r="T504">
        <f t="shared" si="314"/>
        <v>260</v>
      </c>
      <c r="U504" t="str">
        <f t="shared" si="301"/>
        <v>火</v>
      </c>
      <c r="V504" t="str">
        <f t="shared" si="302"/>
        <v>_週の前半</v>
      </c>
      <c r="W504" t="s">
        <v>34</v>
      </c>
      <c r="X504" t="str">
        <f t="shared" si="303"/>
        <v>_週の前半</v>
      </c>
      <c r="Y504" s="3">
        <v>0.5</v>
      </c>
      <c r="Z504" s="3">
        <v>74</v>
      </c>
      <c r="AA504" s="2" t="s">
        <v>53</v>
      </c>
      <c r="AB504" s="3">
        <v>59658</v>
      </c>
      <c r="AC504" s="3">
        <v>154590</v>
      </c>
      <c r="AD504">
        <f t="shared" si="304"/>
        <v>516</v>
      </c>
      <c r="AE504" s="3">
        <v>2015</v>
      </c>
      <c r="AF504" s="3">
        <v>1945</v>
      </c>
      <c r="AG504" s="3">
        <v>70</v>
      </c>
      <c r="AH504" s="3">
        <v>1012</v>
      </c>
      <c r="AI504" s="3">
        <v>1200</v>
      </c>
      <c r="AJ504" s="3">
        <v>547</v>
      </c>
      <c r="AK504" s="3">
        <v>364</v>
      </c>
      <c r="AL504" s="3">
        <v>67</v>
      </c>
      <c r="AM504" s="3">
        <v>7771</v>
      </c>
      <c r="AN504" s="3">
        <v>1942</v>
      </c>
      <c r="AO504" s="3">
        <v>8003.7</v>
      </c>
      <c r="AP504" s="3">
        <v>5.0999999999999997E-2</v>
      </c>
      <c r="AQ504" s="3">
        <v>41</v>
      </c>
      <c r="AR504" s="3">
        <v>43.7</v>
      </c>
      <c r="AS504" s="3">
        <v>9.5</v>
      </c>
      <c r="AT504" s="3">
        <v>3.1</v>
      </c>
      <c r="AU504" s="2">
        <v>1014.1</v>
      </c>
      <c r="AV504" s="2">
        <v>5</v>
      </c>
      <c r="AW504" s="2">
        <v>1.0000000000000002</v>
      </c>
      <c r="AX504">
        <f t="shared" si="305"/>
        <v>211</v>
      </c>
      <c r="AY504" t="s">
        <v>82</v>
      </c>
      <c r="AZ504" s="3">
        <v>13026176</v>
      </c>
      <c r="BA504" s="3">
        <v>4303</v>
      </c>
      <c r="BB504">
        <v>56051635328</v>
      </c>
      <c r="BC504" t="s">
        <v>79</v>
      </c>
      <c r="BD504">
        <f t="shared" si="318"/>
        <v>22.4</v>
      </c>
      <c r="BE504">
        <f t="shared" si="319"/>
        <v>66</v>
      </c>
      <c r="BF504" t="str">
        <f t="shared" si="320"/>
        <v>あり</v>
      </c>
      <c r="BG504" t="str">
        <f t="shared" si="321"/>
        <v>_冬でない</v>
      </c>
      <c r="BH504">
        <f t="shared" si="322"/>
        <v>45674</v>
      </c>
      <c r="BI504" t="str">
        <f t="shared" si="323"/>
        <v>_なし</v>
      </c>
      <c r="BJ504" t="str">
        <f t="shared" si="306"/>
        <v>_なし</v>
      </c>
      <c r="BK504" t="str">
        <f t="shared" si="324"/>
        <v>_なし</v>
      </c>
      <c r="BL504">
        <f t="shared" si="325"/>
        <v>-1.0916666666666668</v>
      </c>
      <c r="BM504">
        <f t="shared" si="307"/>
        <v>8135</v>
      </c>
      <c r="BN504">
        <f t="shared" si="308"/>
        <v>2009</v>
      </c>
      <c r="BO504">
        <f t="shared" si="309"/>
        <v>10144</v>
      </c>
      <c r="BP504">
        <v>-27</v>
      </c>
      <c r="BQ504">
        <v>5</v>
      </c>
      <c r="BR504">
        <v>-7</v>
      </c>
      <c r="BS504">
        <v>-31</v>
      </c>
      <c r="BT504">
        <v>-21</v>
      </c>
      <c r="BU504">
        <v>12</v>
      </c>
      <c r="BV504">
        <f t="shared" si="331"/>
        <v>-33</v>
      </c>
      <c r="BW504">
        <f t="shared" si="332"/>
        <v>-1</v>
      </c>
      <c r="BX504">
        <f t="shared" si="333"/>
        <v>-18</v>
      </c>
      <c r="BY504">
        <f t="shared" si="334"/>
        <v>-32</v>
      </c>
      <c r="BZ504">
        <f t="shared" si="335"/>
        <v>-22</v>
      </c>
      <c r="CA504">
        <f t="shared" si="336"/>
        <v>12</v>
      </c>
      <c r="CB504">
        <f t="shared" si="310"/>
        <v>-11.5</v>
      </c>
      <c r="CC504">
        <f t="shared" si="311"/>
        <v>-15.666666666666666</v>
      </c>
      <c r="CD504">
        <f t="shared" si="326"/>
        <v>10.7</v>
      </c>
      <c r="CE504" t="s">
        <v>121</v>
      </c>
      <c r="CF504" t="str">
        <f t="shared" si="327"/>
        <v>春</v>
      </c>
      <c r="CG504" s="2">
        <v>13074683</v>
      </c>
      <c r="CH504" s="2">
        <v>106083</v>
      </c>
      <c r="CI504" s="2">
        <v>56260360949</v>
      </c>
      <c r="CJ504">
        <f t="shared" si="328"/>
        <v>64631685600</v>
      </c>
      <c r="CK504">
        <f t="shared" si="329"/>
        <v>64821269500</v>
      </c>
      <c r="CL504" s="2">
        <v>2.7142857142857144</v>
      </c>
      <c r="CM504" s="2">
        <v>1.7142857142857142</v>
      </c>
      <c r="CN504">
        <f t="shared" si="312"/>
        <v>4.4285714285714288</v>
      </c>
      <c r="CO504">
        <f t="shared" si="315"/>
        <v>2.7142857142857144</v>
      </c>
      <c r="CP504">
        <f t="shared" si="316"/>
        <v>1.7142857142857142</v>
      </c>
      <c r="CQ504">
        <f t="shared" si="317"/>
        <v>4.4285714285714288</v>
      </c>
      <c r="CR504">
        <f t="shared" si="313"/>
        <v>255.57142857142858</v>
      </c>
      <c r="CS504">
        <v>213</v>
      </c>
      <c r="CT504">
        <v>530106.34143426211</v>
      </c>
      <c r="CU504">
        <f t="shared" si="330"/>
        <v>536544.69999999995</v>
      </c>
    </row>
    <row r="505" spans="1:99" x14ac:dyDescent="0.55000000000000004">
      <c r="A505" s="1">
        <v>44349</v>
      </c>
      <c r="B505">
        <v>487</v>
      </c>
      <c r="C505">
        <v>161913</v>
      </c>
      <c r="D505">
        <v>13</v>
      </c>
      <c r="E505">
        <v>2075</v>
      </c>
      <c r="F505">
        <v>22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 t="str">
        <f t="shared" si="296"/>
        <v>_平日(金曜除く)</v>
      </c>
      <c r="O505" t="s">
        <v>17</v>
      </c>
      <c r="P505" t="str">
        <f t="shared" si="297"/>
        <v>_平日</v>
      </c>
      <c r="Q505" t="str">
        <f t="shared" si="298"/>
        <v>_祝日でない</v>
      </c>
      <c r="R505" t="str">
        <f t="shared" si="299"/>
        <v>_平日</v>
      </c>
      <c r="S505" t="str">
        <f t="shared" si="300"/>
        <v>_平日</v>
      </c>
      <c r="T505">
        <f t="shared" si="314"/>
        <v>471</v>
      </c>
      <c r="U505" t="str">
        <f t="shared" si="301"/>
        <v>水</v>
      </c>
      <c r="V505" t="str">
        <f t="shared" si="302"/>
        <v>_週の前半</v>
      </c>
      <c r="W505" t="s">
        <v>34</v>
      </c>
      <c r="X505" t="str">
        <f t="shared" si="303"/>
        <v>_週の前半</v>
      </c>
      <c r="Y505" s="3">
        <v>0</v>
      </c>
      <c r="Z505" s="3">
        <v>70</v>
      </c>
      <c r="AA505" s="2" t="s">
        <v>53</v>
      </c>
      <c r="AB505" s="3">
        <v>63871</v>
      </c>
      <c r="AC505" s="3">
        <v>155152</v>
      </c>
      <c r="AD505">
        <f t="shared" si="304"/>
        <v>562</v>
      </c>
      <c r="AE505" s="3">
        <v>1932</v>
      </c>
      <c r="AF505" s="3">
        <v>1859</v>
      </c>
      <c r="AG505" s="3">
        <v>73</v>
      </c>
      <c r="AH505" s="3">
        <v>988</v>
      </c>
      <c r="AI505" s="3">
        <v>1176</v>
      </c>
      <c r="AJ505" s="3">
        <v>590</v>
      </c>
      <c r="AK505" s="3">
        <v>312</v>
      </c>
      <c r="AL505" s="3">
        <v>52</v>
      </c>
      <c r="AM505" s="3">
        <v>6811</v>
      </c>
      <c r="AN505" s="3">
        <v>1704</v>
      </c>
      <c r="AO505" s="3">
        <v>7877.4</v>
      </c>
      <c r="AP505" s="3">
        <v>4.8000000000000001E-2</v>
      </c>
      <c r="AQ505" s="3">
        <v>36</v>
      </c>
      <c r="AR505" s="3">
        <v>43</v>
      </c>
      <c r="AS505" s="3">
        <v>3</v>
      </c>
      <c r="AT505" s="3">
        <v>3</v>
      </c>
      <c r="AU505" s="2">
        <v>1015.6</v>
      </c>
      <c r="AV505" s="2">
        <v>10</v>
      </c>
      <c r="AW505" s="2">
        <v>0.51666666666666661</v>
      </c>
      <c r="AX505">
        <f t="shared" si="305"/>
        <v>16</v>
      </c>
      <c r="AY505" t="s">
        <v>82</v>
      </c>
      <c r="AZ505" s="3">
        <v>12966047</v>
      </c>
      <c r="BA505" s="3">
        <v>4199</v>
      </c>
      <c r="BB505">
        <v>54444431353</v>
      </c>
      <c r="BC505" t="s">
        <v>79</v>
      </c>
      <c r="BD505">
        <f t="shared" si="318"/>
        <v>21.1</v>
      </c>
      <c r="BE505">
        <f t="shared" si="319"/>
        <v>61</v>
      </c>
      <c r="BF505" t="str">
        <f t="shared" si="320"/>
        <v>あり</v>
      </c>
      <c r="BG505" t="str">
        <f t="shared" si="321"/>
        <v>_冬でない</v>
      </c>
      <c r="BH505">
        <f t="shared" si="322"/>
        <v>55852</v>
      </c>
      <c r="BI505" t="str">
        <f t="shared" si="323"/>
        <v>_なし</v>
      </c>
      <c r="BJ505" t="str">
        <f t="shared" si="306"/>
        <v>_なし</v>
      </c>
      <c r="BK505" t="str">
        <f t="shared" si="324"/>
        <v>_なし</v>
      </c>
      <c r="BL505">
        <f t="shared" si="325"/>
        <v>2.2166666666666663</v>
      </c>
      <c r="BM505">
        <f t="shared" si="307"/>
        <v>7123</v>
      </c>
      <c r="BN505">
        <f t="shared" si="308"/>
        <v>1756</v>
      </c>
      <c r="BO505">
        <f t="shared" si="309"/>
        <v>8879</v>
      </c>
      <c r="BP505">
        <v>-29</v>
      </c>
      <c r="BQ505">
        <v>5</v>
      </c>
      <c r="BR505">
        <v>-5</v>
      </c>
      <c r="BS505">
        <v>-32</v>
      </c>
      <c r="BT505">
        <v>-22</v>
      </c>
      <c r="BU505">
        <v>12</v>
      </c>
      <c r="BV505">
        <f t="shared" si="331"/>
        <v>-29</v>
      </c>
      <c r="BW505">
        <f t="shared" si="332"/>
        <v>6</v>
      </c>
      <c r="BX505">
        <f t="shared" si="333"/>
        <v>-10</v>
      </c>
      <c r="BY505">
        <f t="shared" si="334"/>
        <v>-32</v>
      </c>
      <c r="BZ505">
        <f t="shared" si="335"/>
        <v>-23</v>
      </c>
      <c r="CA505">
        <f t="shared" si="336"/>
        <v>12</v>
      </c>
      <c r="CB505">
        <f t="shared" si="310"/>
        <v>-11.833333333333334</v>
      </c>
      <c r="CC505">
        <f t="shared" si="311"/>
        <v>-12.666666666666666</v>
      </c>
      <c r="CD505">
        <f t="shared" si="326"/>
        <v>10.4</v>
      </c>
      <c r="CE505" t="s">
        <v>121</v>
      </c>
      <c r="CF505" t="str">
        <f t="shared" si="327"/>
        <v>春</v>
      </c>
      <c r="CG505" s="2">
        <v>13025705</v>
      </c>
      <c r="CH505" s="2">
        <v>95494</v>
      </c>
      <c r="CI505" s="2">
        <v>54694935295</v>
      </c>
      <c r="CJ505">
        <f t="shared" si="328"/>
        <v>63500964664</v>
      </c>
      <c r="CK505">
        <f t="shared" si="329"/>
        <v>63718235882</v>
      </c>
      <c r="CL505" s="2">
        <v>2.7142857142857144</v>
      </c>
      <c r="CM505" s="2">
        <v>1.7142857142857142</v>
      </c>
      <c r="CN505">
        <f t="shared" si="312"/>
        <v>4.4285714285714288</v>
      </c>
      <c r="CO505">
        <f t="shared" si="315"/>
        <v>2.7142857142857144</v>
      </c>
      <c r="CP505">
        <f t="shared" si="316"/>
        <v>1.7142857142857142</v>
      </c>
      <c r="CQ505">
        <f t="shared" si="317"/>
        <v>4.4285714285714288</v>
      </c>
      <c r="CR505">
        <f t="shared" si="313"/>
        <v>466.57142857142856</v>
      </c>
      <c r="CS505">
        <v>213</v>
      </c>
      <c r="CT505">
        <v>530106.34143426211</v>
      </c>
      <c r="CU505">
        <f t="shared" si="330"/>
        <v>536544.69999999995</v>
      </c>
    </row>
    <row r="506" spans="1:99" x14ac:dyDescent="0.55000000000000004">
      <c r="A506" s="1">
        <v>44350</v>
      </c>
      <c r="B506">
        <v>508</v>
      </c>
      <c r="C506">
        <v>162421</v>
      </c>
      <c r="D506">
        <v>16</v>
      </c>
      <c r="E506">
        <v>2091</v>
      </c>
      <c r="F506">
        <v>22.1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</v>
      </c>
      <c r="N506" t="str">
        <f t="shared" si="296"/>
        <v>_平日(金曜除く)</v>
      </c>
      <c r="O506" t="s">
        <v>17</v>
      </c>
      <c r="P506" t="str">
        <f t="shared" si="297"/>
        <v>_平日</v>
      </c>
      <c r="Q506" t="str">
        <f t="shared" si="298"/>
        <v>_祝日でない</v>
      </c>
      <c r="R506" t="str">
        <f t="shared" si="299"/>
        <v>_平日</v>
      </c>
      <c r="S506" t="str">
        <f t="shared" si="300"/>
        <v>_平日</v>
      </c>
      <c r="T506">
        <f t="shared" si="314"/>
        <v>487</v>
      </c>
      <c r="U506" t="str">
        <f t="shared" si="301"/>
        <v>木</v>
      </c>
      <c r="V506" t="str">
        <f t="shared" si="302"/>
        <v>週の後半</v>
      </c>
      <c r="W506" t="s">
        <v>33</v>
      </c>
      <c r="X506" t="str">
        <f t="shared" si="303"/>
        <v>週の後半</v>
      </c>
      <c r="Y506" s="3">
        <v>3</v>
      </c>
      <c r="Z506" s="3">
        <v>73</v>
      </c>
      <c r="AA506" s="2" t="s">
        <v>53</v>
      </c>
      <c r="AB506" s="3">
        <v>56265</v>
      </c>
      <c r="AC506" s="3">
        <v>155664</v>
      </c>
      <c r="AD506">
        <f t="shared" si="304"/>
        <v>512</v>
      </c>
      <c r="AE506" s="3">
        <v>1928</v>
      </c>
      <c r="AF506" s="3">
        <v>1861</v>
      </c>
      <c r="AG506" s="3">
        <v>67</v>
      </c>
      <c r="AH506" s="3">
        <v>942</v>
      </c>
      <c r="AI506" s="3">
        <v>1191</v>
      </c>
      <c r="AJ506" s="3">
        <v>605</v>
      </c>
      <c r="AK506" s="3">
        <v>332</v>
      </c>
      <c r="AL506" s="3">
        <v>60</v>
      </c>
      <c r="AM506" s="3">
        <v>6827</v>
      </c>
      <c r="AN506" s="3">
        <v>1729</v>
      </c>
      <c r="AO506" s="3">
        <v>7902.4</v>
      </c>
      <c r="AP506" s="3">
        <v>4.7E-2</v>
      </c>
      <c r="AQ506" s="3">
        <v>36</v>
      </c>
      <c r="AR506" s="3">
        <v>42.4</v>
      </c>
      <c r="AS506" s="3">
        <v>7.8</v>
      </c>
      <c r="AT506" s="3">
        <v>3.2</v>
      </c>
      <c r="AU506" s="2">
        <v>1012.8</v>
      </c>
      <c r="AV506" s="2">
        <v>8</v>
      </c>
      <c r="AW506" s="2">
        <v>1.2666666666666666</v>
      </c>
      <c r="AX506">
        <f t="shared" si="305"/>
        <v>21</v>
      </c>
      <c r="AY506" t="s">
        <v>82</v>
      </c>
      <c r="AZ506" s="3">
        <v>12901689</v>
      </c>
      <c r="BA506" s="3">
        <v>4158</v>
      </c>
      <c r="BB506">
        <v>53645222862</v>
      </c>
      <c r="BC506" t="s">
        <v>79</v>
      </c>
      <c r="BD506">
        <f t="shared" si="318"/>
        <v>16.899999999999999</v>
      </c>
      <c r="BE506">
        <f t="shared" si="319"/>
        <v>94</v>
      </c>
      <c r="BF506" t="str">
        <f t="shared" si="320"/>
        <v>あり</v>
      </c>
      <c r="BG506" t="str">
        <f t="shared" si="321"/>
        <v>_冬でない</v>
      </c>
      <c r="BH506">
        <f t="shared" si="322"/>
        <v>52459</v>
      </c>
      <c r="BI506" t="str">
        <f t="shared" si="323"/>
        <v>_なし</v>
      </c>
      <c r="BJ506" t="str">
        <f t="shared" si="306"/>
        <v>_なし</v>
      </c>
      <c r="BK506" t="str">
        <f t="shared" si="324"/>
        <v>_なし</v>
      </c>
      <c r="BL506">
        <f t="shared" si="325"/>
        <v>-2.2416666666666667</v>
      </c>
      <c r="BM506">
        <f t="shared" si="307"/>
        <v>7159</v>
      </c>
      <c r="BN506">
        <f t="shared" si="308"/>
        <v>1789</v>
      </c>
      <c r="BO506">
        <f t="shared" si="309"/>
        <v>8948</v>
      </c>
      <c r="BP506">
        <v>-28</v>
      </c>
      <c r="BQ506">
        <v>5</v>
      </c>
      <c r="BR506">
        <v>-11</v>
      </c>
      <c r="BS506">
        <v>-32</v>
      </c>
      <c r="BT506">
        <v>-22</v>
      </c>
      <c r="BU506">
        <v>13</v>
      </c>
      <c r="BV506">
        <f t="shared" si="331"/>
        <v>-30</v>
      </c>
      <c r="BW506">
        <f t="shared" si="332"/>
        <v>6</v>
      </c>
      <c r="BX506">
        <f t="shared" si="333"/>
        <v>1</v>
      </c>
      <c r="BY506">
        <f t="shared" si="334"/>
        <v>-32</v>
      </c>
      <c r="BZ506">
        <f t="shared" si="335"/>
        <v>-24</v>
      </c>
      <c r="CA506">
        <f t="shared" si="336"/>
        <v>12</v>
      </c>
      <c r="CB506">
        <f t="shared" si="310"/>
        <v>-12.5</v>
      </c>
      <c r="CC506">
        <f t="shared" si="311"/>
        <v>-11.166666666666666</v>
      </c>
      <c r="CD506">
        <f t="shared" si="326"/>
        <v>0</v>
      </c>
      <c r="CE506" t="s">
        <v>121</v>
      </c>
      <c r="CF506" t="str">
        <f t="shared" si="327"/>
        <v>春</v>
      </c>
      <c r="CG506" s="2">
        <v>12965560</v>
      </c>
      <c r="CH506" s="2">
        <v>91793</v>
      </c>
      <c r="CI506" s="2">
        <v>53910798480</v>
      </c>
      <c r="CJ506">
        <f t="shared" si="328"/>
        <v>64933163945</v>
      </c>
      <c r="CK506">
        <f t="shared" si="329"/>
        <v>65206000965</v>
      </c>
      <c r="CL506" s="2">
        <v>2.7142857142857144</v>
      </c>
      <c r="CM506" s="2">
        <v>1.7142857142857142</v>
      </c>
      <c r="CN506">
        <f t="shared" si="312"/>
        <v>4.4285714285714288</v>
      </c>
      <c r="CO506">
        <f t="shared" si="315"/>
        <v>2.7142857142857144</v>
      </c>
      <c r="CP506">
        <f t="shared" si="316"/>
        <v>1.7142857142857142</v>
      </c>
      <c r="CQ506">
        <f t="shared" si="317"/>
        <v>4.4285714285714288</v>
      </c>
      <c r="CR506">
        <f t="shared" si="313"/>
        <v>482.57142857142856</v>
      </c>
      <c r="CS506">
        <v>213</v>
      </c>
      <c r="CT506">
        <v>530106.34143426211</v>
      </c>
      <c r="CU506">
        <f t="shared" si="330"/>
        <v>536544.69999999995</v>
      </c>
    </row>
    <row r="507" spans="1:99" x14ac:dyDescent="0.55000000000000004">
      <c r="A507" s="1">
        <v>44351</v>
      </c>
      <c r="B507">
        <v>472</v>
      </c>
      <c r="C507">
        <v>162893</v>
      </c>
      <c r="D507">
        <v>4</v>
      </c>
      <c r="E507">
        <v>2095</v>
      </c>
      <c r="F507">
        <v>21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 t="str">
        <f t="shared" si="296"/>
        <v>金曜</v>
      </c>
      <c r="O507" t="s">
        <v>17</v>
      </c>
      <c r="P507" t="str">
        <f t="shared" si="297"/>
        <v>_平日</v>
      </c>
      <c r="Q507" t="str">
        <f t="shared" si="298"/>
        <v>_祝日でない</v>
      </c>
      <c r="R507" t="str">
        <f t="shared" si="299"/>
        <v>_平日</v>
      </c>
      <c r="S507" t="str">
        <f t="shared" si="300"/>
        <v>休日前日</v>
      </c>
      <c r="T507">
        <f t="shared" si="314"/>
        <v>508</v>
      </c>
      <c r="U507" t="str">
        <f t="shared" si="301"/>
        <v>金</v>
      </c>
      <c r="V507" t="str">
        <f t="shared" si="302"/>
        <v>週の後半</v>
      </c>
      <c r="W507" t="s">
        <v>33</v>
      </c>
      <c r="X507" t="str">
        <f t="shared" si="303"/>
        <v>週の後半</v>
      </c>
      <c r="Y507" s="3">
        <v>23</v>
      </c>
      <c r="Z507" s="3">
        <v>97</v>
      </c>
      <c r="AA507" s="2" t="s">
        <v>53</v>
      </c>
      <c r="AB507" s="3">
        <v>56795</v>
      </c>
      <c r="AC507" s="3">
        <v>156265</v>
      </c>
      <c r="AD507">
        <f t="shared" si="304"/>
        <v>601</v>
      </c>
      <c r="AE507" s="3">
        <v>1860</v>
      </c>
      <c r="AF507" s="3">
        <v>1798</v>
      </c>
      <c r="AG507" s="3">
        <v>62</v>
      </c>
      <c r="AH507" s="3">
        <v>910</v>
      </c>
      <c r="AI507" s="3">
        <v>1193</v>
      </c>
      <c r="AJ507" s="3">
        <v>570</v>
      </c>
      <c r="AK507" s="3">
        <v>333</v>
      </c>
      <c r="AL507" s="3">
        <v>49</v>
      </c>
      <c r="AM507" s="3">
        <v>7410</v>
      </c>
      <c r="AN507" s="3">
        <v>1566</v>
      </c>
      <c r="AO507" s="3">
        <v>7914.3</v>
      </c>
      <c r="AP507" s="3">
        <v>4.4999999999999998E-2</v>
      </c>
      <c r="AQ507" s="3">
        <v>39</v>
      </c>
      <c r="AR507" s="3">
        <v>42.7</v>
      </c>
      <c r="AS507" s="3">
        <v>0</v>
      </c>
      <c r="AT507" s="3">
        <v>5.2</v>
      </c>
      <c r="AU507" s="2">
        <v>999</v>
      </c>
      <c r="AV507" s="2">
        <v>10</v>
      </c>
      <c r="AW507" s="2">
        <v>-2.5000000000000004</v>
      </c>
      <c r="AX507">
        <f t="shared" si="305"/>
        <v>-36</v>
      </c>
      <c r="AY507" t="s">
        <v>82</v>
      </c>
      <c r="AZ507" s="3">
        <v>12844916</v>
      </c>
      <c r="BA507" s="3">
        <v>4061</v>
      </c>
      <c r="BB507">
        <v>52163203876</v>
      </c>
      <c r="BC507" t="s">
        <v>79</v>
      </c>
      <c r="BD507">
        <f t="shared" si="318"/>
        <v>20.5</v>
      </c>
      <c r="BE507">
        <f t="shared" si="319"/>
        <v>75</v>
      </c>
      <c r="BF507" t="str">
        <f t="shared" si="320"/>
        <v>あり</v>
      </c>
      <c r="BG507" t="str">
        <f t="shared" si="321"/>
        <v>_冬でない</v>
      </c>
      <c r="BH507">
        <f t="shared" si="322"/>
        <v>48354</v>
      </c>
      <c r="BI507" t="str">
        <f t="shared" si="323"/>
        <v>_なし</v>
      </c>
      <c r="BJ507" t="str">
        <f t="shared" si="306"/>
        <v>_なし</v>
      </c>
      <c r="BK507" t="str">
        <f t="shared" si="324"/>
        <v>_なし</v>
      </c>
      <c r="BL507">
        <f t="shared" si="325"/>
        <v>4.9916666666666671</v>
      </c>
      <c r="BM507">
        <f t="shared" si="307"/>
        <v>7743</v>
      </c>
      <c r="BN507">
        <f t="shared" si="308"/>
        <v>1615</v>
      </c>
      <c r="BO507">
        <f t="shared" si="309"/>
        <v>9358</v>
      </c>
      <c r="BP507">
        <v>-43</v>
      </c>
      <c r="BQ507">
        <v>-15</v>
      </c>
      <c r="BR507">
        <v>-53</v>
      </c>
      <c r="BS507">
        <v>-36</v>
      </c>
      <c r="BT507">
        <v>-25</v>
      </c>
      <c r="BU507">
        <v>17</v>
      </c>
      <c r="BV507">
        <f t="shared" si="331"/>
        <v>-42</v>
      </c>
      <c r="BW507">
        <f t="shared" si="332"/>
        <v>-16</v>
      </c>
      <c r="BX507">
        <f t="shared" si="333"/>
        <v>-53</v>
      </c>
      <c r="BY507">
        <f t="shared" si="334"/>
        <v>-36</v>
      </c>
      <c r="BZ507">
        <f t="shared" si="335"/>
        <v>-25</v>
      </c>
      <c r="CA507">
        <f t="shared" si="336"/>
        <v>16</v>
      </c>
      <c r="CB507">
        <f t="shared" si="310"/>
        <v>-25.833333333333332</v>
      </c>
      <c r="CC507">
        <f t="shared" si="311"/>
        <v>-26</v>
      </c>
      <c r="CD507">
        <f t="shared" si="326"/>
        <v>4.2</v>
      </c>
      <c r="CE507" t="s">
        <v>121</v>
      </c>
      <c r="CF507" t="str">
        <f t="shared" si="327"/>
        <v>春</v>
      </c>
      <c r="CG507" s="2">
        <v>12901181</v>
      </c>
      <c r="CH507" s="2">
        <v>100000</v>
      </c>
      <c r="CI507" s="2">
        <v>52391696041</v>
      </c>
      <c r="CJ507">
        <f t="shared" si="328"/>
        <v>63746815410</v>
      </c>
      <c r="CK507">
        <f t="shared" si="329"/>
        <v>63999405495</v>
      </c>
      <c r="CL507" s="2">
        <v>2.7142857142857144</v>
      </c>
      <c r="CM507" s="2">
        <v>1.7142857142857142</v>
      </c>
      <c r="CN507">
        <f t="shared" si="312"/>
        <v>4.4285714285714288</v>
      </c>
      <c r="CO507">
        <f t="shared" si="315"/>
        <v>2.7142857142857144</v>
      </c>
      <c r="CP507">
        <f t="shared" si="316"/>
        <v>1.7142857142857142</v>
      </c>
      <c r="CQ507">
        <f t="shared" si="317"/>
        <v>4.4285714285714288</v>
      </c>
      <c r="CR507">
        <f t="shared" si="313"/>
        <v>503.57142857142856</v>
      </c>
      <c r="CS507">
        <v>213</v>
      </c>
      <c r="CT507">
        <v>530106.34143426211</v>
      </c>
      <c r="CU507">
        <f t="shared" si="330"/>
        <v>536544.69999999995</v>
      </c>
    </row>
    <row r="508" spans="1:99" x14ac:dyDescent="0.55000000000000004">
      <c r="A508" s="1">
        <v>44352</v>
      </c>
      <c r="B508">
        <v>436</v>
      </c>
      <c r="C508">
        <v>163329</v>
      </c>
      <c r="D508">
        <v>8</v>
      </c>
      <c r="E508">
        <v>2103</v>
      </c>
      <c r="F508">
        <v>22.1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 t="str">
        <f t="shared" si="296"/>
        <v>休日</v>
      </c>
      <c r="O508" t="s">
        <v>17</v>
      </c>
      <c r="P508" t="str">
        <f t="shared" si="297"/>
        <v>休日</v>
      </c>
      <c r="Q508" t="str">
        <f t="shared" si="298"/>
        <v>_祝日でない</v>
      </c>
      <c r="R508" t="str">
        <f t="shared" si="299"/>
        <v>休日</v>
      </c>
      <c r="S508" t="str">
        <f t="shared" si="300"/>
        <v>休日</v>
      </c>
      <c r="T508">
        <f t="shared" si="314"/>
        <v>472</v>
      </c>
      <c r="U508" t="str">
        <f t="shared" si="301"/>
        <v>土</v>
      </c>
      <c r="V508" t="str">
        <f t="shared" si="302"/>
        <v>週の後半</v>
      </c>
      <c r="W508" t="s">
        <v>33</v>
      </c>
      <c r="X508" t="str">
        <f t="shared" si="303"/>
        <v>週の後半</v>
      </c>
      <c r="Y508" s="3">
        <v>0</v>
      </c>
      <c r="Z508" s="3">
        <v>77</v>
      </c>
      <c r="AA508" s="2" t="s">
        <v>53</v>
      </c>
      <c r="AB508" s="3">
        <v>59238</v>
      </c>
      <c r="AC508" s="3">
        <v>156786</v>
      </c>
      <c r="AD508">
        <f t="shared" si="304"/>
        <v>521</v>
      </c>
      <c r="AE508" s="3">
        <v>1820</v>
      </c>
      <c r="AF508" s="3">
        <v>1758</v>
      </c>
      <c r="AG508" s="3">
        <v>62</v>
      </c>
      <c r="AH508" s="3">
        <v>903</v>
      </c>
      <c r="AI508" s="3">
        <v>1162</v>
      </c>
      <c r="AJ508" s="3">
        <v>555</v>
      </c>
      <c r="AK508" s="3">
        <v>221</v>
      </c>
      <c r="AL508" s="3">
        <v>40</v>
      </c>
      <c r="AM508" s="3">
        <v>5351</v>
      </c>
      <c r="AN508" s="3">
        <v>1007</v>
      </c>
      <c r="AO508" s="3">
        <v>7896.6</v>
      </c>
      <c r="AP508" s="3">
        <v>4.3999999999999997E-2</v>
      </c>
      <c r="AQ508" s="3">
        <v>56</v>
      </c>
      <c r="AR508" s="3">
        <v>43.7</v>
      </c>
      <c r="AS508" s="3">
        <v>3.4</v>
      </c>
      <c r="AT508" s="3">
        <v>2.9</v>
      </c>
      <c r="AU508" s="2">
        <v>1001.1</v>
      </c>
      <c r="AV508" s="2">
        <v>10</v>
      </c>
      <c r="AW508" s="2">
        <v>-24.375</v>
      </c>
      <c r="AX508">
        <f t="shared" si="305"/>
        <v>-36</v>
      </c>
      <c r="AY508" t="s">
        <v>82</v>
      </c>
      <c r="AZ508" s="3">
        <v>12787649</v>
      </c>
      <c r="BA508" s="3">
        <v>4004</v>
      </c>
      <c r="BB508">
        <v>51201746596</v>
      </c>
      <c r="BC508" t="s">
        <v>79</v>
      </c>
      <c r="BD508">
        <f t="shared" si="318"/>
        <v>22.8</v>
      </c>
      <c r="BE508">
        <f t="shared" si="319"/>
        <v>67</v>
      </c>
      <c r="BF508" t="str">
        <f t="shared" si="320"/>
        <v>あり</v>
      </c>
      <c r="BG508" t="str">
        <f t="shared" si="321"/>
        <v>_冬でない</v>
      </c>
      <c r="BH508">
        <f t="shared" si="322"/>
        <v>55336</v>
      </c>
      <c r="BI508" t="str">
        <f t="shared" si="323"/>
        <v>_なし</v>
      </c>
      <c r="BJ508" t="str">
        <f t="shared" si="306"/>
        <v>_なし</v>
      </c>
      <c r="BK508" t="str">
        <f t="shared" si="324"/>
        <v>_なし</v>
      </c>
      <c r="BL508">
        <f t="shared" si="325"/>
        <v>-28.883333333333336</v>
      </c>
      <c r="BM508">
        <f t="shared" si="307"/>
        <v>5572</v>
      </c>
      <c r="BN508">
        <f t="shared" si="308"/>
        <v>1047</v>
      </c>
      <c r="BO508">
        <f t="shared" si="309"/>
        <v>6619</v>
      </c>
      <c r="BP508">
        <v>-22</v>
      </c>
      <c r="BQ508">
        <v>11</v>
      </c>
      <c r="BR508">
        <v>-10</v>
      </c>
      <c r="BS508">
        <v>-29</v>
      </c>
      <c r="BT508">
        <v>-12</v>
      </c>
      <c r="BU508">
        <v>7</v>
      </c>
      <c r="BV508">
        <f t="shared" si="331"/>
        <v>-32</v>
      </c>
      <c r="BW508">
        <f t="shared" si="332"/>
        <v>8</v>
      </c>
      <c r="BX508">
        <f t="shared" si="333"/>
        <v>-15</v>
      </c>
      <c r="BY508">
        <f t="shared" si="334"/>
        <v>-34</v>
      </c>
      <c r="BZ508">
        <f t="shared" si="335"/>
        <v>-22</v>
      </c>
      <c r="CA508">
        <f t="shared" si="336"/>
        <v>13</v>
      </c>
      <c r="CB508">
        <f t="shared" si="310"/>
        <v>-9.1666666666666661</v>
      </c>
      <c r="CC508">
        <f t="shared" si="311"/>
        <v>-13.666666666666666</v>
      </c>
      <c r="CD508">
        <f t="shared" si="326"/>
        <v>4.7</v>
      </c>
      <c r="CE508" t="s">
        <v>121</v>
      </c>
      <c r="CF508" t="str">
        <f t="shared" si="327"/>
        <v>春</v>
      </c>
      <c r="CG508" s="2">
        <v>12844444</v>
      </c>
      <c r="CH508" s="2">
        <v>99991</v>
      </c>
      <c r="CI508" s="2">
        <v>51429153776</v>
      </c>
      <c r="CJ508">
        <f t="shared" si="328"/>
        <v>63867171132</v>
      </c>
      <c r="CK508">
        <f t="shared" si="329"/>
        <v>64101301200</v>
      </c>
      <c r="CL508" s="2">
        <v>2.7142857142857144</v>
      </c>
      <c r="CM508" s="2">
        <v>1.7142857142857142</v>
      </c>
      <c r="CN508">
        <f t="shared" si="312"/>
        <v>4.4285714285714288</v>
      </c>
      <c r="CO508">
        <f t="shared" si="315"/>
        <v>2.7142857142857144</v>
      </c>
      <c r="CP508">
        <f t="shared" si="316"/>
        <v>1.7142857142857142</v>
      </c>
      <c r="CQ508">
        <f t="shared" si="317"/>
        <v>4.4285714285714288</v>
      </c>
      <c r="CR508">
        <f t="shared" si="313"/>
        <v>467.57142857142856</v>
      </c>
      <c r="CS508">
        <v>213</v>
      </c>
      <c r="CT508">
        <v>530106.34143426211</v>
      </c>
      <c r="CU508">
        <f t="shared" si="330"/>
        <v>536544.69999999995</v>
      </c>
    </row>
    <row r="509" spans="1:99" x14ac:dyDescent="0.55000000000000004">
      <c r="A509" s="1">
        <v>44353</v>
      </c>
      <c r="B509">
        <v>351</v>
      </c>
      <c r="C509">
        <v>163680</v>
      </c>
      <c r="D509">
        <v>5</v>
      </c>
      <c r="E509">
        <v>2108</v>
      </c>
      <c r="F509">
        <v>21.7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 t="str">
        <f t="shared" si="296"/>
        <v>休日</v>
      </c>
      <c r="O509" t="s">
        <v>17</v>
      </c>
      <c r="P509" t="str">
        <f t="shared" si="297"/>
        <v>休日</v>
      </c>
      <c r="Q509" t="str">
        <f t="shared" si="298"/>
        <v>_祝日でない</v>
      </c>
      <c r="R509" t="str">
        <f t="shared" si="299"/>
        <v>休日</v>
      </c>
      <c r="S509" t="str">
        <f t="shared" si="300"/>
        <v>休日</v>
      </c>
      <c r="T509">
        <f t="shared" si="314"/>
        <v>436</v>
      </c>
      <c r="U509" t="str">
        <f t="shared" si="301"/>
        <v>日</v>
      </c>
      <c r="V509" t="str">
        <f t="shared" si="302"/>
        <v>_週の前半</v>
      </c>
      <c r="W509" t="s">
        <v>33</v>
      </c>
      <c r="X509" t="str">
        <f t="shared" si="303"/>
        <v>週の後半</v>
      </c>
      <c r="Y509" s="3">
        <v>0.5</v>
      </c>
      <c r="Z509" s="3">
        <v>83</v>
      </c>
      <c r="AA509" s="2" t="s">
        <v>53</v>
      </c>
      <c r="AB509" s="3">
        <v>57925</v>
      </c>
      <c r="AC509" s="3">
        <v>157286</v>
      </c>
      <c r="AD509">
        <f t="shared" si="304"/>
        <v>500</v>
      </c>
      <c r="AE509" s="3">
        <v>1782</v>
      </c>
      <c r="AF509" s="3">
        <v>1722</v>
      </c>
      <c r="AG509" s="3">
        <v>60</v>
      </c>
      <c r="AH509" s="3">
        <v>901</v>
      </c>
      <c r="AI509" s="3">
        <v>1065</v>
      </c>
      <c r="AJ509" s="3">
        <v>538</v>
      </c>
      <c r="AK509" s="3">
        <v>116</v>
      </c>
      <c r="AL509" s="3">
        <v>20</v>
      </c>
      <c r="AM509" s="3">
        <v>1830</v>
      </c>
      <c r="AN509" s="3">
        <v>630</v>
      </c>
      <c r="AO509" s="3">
        <v>7890.4</v>
      </c>
      <c r="AP509" s="3">
        <v>4.2999999999999997E-2</v>
      </c>
      <c r="AQ509" s="3">
        <v>50</v>
      </c>
      <c r="AR509" s="3">
        <v>45.6</v>
      </c>
      <c r="AS509" s="3">
        <v>0.3</v>
      </c>
      <c r="AT509" s="3">
        <v>1.8</v>
      </c>
      <c r="AU509" s="2">
        <v>1006.1</v>
      </c>
      <c r="AV509" s="2">
        <v>10</v>
      </c>
      <c r="AW509" s="2">
        <v>-9.1916666666666664</v>
      </c>
      <c r="AX509">
        <f t="shared" si="305"/>
        <v>-85</v>
      </c>
      <c r="AY509" t="s">
        <v>82</v>
      </c>
      <c r="AZ509" s="3">
        <v>12727975</v>
      </c>
      <c r="BA509" s="3">
        <v>3935</v>
      </c>
      <c r="BB509">
        <v>50084581625</v>
      </c>
      <c r="BC509" t="s">
        <v>79</v>
      </c>
      <c r="BD509">
        <f t="shared" si="318"/>
        <v>21.2</v>
      </c>
      <c r="BE509">
        <f t="shared" si="319"/>
        <v>71</v>
      </c>
      <c r="BF509" t="str">
        <f t="shared" si="320"/>
        <v>あり</v>
      </c>
      <c r="BG509" t="str">
        <f t="shared" si="321"/>
        <v>_冬でない</v>
      </c>
      <c r="BH509">
        <f t="shared" si="322"/>
        <v>58980</v>
      </c>
      <c r="BI509" t="str">
        <f t="shared" si="323"/>
        <v>_なし</v>
      </c>
      <c r="BJ509" t="str">
        <f t="shared" si="306"/>
        <v>_なし</v>
      </c>
      <c r="BK509" t="str">
        <f t="shared" si="324"/>
        <v>_なし</v>
      </c>
      <c r="BL509">
        <f t="shared" si="325"/>
        <v>-8.3166666666666682</v>
      </c>
      <c r="BM509">
        <f t="shared" si="307"/>
        <v>1946</v>
      </c>
      <c r="BN509">
        <f t="shared" si="308"/>
        <v>650</v>
      </c>
      <c r="BO509">
        <f t="shared" si="309"/>
        <v>2596</v>
      </c>
      <c r="BP509">
        <v>-25</v>
      </c>
      <c r="BQ509">
        <v>1</v>
      </c>
      <c r="BR509">
        <v>-26</v>
      </c>
      <c r="BS509">
        <v>-34</v>
      </c>
      <c r="BT509">
        <v>-11</v>
      </c>
      <c r="BU509">
        <v>7</v>
      </c>
      <c r="BV509">
        <f t="shared" si="331"/>
        <v>-25</v>
      </c>
      <c r="BW509">
        <f t="shared" si="332"/>
        <v>8</v>
      </c>
      <c r="BX509">
        <f t="shared" si="333"/>
        <v>-10</v>
      </c>
      <c r="BY509">
        <f t="shared" si="334"/>
        <v>-32</v>
      </c>
      <c r="BZ509">
        <f t="shared" si="335"/>
        <v>-13</v>
      </c>
      <c r="CA509">
        <f t="shared" si="336"/>
        <v>8</v>
      </c>
      <c r="CB509">
        <f t="shared" si="310"/>
        <v>-14.666666666666666</v>
      </c>
      <c r="CC509">
        <f t="shared" si="311"/>
        <v>-10.666666666666666</v>
      </c>
      <c r="CD509">
        <f t="shared" si="326"/>
        <v>4.7</v>
      </c>
      <c r="CE509" t="s">
        <v>121</v>
      </c>
      <c r="CF509" t="str">
        <f t="shared" si="327"/>
        <v>春</v>
      </c>
      <c r="CG509" s="2">
        <v>12787213</v>
      </c>
      <c r="CH509" s="2">
        <v>98048</v>
      </c>
      <c r="CI509" s="2">
        <v>50317683155</v>
      </c>
      <c r="CJ509">
        <f t="shared" si="328"/>
        <v>62559009073</v>
      </c>
      <c r="CK509">
        <f t="shared" si="329"/>
        <v>62822574441</v>
      </c>
      <c r="CL509" s="2">
        <v>2.7142857142857144</v>
      </c>
      <c r="CM509" s="2">
        <v>1.7142857142857142</v>
      </c>
      <c r="CN509">
        <f t="shared" si="312"/>
        <v>4.4285714285714288</v>
      </c>
      <c r="CO509">
        <f t="shared" si="315"/>
        <v>2.7142857142857144</v>
      </c>
      <c r="CP509">
        <f t="shared" si="316"/>
        <v>1.7142857142857142</v>
      </c>
      <c r="CQ509">
        <f t="shared" si="317"/>
        <v>4.4285714285714288</v>
      </c>
      <c r="CR509">
        <f t="shared" si="313"/>
        <v>431.57142857142856</v>
      </c>
      <c r="CS509">
        <v>213</v>
      </c>
      <c r="CT509">
        <v>530106.34143426211</v>
      </c>
      <c r="CU509">
        <f t="shared" si="330"/>
        <v>536544.69999999995</v>
      </c>
    </row>
    <row r="510" spans="1:99" x14ac:dyDescent="0.55000000000000004">
      <c r="A510" s="1">
        <v>44354</v>
      </c>
      <c r="B510">
        <v>235</v>
      </c>
      <c r="C510">
        <v>163915</v>
      </c>
      <c r="D510">
        <v>3</v>
      </c>
      <c r="E510">
        <v>2111</v>
      </c>
      <c r="F510">
        <v>23.4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t="str">
        <f t="shared" si="296"/>
        <v>_平日(金曜除く)</v>
      </c>
      <c r="O510" t="s">
        <v>17</v>
      </c>
      <c r="P510" t="str">
        <f t="shared" si="297"/>
        <v>_平日</v>
      </c>
      <c r="Q510" t="str">
        <f t="shared" si="298"/>
        <v>_祝日でない</v>
      </c>
      <c r="R510" t="str">
        <f t="shared" si="299"/>
        <v>_平日</v>
      </c>
      <c r="S510" t="str">
        <f t="shared" si="300"/>
        <v>_平日</v>
      </c>
      <c r="T510">
        <f t="shared" si="314"/>
        <v>351</v>
      </c>
      <c r="U510" t="str">
        <f t="shared" si="301"/>
        <v>月</v>
      </c>
      <c r="V510" t="str">
        <f t="shared" si="302"/>
        <v>_週の前半</v>
      </c>
      <c r="W510" t="s">
        <v>33</v>
      </c>
      <c r="X510" t="str">
        <f t="shared" si="303"/>
        <v>_週の前半</v>
      </c>
      <c r="Y510" s="3">
        <v>0</v>
      </c>
      <c r="Z510" s="3">
        <v>71</v>
      </c>
      <c r="AA510" s="2" t="s">
        <v>53</v>
      </c>
      <c r="AB510" s="3">
        <v>50528</v>
      </c>
      <c r="AC510" s="3">
        <v>157867</v>
      </c>
      <c r="AD510">
        <f t="shared" si="304"/>
        <v>581</v>
      </c>
      <c r="AE510" s="3">
        <v>1734</v>
      </c>
      <c r="AF510" s="3">
        <v>1673</v>
      </c>
      <c r="AG510" s="3">
        <v>61</v>
      </c>
      <c r="AH510" s="3">
        <v>857</v>
      </c>
      <c r="AI510" s="3">
        <v>999</v>
      </c>
      <c r="AJ510" s="3">
        <v>347</v>
      </c>
      <c r="AK510" s="3">
        <v>256</v>
      </c>
      <c r="AL510" s="3">
        <v>48</v>
      </c>
      <c r="AM510" s="3">
        <v>6418</v>
      </c>
      <c r="AN510" s="3">
        <v>2181</v>
      </c>
      <c r="AO510" s="3">
        <v>7921</v>
      </c>
      <c r="AP510" s="3">
        <v>4.1000000000000002E-2</v>
      </c>
      <c r="AQ510" s="3">
        <v>47</v>
      </c>
      <c r="AR510" s="3">
        <v>43.6</v>
      </c>
      <c r="AS510" s="3">
        <v>3.9</v>
      </c>
      <c r="AT510" s="3">
        <v>2</v>
      </c>
      <c r="AU510" s="2">
        <v>1010.8</v>
      </c>
      <c r="AV510" s="2">
        <v>9.5</v>
      </c>
      <c r="AW510" s="2">
        <v>115.84999999999998</v>
      </c>
      <c r="AX510">
        <f t="shared" si="305"/>
        <v>-116</v>
      </c>
      <c r="AY510" t="s">
        <v>82</v>
      </c>
      <c r="AZ510" s="3">
        <v>12669699</v>
      </c>
      <c r="BA510" s="3">
        <v>3702</v>
      </c>
      <c r="BB510">
        <v>46903225698</v>
      </c>
      <c r="BC510" t="s">
        <v>79</v>
      </c>
      <c r="BD510">
        <f t="shared" si="318"/>
        <v>20.6</v>
      </c>
      <c r="BE510">
        <f t="shared" si="319"/>
        <v>68</v>
      </c>
      <c r="BF510" t="str">
        <f t="shared" si="320"/>
        <v>あり</v>
      </c>
      <c r="BG510" t="str">
        <f t="shared" si="321"/>
        <v>_冬でない</v>
      </c>
      <c r="BH510">
        <f t="shared" si="322"/>
        <v>48507</v>
      </c>
      <c r="BI510" t="str">
        <f t="shared" si="323"/>
        <v>_なし</v>
      </c>
      <c r="BJ510" t="str">
        <f t="shared" si="306"/>
        <v>_なし</v>
      </c>
      <c r="BK510" t="str">
        <f t="shared" si="324"/>
        <v>_なし</v>
      </c>
      <c r="BL510">
        <f t="shared" si="325"/>
        <v>119.65000000000002</v>
      </c>
      <c r="BM510">
        <f t="shared" si="307"/>
        <v>6674</v>
      </c>
      <c r="BN510">
        <f t="shared" si="308"/>
        <v>2229</v>
      </c>
      <c r="BO510">
        <f t="shared" si="309"/>
        <v>8903</v>
      </c>
      <c r="BP510">
        <v>-29</v>
      </c>
      <c r="BQ510">
        <v>3</v>
      </c>
      <c r="BR510">
        <v>-13</v>
      </c>
      <c r="BS510">
        <v>-30</v>
      </c>
      <c r="BT510">
        <v>-20</v>
      </c>
      <c r="BU510">
        <v>11</v>
      </c>
      <c r="BV510">
        <f t="shared" si="331"/>
        <v>-25</v>
      </c>
      <c r="BW510">
        <f t="shared" si="332"/>
        <v>4</v>
      </c>
      <c r="BX510">
        <f t="shared" si="333"/>
        <v>-7</v>
      </c>
      <c r="BY510">
        <f t="shared" si="334"/>
        <v>-35</v>
      </c>
      <c r="BZ510">
        <f t="shared" si="335"/>
        <v>-10</v>
      </c>
      <c r="CA510">
        <f t="shared" si="336"/>
        <v>6</v>
      </c>
      <c r="CB510">
        <f t="shared" si="310"/>
        <v>-13</v>
      </c>
      <c r="CC510">
        <f t="shared" si="311"/>
        <v>-11.166666666666666</v>
      </c>
      <c r="CD510">
        <f t="shared" si="326"/>
        <v>8.1</v>
      </c>
      <c r="CE510" t="s">
        <v>121</v>
      </c>
      <c r="CF510" t="str">
        <f t="shared" si="327"/>
        <v>春</v>
      </c>
      <c r="CG510" s="2">
        <v>12727624</v>
      </c>
      <c r="CH510" s="2">
        <v>99942</v>
      </c>
      <c r="CI510" s="2">
        <v>47117664048</v>
      </c>
      <c r="CJ510">
        <f t="shared" si="328"/>
        <v>59700189738</v>
      </c>
      <c r="CK510">
        <f t="shared" si="329"/>
        <v>59969492418</v>
      </c>
      <c r="CL510" s="2">
        <v>3.1428571428571428</v>
      </c>
      <c r="CM510" s="2">
        <v>1.2857142857142858</v>
      </c>
      <c r="CN510">
        <f t="shared" si="312"/>
        <v>4.4285714285714288</v>
      </c>
      <c r="CO510">
        <f t="shared" si="315"/>
        <v>2.7142857142857144</v>
      </c>
      <c r="CP510">
        <f t="shared" si="316"/>
        <v>1.7142857142857142</v>
      </c>
      <c r="CQ510">
        <f t="shared" si="317"/>
        <v>4.4285714285714288</v>
      </c>
      <c r="CR510">
        <f t="shared" si="313"/>
        <v>346.57142857142856</v>
      </c>
      <c r="CS510">
        <v>213</v>
      </c>
      <c r="CT510">
        <v>530106.34143426211</v>
      </c>
      <c r="CU510">
        <f t="shared" si="330"/>
        <v>536544.69999999995</v>
      </c>
    </row>
    <row r="511" spans="1:99" x14ac:dyDescent="0.55000000000000004">
      <c r="A511" s="1">
        <v>44355</v>
      </c>
      <c r="B511">
        <v>369</v>
      </c>
      <c r="C511">
        <v>164284</v>
      </c>
      <c r="D511">
        <v>10</v>
      </c>
      <c r="E511">
        <v>2121</v>
      </c>
      <c r="F511">
        <v>24.8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 t="str">
        <f t="shared" si="296"/>
        <v>_平日(金曜除く)</v>
      </c>
      <c r="O511" t="s">
        <v>17</v>
      </c>
      <c r="P511" t="str">
        <f t="shared" si="297"/>
        <v>_平日</v>
      </c>
      <c r="Q511" t="str">
        <f t="shared" si="298"/>
        <v>_祝日でない</v>
      </c>
      <c r="R511" t="str">
        <f t="shared" si="299"/>
        <v>_平日</v>
      </c>
      <c r="S511" t="str">
        <f t="shared" si="300"/>
        <v>_平日</v>
      </c>
      <c r="T511">
        <f t="shared" si="314"/>
        <v>235</v>
      </c>
      <c r="U511" t="str">
        <f t="shared" si="301"/>
        <v>火</v>
      </c>
      <c r="V511" t="str">
        <f t="shared" si="302"/>
        <v>_週の前半</v>
      </c>
      <c r="W511" t="s">
        <v>33</v>
      </c>
      <c r="X511" t="str">
        <f t="shared" si="303"/>
        <v>_週の前半</v>
      </c>
      <c r="Y511" s="3">
        <v>0</v>
      </c>
      <c r="Z511" s="3">
        <v>64</v>
      </c>
      <c r="AA511" s="2" t="s">
        <v>53</v>
      </c>
      <c r="AB511" s="3">
        <v>55916</v>
      </c>
      <c r="AC511" s="3">
        <v>158392</v>
      </c>
      <c r="AD511">
        <f t="shared" si="304"/>
        <v>525</v>
      </c>
      <c r="AE511" s="3">
        <v>1699</v>
      </c>
      <c r="AF511" s="3">
        <v>1639</v>
      </c>
      <c r="AG511" s="3">
        <v>60</v>
      </c>
      <c r="AH511" s="3">
        <v>805</v>
      </c>
      <c r="AI511" s="3">
        <v>805</v>
      </c>
      <c r="AJ511" s="3">
        <v>462</v>
      </c>
      <c r="AK511" s="3">
        <v>332</v>
      </c>
      <c r="AL511" s="3">
        <v>49</v>
      </c>
      <c r="AM511" s="3">
        <v>7282</v>
      </c>
      <c r="AN511" s="3">
        <v>1914</v>
      </c>
      <c r="AO511" s="3">
        <v>7840</v>
      </c>
      <c r="AP511" s="3">
        <v>0.04</v>
      </c>
      <c r="AQ511" s="3">
        <v>63</v>
      </c>
      <c r="AR511" s="3">
        <v>46.7</v>
      </c>
      <c r="AS511" s="3">
        <v>9</v>
      </c>
      <c r="AT511" s="3">
        <v>2.2000000000000002</v>
      </c>
      <c r="AU511" s="2">
        <v>1010.4</v>
      </c>
      <c r="AV511" s="2">
        <v>6.8</v>
      </c>
      <c r="AW511" s="2">
        <v>-3.3333333333333326E-2</v>
      </c>
      <c r="AX511">
        <f t="shared" si="305"/>
        <v>134</v>
      </c>
      <c r="AY511" t="s">
        <v>82</v>
      </c>
      <c r="AZ511" s="3">
        <v>12618936</v>
      </c>
      <c r="BA511" s="3">
        <v>3402</v>
      </c>
      <c r="BB511">
        <v>42929620272</v>
      </c>
      <c r="BC511" t="s">
        <v>79</v>
      </c>
      <c r="BD511">
        <f t="shared" si="318"/>
        <v>20.100000000000001</v>
      </c>
      <c r="BE511">
        <f t="shared" si="319"/>
        <v>74</v>
      </c>
      <c r="BF511" t="str">
        <f t="shared" si="320"/>
        <v>あり</v>
      </c>
      <c r="BG511" t="str">
        <f t="shared" si="321"/>
        <v>_冬でない</v>
      </c>
      <c r="BH511">
        <f t="shared" si="322"/>
        <v>59658</v>
      </c>
      <c r="BI511" t="str">
        <f t="shared" si="323"/>
        <v>_なし</v>
      </c>
      <c r="BJ511" t="str">
        <f t="shared" si="306"/>
        <v>_なし</v>
      </c>
      <c r="BK511" t="str">
        <f t="shared" si="324"/>
        <v>_なし</v>
      </c>
      <c r="BL511">
        <f t="shared" si="325"/>
        <v>1.0000000000000002</v>
      </c>
      <c r="BM511">
        <f t="shared" si="307"/>
        <v>7614</v>
      </c>
      <c r="BN511">
        <f t="shared" si="308"/>
        <v>1963</v>
      </c>
      <c r="BO511">
        <f t="shared" si="309"/>
        <v>9577</v>
      </c>
      <c r="BP511">
        <v>-28</v>
      </c>
      <c r="BQ511">
        <v>2</v>
      </c>
      <c r="BR511">
        <v>-13</v>
      </c>
      <c r="BS511">
        <v>-31</v>
      </c>
      <c r="BT511">
        <v>-21</v>
      </c>
      <c r="BU511">
        <v>12</v>
      </c>
      <c r="BV511">
        <f t="shared" si="331"/>
        <v>-29</v>
      </c>
      <c r="BW511">
        <f t="shared" si="332"/>
        <v>3</v>
      </c>
      <c r="BX511">
        <f t="shared" si="333"/>
        <v>-13</v>
      </c>
      <c r="BY511">
        <f t="shared" si="334"/>
        <v>-31</v>
      </c>
      <c r="BZ511">
        <f t="shared" si="335"/>
        <v>-19</v>
      </c>
      <c r="CA511">
        <f t="shared" si="336"/>
        <v>11</v>
      </c>
      <c r="CB511">
        <f t="shared" si="310"/>
        <v>-13.166666666666666</v>
      </c>
      <c r="CC511">
        <f t="shared" si="311"/>
        <v>-13</v>
      </c>
      <c r="CD511">
        <f t="shared" si="326"/>
        <v>9.5</v>
      </c>
      <c r="CE511" t="s">
        <v>121</v>
      </c>
      <c r="CF511" t="str">
        <f t="shared" si="327"/>
        <v>夏</v>
      </c>
      <c r="CG511" s="2">
        <v>12669464</v>
      </c>
      <c r="CH511" s="2">
        <v>107864</v>
      </c>
      <c r="CI511" s="2">
        <v>43101516528</v>
      </c>
      <c r="CJ511">
        <f t="shared" si="328"/>
        <v>56051635328</v>
      </c>
      <c r="CK511">
        <f t="shared" si="329"/>
        <v>56260360949</v>
      </c>
      <c r="CL511" s="2">
        <v>3.1428571428571428</v>
      </c>
      <c r="CM511" s="2">
        <v>1.2857142857142858</v>
      </c>
      <c r="CN511">
        <f t="shared" si="312"/>
        <v>4.4285714285714288</v>
      </c>
      <c r="CO511">
        <f t="shared" si="315"/>
        <v>3.1428571428571428</v>
      </c>
      <c r="CP511">
        <f t="shared" si="316"/>
        <v>1.2857142857142858</v>
      </c>
      <c r="CQ511">
        <f t="shared" si="317"/>
        <v>4.4285714285714288</v>
      </c>
      <c r="CR511">
        <f t="shared" si="313"/>
        <v>230.57142857142858</v>
      </c>
      <c r="CS511">
        <v>213</v>
      </c>
      <c r="CT511">
        <v>530106.34143426211</v>
      </c>
      <c r="CU511">
        <f t="shared" si="330"/>
        <v>530106.34143426211</v>
      </c>
    </row>
    <row r="512" spans="1:99" x14ac:dyDescent="0.55000000000000004">
      <c r="A512" s="1">
        <v>44356</v>
      </c>
      <c r="B512">
        <v>440</v>
      </c>
      <c r="C512">
        <v>164724</v>
      </c>
      <c r="D512">
        <v>7</v>
      </c>
      <c r="E512">
        <v>2128</v>
      </c>
      <c r="F512">
        <v>24.5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 t="str">
        <f t="shared" si="296"/>
        <v>_平日(金曜除く)</v>
      </c>
      <c r="O512" t="s">
        <v>17</v>
      </c>
      <c r="P512" t="str">
        <f t="shared" si="297"/>
        <v>_平日</v>
      </c>
      <c r="Q512" t="str">
        <f t="shared" si="298"/>
        <v>_祝日でない</v>
      </c>
      <c r="R512" t="str">
        <f t="shared" si="299"/>
        <v>_平日</v>
      </c>
      <c r="S512" t="str">
        <f t="shared" si="300"/>
        <v>_平日</v>
      </c>
      <c r="T512">
        <f t="shared" si="314"/>
        <v>369</v>
      </c>
      <c r="U512" t="str">
        <f t="shared" si="301"/>
        <v>水</v>
      </c>
      <c r="V512" t="str">
        <f t="shared" si="302"/>
        <v>_週の前半</v>
      </c>
      <c r="W512" t="s">
        <v>33</v>
      </c>
      <c r="X512" t="str">
        <f t="shared" si="303"/>
        <v>_週の前半</v>
      </c>
      <c r="Y512" s="3">
        <v>0</v>
      </c>
      <c r="Z512" s="3">
        <v>55</v>
      </c>
      <c r="AA512" s="2" t="s">
        <v>53</v>
      </c>
      <c r="AB512" s="3">
        <v>56432</v>
      </c>
      <c r="AC512" s="3">
        <v>158857</v>
      </c>
      <c r="AD512">
        <f t="shared" si="304"/>
        <v>465</v>
      </c>
      <c r="AE512" s="3">
        <v>1626</v>
      </c>
      <c r="AF512" s="3">
        <v>1569</v>
      </c>
      <c r="AG512" s="3">
        <v>57</v>
      </c>
      <c r="AH512" s="3">
        <v>767</v>
      </c>
      <c r="AI512" s="3">
        <v>835</v>
      </c>
      <c r="AJ512" s="3">
        <v>511</v>
      </c>
      <c r="AK512" s="3">
        <v>269</v>
      </c>
      <c r="AL512" s="3">
        <v>43</v>
      </c>
      <c r="AM512" s="3">
        <v>6290</v>
      </c>
      <c r="AN512" s="3">
        <v>1775</v>
      </c>
      <c r="AO512" s="3">
        <v>7768.3</v>
      </c>
      <c r="AP512" s="3">
        <v>0.04</v>
      </c>
      <c r="AQ512" s="3">
        <v>44</v>
      </c>
      <c r="AR512" s="3">
        <v>47.9</v>
      </c>
      <c r="AS512" s="3">
        <v>13.1</v>
      </c>
      <c r="AT512" s="3">
        <v>2.8</v>
      </c>
      <c r="AU512" s="2">
        <v>1013.2</v>
      </c>
      <c r="AV512" s="2">
        <v>1.5</v>
      </c>
      <c r="AW512" s="2">
        <v>2.3916666666666666</v>
      </c>
      <c r="AX512">
        <f t="shared" si="305"/>
        <v>71</v>
      </c>
      <c r="AY512" t="s">
        <v>82</v>
      </c>
      <c r="AZ512" s="3">
        <v>12562651</v>
      </c>
      <c r="BA512" s="3">
        <v>3299</v>
      </c>
      <c r="BB512">
        <v>41444185649</v>
      </c>
      <c r="BC512" t="s">
        <v>79</v>
      </c>
      <c r="BD512">
        <f t="shared" si="318"/>
        <v>22</v>
      </c>
      <c r="BE512">
        <f t="shared" si="319"/>
        <v>70</v>
      </c>
      <c r="BF512" t="str">
        <f t="shared" si="320"/>
        <v>あり</v>
      </c>
      <c r="BG512" t="str">
        <f t="shared" si="321"/>
        <v>_冬でない</v>
      </c>
      <c r="BH512">
        <f t="shared" si="322"/>
        <v>63871</v>
      </c>
      <c r="BI512" t="str">
        <f t="shared" si="323"/>
        <v>_なし</v>
      </c>
      <c r="BJ512" t="str">
        <f t="shared" si="306"/>
        <v>_なし</v>
      </c>
      <c r="BK512" t="str">
        <f t="shared" si="324"/>
        <v>_なし</v>
      </c>
      <c r="BL512">
        <f t="shared" si="325"/>
        <v>0.51666666666666661</v>
      </c>
      <c r="BM512">
        <f t="shared" si="307"/>
        <v>6559</v>
      </c>
      <c r="BN512">
        <f t="shared" si="308"/>
        <v>1818</v>
      </c>
      <c r="BO512">
        <f t="shared" si="309"/>
        <v>8377</v>
      </c>
      <c r="BP512">
        <v>-28</v>
      </c>
      <c r="BQ512">
        <v>4</v>
      </c>
      <c r="BR512">
        <v>-7</v>
      </c>
      <c r="BS512">
        <v>-32</v>
      </c>
      <c r="BT512">
        <v>-22</v>
      </c>
      <c r="BU512">
        <v>12</v>
      </c>
      <c r="BV512">
        <f t="shared" si="331"/>
        <v>-27</v>
      </c>
      <c r="BW512">
        <f t="shared" si="332"/>
        <v>5</v>
      </c>
      <c r="BX512">
        <f t="shared" si="333"/>
        <v>-7</v>
      </c>
      <c r="BY512">
        <f t="shared" si="334"/>
        <v>-31</v>
      </c>
      <c r="BZ512">
        <f t="shared" si="335"/>
        <v>-21</v>
      </c>
      <c r="CA512">
        <f t="shared" si="336"/>
        <v>12</v>
      </c>
      <c r="CB512">
        <f t="shared" si="310"/>
        <v>-12.166666666666666</v>
      </c>
      <c r="CC512">
        <f t="shared" si="311"/>
        <v>-11.5</v>
      </c>
      <c r="CD512">
        <f t="shared" si="326"/>
        <v>3</v>
      </c>
      <c r="CE512" t="s">
        <v>121</v>
      </c>
      <c r="CF512" t="str">
        <f t="shared" si="327"/>
        <v>夏</v>
      </c>
      <c r="CG512" s="2">
        <v>12618567</v>
      </c>
      <c r="CH512" s="2">
        <v>102941</v>
      </c>
      <c r="CI512" s="2">
        <v>41628652533</v>
      </c>
      <c r="CJ512">
        <f t="shared" si="328"/>
        <v>54444431353</v>
      </c>
      <c r="CK512">
        <f t="shared" si="329"/>
        <v>54694935295</v>
      </c>
      <c r="CL512" s="2">
        <v>3.1428571428571428</v>
      </c>
      <c r="CM512" s="2">
        <v>1.2857142857142858</v>
      </c>
      <c r="CN512">
        <f t="shared" si="312"/>
        <v>4.4285714285714288</v>
      </c>
      <c r="CO512">
        <f t="shared" si="315"/>
        <v>3.1428571428571428</v>
      </c>
      <c r="CP512">
        <f t="shared" si="316"/>
        <v>1.2857142857142858</v>
      </c>
      <c r="CQ512">
        <f t="shared" si="317"/>
        <v>4.4285714285714288</v>
      </c>
      <c r="CR512">
        <f t="shared" si="313"/>
        <v>364.57142857142856</v>
      </c>
      <c r="CS512">
        <v>213</v>
      </c>
      <c r="CT512">
        <v>530106.34143426211</v>
      </c>
      <c r="CU512">
        <f t="shared" si="330"/>
        <v>530106.34143426211</v>
      </c>
    </row>
    <row r="513" spans="1:99" x14ac:dyDescent="0.55000000000000004">
      <c r="A513" s="1">
        <v>44357</v>
      </c>
      <c r="B513">
        <v>439</v>
      </c>
      <c r="C513">
        <v>165163</v>
      </c>
      <c r="D513">
        <v>6</v>
      </c>
      <c r="E513">
        <v>2134</v>
      </c>
      <c r="F513">
        <v>24.1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 t="str">
        <f t="shared" si="296"/>
        <v>_平日(金曜除く)</v>
      </c>
      <c r="O513" t="s">
        <v>17</v>
      </c>
      <c r="P513" t="str">
        <f t="shared" si="297"/>
        <v>_平日</v>
      </c>
      <c r="Q513" t="str">
        <f t="shared" si="298"/>
        <v>_祝日でない</v>
      </c>
      <c r="R513" t="str">
        <f t="shared" si="299"/>
        <v>_平日</v>
      </c>
      <c r="S513" t="str">
        <f t="shared" si="300"/>
        <v>_平日</v>
      </c>
      <c r="T513">
        <f t="shared" si="314"/>
        <v>440</v>
      </c>
      <c r="U513" t="str">
        <f t="shared" si="301"/>
        <v>木</v>
      </c>
      <c r="V513" t="str">
        <f t="shared" si="302"/>
        <v>週の後半</v>
      </c>
      <c r="W513" t="s">
        <v>33</v>
      </c>
      <c r="X513" t="str">
        <f t="shared" si="303"/>
        <v>週の後半</v>
      </c>
      <c r="Y513" s="3">
        <v>0</v>
      </c>
      <c r="Z513" s="3">
        <v>64</v>
      </c>
      <c r="AA513" s="2" t="s">
        <v>53</v>
      </c>
      <c r="AB513" s="3">
        <v>51002</v>
      </c>
      <c r="AC513" s="3">
        <v>159336</v>
      </c>
      <c r="AD513">
        <f t="shared" si="304"/>
        <v>479</v>
      </c>
      <c r="AE513" s="3">
        <v>1563</v>
      </c>
      <c r="AF513" s="3">
        <v>1508</v>
      </c>
      <c r="AG513" s="3">
        <v>55</v>
      </c>
      <c r="AH513" s="3">
        <v>751</v>
      </c>
      <c r="AI513" s="3">
        <v>855</v>
      </c>
      <c r="AJ513" s="3">
        <v>524</v>
      </c>
      <c r="AK513" s="3">
        <v>278</v>
      </c>
      <c r="AL513" s="3">
        <v>48</v>
      </c>
      <c r="AM513" s="3">
        <v>6180</v>
      </c>
      <c r="AN513" s="3">
        <v>1661</v>
      </c>
      <c r="AO513" s="3">
        <v>7656.7</v>
      </c>
      <c r="AP513" s="3">
        <v>3.9E-2</v>
      </c>
      <c r="AQ513" s="3">
        <v>38</v>
      </c>
      <c r="AR513" s="3">
        <v>48.1</v>
      </c>
      <c r="AS513" s="3">
        <v>13.2</v>
      </c>
      <c r="AT513" s="3">
        <v>2.7</v>
      </c>
      <c r="AU513" s="2">
        <v>1016.5</v>
      </c>
      <c r="AV513" s="2">
        <v>0.8</v>
      </c>
      <c r="AW513" s="2">
        <v>1.2166666666666663</v>
      </c>
      <c r="AX513">
        <f t="shared" si="305"/>
        <v>-1</v>
      </c>
      <c r="AY513" t="s">
        <v>82</v>
      </c>
      <c r="AZ513" s="3">
        <v>12505779</v>
      </c>
      <c r="BA513" s="3">
        <v>3254</v>
      </c>
      <c r="BB513">
        <v>40693804866</v>
      </c>
      <c r="BC513" t="s">
        <v>79</v>
      </c>
      <c r="BD513">
        <f t="shared" si="318"/>
        <v>22.1</v>
      </c>
      <c r="BE513">
        <f t="shared" si="319"/>
        <v>73</v>
      </c>
      <c r="BF513" t="str">
        <f t="shared" si="320"/>
        <v>あり</v>
      </c>
      <c r="BG513" t="str">
        <f t="shared" si="321"/>
        <v>_冬でない</v>
      </c>
      <c r="BH513">
        <f t="shared" si="322"/>
        <v>56265</v>
      </c>
      <c r="BI513" t="str">
        <f t="shared" si="323"/>
        <v>_なし</v>
      </c>
      <c r="BJ513" t="str">
        <f t="shared" si="306"/>
        <v>_なし</v>
      </c>
      <c r="BK513" t="str">
        <f t="shared" si="324"/>
        <v>_なし</v>
      </c>
      <c r="BL513">
        <f t="shared" si="325"/>
        <v>1.2666666666666666</v>
      </c>
      <c r="BM513">
        <f t="shared" si="307"/>
        <v>6458</v>
      </c>
      <c r="BN513">
        <f t="shared" si="308"/>
        <v>1709</v>
      </c>
      <c r="BO513">
        <f t="shared" si="309"/>
        <v>8167</v>
      </c>
      <c r="BP513">
        <v>-28</v>
      </c>
      <c r="BQ513">
        <v>4</v>
      </c>
      <c r="BR513">
        <v>-12</v>
      </c>
      <c r="BS513">
        <v>-31</v>
      </c>
      <c r="BT513">
        <v>-22</v>
      </c>
      <c r="BU513">
        <v>12</v>
      </c>
      <c r="BV513">
        <f t="shared" si="331"/>
        <v>-29</v>
      </c>
      <c r="BW513">
        <f t="shared" si="332"/>
        <v>5</v>
      </c>
      <c r="BX513">
        <f t="shared" si="333"/>
        <v>-5</v>
      </c>
      <c r="BY513">
        <f t="shared" si="334"/>
        <v>-32</v>
      </c>
      <c r="BZ513">
        <f t="shared" si="335"/>
        <v>-22</v>
      </c>
      <c r="CA513">
        <f t="shared" si="336"/>
        <v>12</v>
      </c>
      <c r="CB513">
        <f t="shared" si="310"/>
        <v>-12.833333333333334</v>
      </c>
      <c r="CC513">
        <f t="shared" si="311"/>
        <v>-11.833333333333334</v>
      </c>
      <c r="CD513">
        <f t="shared" si="326"/>
        <v>7.8</v>
      </c>
      <c r="CE513" t="s">
        <v>121</v>
      </c>
      <c r="CF513" t="str">
        <f t="shared" si="327"/>
        <v>夏</v>
      </c>
      <c r="CG513" s="2">
        <v>12562211</v>
      </c>
      <c r="CH513" s="2">
        <v>102904</v>
      </c>
      <c r="CI513" s="2">
        <v>40877434594</v>
      </c>
      <c r="CJ513">
        <f t="shared" si="328"/>
        <v>53645222862</v>
      </c>
      <c r="CK513">
        <f t="shared" si="329"/>
        <v>53910798480</v>
      </c>
      <c r="CL513" s="2">
        <v>3.1428571428571428</v>
      </c>
      <c r="CM513" s="2">
        <v>1.2857142857142858</v>
      </c>
      <c r="CN513">
        <f t="shared" si="312"/>
        <v>4.4285714285714288</v>
      </c>
      <c r="CO513">
        <f t="shared" si="315"/>
        <v>3.1428571428571428</v>
      </c>
      <c r="CP513">
        <f t="shared" si="316"/>
        <v>1.2857142857142858</v>
      </c>
      <c r="CQ513">
        <f t="shared" si="317"/>
        <v>4.4285714285714288</v>
      </c>
      <c r="CR513">
        <f t="shared" si="313"/>
        <v>435.57142857142856</v>
      </c>
      <c r="CS513">
        <v>213</v>
      </c>
      <c r="CT513">
        <v>530106.34143426211</v>
      </c>
      <c r="CU513">
        <f t="shared" si="330"/>
        <v>530106.34143426211</v>
      </c>
    </row>
    <row r="514" spans="1:99" x14ac:dyDescent="0.55000000000000004">
      <c r="A514" s="1">
        <v>44358</v>
      </c>
      <c r="B514">
        <v>435</v>
      </c>
      <c r="C514">
        <v>165598</v>
      </c>
      <c r="D514">
        <v>8</v>
      </c>
      <c r="E514">
        <v>2142</v>
      </c>
      <c r="F514">
        <v>23.7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 t="str">
        <f t="shared" si="296"/>
        <v>金曜</v>
      </c>
      <c r="O514" t="s">
        <v>17</v>
      </c>
      <c r="P514" t="str">
        <f t="shared" si="297"/>
        <v>_平日</v>
      </c>
      <c r="Q514" t="str">
        <f t="shared" si="298"/>
        <v>_祝日でない</v>
      </c>
      <c r="R514" t="str">
        <f t="shared" si="299"/>
        <v>_平日</v>
      </c>
      <c r="S514" t="str">
        <f t="shared" si="300"/>
        <v>休日前日</v>
      </c>
      <c r="T514">
        <f t="shared" si="314"/>
        <v>439</v>
      </c>
      <c r="U514" t="str">
        <f t="shared" si="301"/>
        <v>金</v>
      </c>
      <c r="V514" t="str">
        <f t="shared" si="302"/>
        <v>週の後半</v>
      </c>
      <c r="W514" t="s">
        <v>33</v>
      </c>
      <c r="X514" t="str">
        <f t="shared" si="303"/>
        <v>週の後半</v>
      </c>
      <c r="Y514" s="3">
        <v>0</v>
      </c>
      <c r="Z514" s="3">
        <v>68</v>
      </c>
      <c r="AA514" s="2" t="s">
        <v>53</v>
      </c>
      <c r="AB514" s="3">
        <v>54297</v>
      </c>
      <c r="AC514" s="3">
        <v>159828</v>
      </c>
      <c r="AD514">
        <f t="shared" si="304"/>
        <v>492</v>
      </c>
      <c r="AE514" s="3">
        <v>1522</v>
      </c>
      <c r="AF514" s="3">
        <v>1471</v>
      </c>
      <c r="AG514" s="3">
        <v>51</v>
      </c>
      <c r="AH514" s="3">
        <v>748</v>
      </c>
      <c r="AI514" s="3">
        <v>839</v>
      </c>
      <c r="AJ514" s="3">
        <v>519</v>
      </c>
      <c r="AK514" s="3">
        <v>286</v>
      </c>
      <c r="AL514" s="3">
        <v>65</v>
      </c>
      <c r="AM514" s="3">
        <v>6718</v>
      </c>
      <c r="AN514" s="3">
        <v>1659</v>
      </c>
      <c r="AO514" s="3">
        <v>7566.7</v>
      </c>
      <c r="AP514" s="3">
        <v>3.9E-2</v>
      </c>
      <c r="AQ514" s="3">
        <v>29</v>
      </c>
      <c r="AR514" s="3">
        <v>46.7</v>
      </c>
      <c r="AS514" s="3">
        <v>9.6</v>
      </c>
      <c r="AT514" s="3">
        <v>3.4</v>
      </c>
      <c r="AU514" s="2">
        <v>1016.9</v>
      </c>
      <c r="AV514" s="2">
        <v>9.5</v>
      </c>
      <c r="AW514" s="2">
        <v>-0.2083333333333334</v>
      </c>
      <c r="AX514">
        <f t="shared" si="305"/>
        <v>-4</v>
      </c>
      <c r="AY514" t="s">
        <v>82</v>
      </c>
      <c r="AZ514" s="3">
        <v>12454338</v>
      </c>
      <c r="BA514" s="3">
        <v>3193</v>
      </c>
      <c r="BB514">
        <v>39766701234</v>
      </c>
      <c r="BC514" t="s">
        <v>79</v>
      </c>
      <c r="BD514">
        <f t="shared" si="318"/>
        <v>21</v>
      </c>
      <c r="BE514">
        <f t="shared" si="319"/>
        <v>97</v>
      </c>
      <c r="BF514" t="str">
        <f t="shared" si="320"/>
        <v>あり</v>
      </c>
      <c r="BG514" t="str">
        <f t="shared" si="321"/>
        <v>_冬でない</v>
      </c>
      <c r="BH514">
        <f t="shared" si="322"/>
        <v>56795</v>
      </c>
      <c r="BI514" t="str">
        <f t="shared" si="323"/>
        <v>_なし</v>
      </c>
      <c r="BJ514" t="str">
        <f t="shared" si="306"/>
        <v>_なし</v>
      </c>
      <c r="BK514" t="str">
        <f t="shared" si="324"/>
        <v>_なし</v>
      </c>
      <c r="BL514">
        <f t="shared" si="325"/>
        <v>-2.5000000000000004</v>
      </c>
      <c r="BM514">
        <f t="shared" si="307"/>
        <v>7004</v>
      </c>
      <c r="BN514">
        <f t="shared" si="308"/>
        <v>1724</v>
      </c>
      <c r="BO514">
        <f t="shared" si="309"/>
        <v>8728</v>
      </c>
      <c r="BP514">
        <v>-30</v>
      </c>
      <c r="BQ514">
        <v>5</v>
      </c>
      <c r="BR514">
        <v>-13</v>
      </c>
      <c r="BS514">
        <v>-32</v>
      </c>
      <c r="BT514">
        <v>-22</v>
      </c>
      <c r="BU514">
        <v>13</v>
      </c>
      <c r="BV514">
        <f t="shared" si="331"/>
        <v>-28</v>
      </c>
      <c r="BW514">
        <f t="shared" si="332"/>
        <v>5</v>
      </c>
      <c r="BX514">
        <f t="shared" si="333"/>
        <v>-11</v>
      </c>
      <c r="BY514">
        <f t="shared" si="334"/>
        <v>-32</v>
      </c>
      <c r="BZ514">
        <f t="shared" si="335"/>
        <v>-22</v>
      </c>
      <c r="CA514">
        <f t="shared" si="336"/>
        <v>13</v>
      </c>
      <c r="CB514">
        <f t="shared" si="310"/>
        <v>-13.166666666666666</v>
      </c>
      <c r="CC514">
        <f t="shared" si="311"/>
        <v>-12.5</v>
      </c>
      <c r="CD514">
        <f t="shared" si="326"/>
        <v>0</v>
      </c>
      <c r="CE514" t="s">
        <v>121</v>
      </c>
      <c r="CF514" t="str">
        <f t="shared" si="327"/>
        <v>夏</v>
      </c>
      <c r="CG514" s="2">
        <v>12505340</v>
      </c>
      <c r="CH514" s="2">
        <v>108826</v>
      </c>
      <c r="CI514" s="2">
        <v>39929550620</v>
      </c>
      <c r="CJ514">
        <f t="shared" si="328"/>
        <v>52163203876</v>
      </c>
      <c r="CK514">
        <f t="shared" si="329"/>
        <v>52391696041</v>
      </c>
      <c r="CL514" s="2">
        <v>3.1428571428571428</v>
      </c>
      <c r="CM514" s="2">
        <v>1.2857142857142858</v>
      </c>
      <c r="CN514">
        <f t="shared" si="312"/>
        <v>4.4285714285714288</v>
      </c>
      <c r="CO514">
        <f t="shared" si="315"/>
        <v>3.1428571428571428</v>
      </c>
      <c r="CP514">
        <f t="shared" si="316"/>
        <v>1.2857142857142858</v>
      </c>
      <c r="CQ514">
        <f t="shared" si="317"/>
        <v>4.4285714285714288</v>
      </c>
      <c r="CR514">
        <f t="shared" si="313"/>
        <v>434.57142857142856</v>
      </c>
      <c r="CS514">
        <v>213</v>
      </c>
      <c r="CT514">
        <v>530106.34143426211</v>
      </c>
      <c r="CU514">
        <f t="shared" si="330"/>
        <v>530106.34143426211</v>
      </c>
    </row>
    <row r="515" spans="1:99" x14ac:dyDescent="0.55000000000000004">
      <c r="A515" s="1">
        <v>44359</v>
      </c>
      <c r="B515">
        <v>467</v>
      </c>
      <c r="C515">
        <v>166065</v>
      </c>
      <c r="D515">
        <v>8</v>
      </c>
      <c r="E515">
        <v>2150</v>
      </c>
      <c r="F515">
        <v>23.3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0</v>
      </c>
      <c r="N515" t="str">
        <f t="shared" ref="N515:N530" si="337">IF(OR(L515=1, M515=1), "休日", IF(K515=1, "金曜", "_平日(金曜除く)"))</f>
        <v>休日</v>
      </c>
      <c r="O515" t="s">
        <v>17</v>
      </c>
      <c r="P515" t="str">
        <f t="shared" ref="P515:P530" si="338">IF(OR(L515=1,M515=1),"休日","_平日")</f>
        <v>休日</v>
      </c>
      <c r="Q515" t="str">
        <f t="shared" ref="Q515:Q530" si="339">IF(O515="祝日である","祝日である",IF(O516="祝日である","祝日前日","_祝日でない"))</f>
        <v>_祝日でない</v>
      </c>
      <c r="R515" t="str">
        <f t="shared" ref="R515:R530" si="340">IF(OR(O515="祝日である", P515="休日"), "休日", "_平日")</f>
        <v>休日</v>
      </c>
      <c r="S515" t="str">
        <f t="shared" ref="S515:S530" si="341">IF(OR(N515="休日",Q515="祝日である"),"休日",IF(OR(N515="金曜",Q515="祝日前日"),"休日前日","_平日"))</f>
        <v>休日</v>
      </c>
      <c r="T515">
        <f t="shared" si="314"/>
        <v>435</v>
      </c>
      <c r="U515" t="str">
        <f t="shared" ref="U515:U530" si="342">IF(G515=1, "月", IF(H515=1, "火", IF(I515=1, "水", IF(J515=1, "木", IF(K515=1, "金", IF(L515=1, "土", "日"))))))</f>
        <v>土</v>
      </c>
      <c r="V515" t="str">
        <f t="shared" ref="V515:V530" si="343">IF(OR(U515="日", U515="月", U515="火", U515="水"), "_週の前半", "週の後半")</f>
        <v>週の後半</v>
      </c>
      <c r="W515" t="s">
        <v>33</v>
      </c>
      <c r="X515" t="str">
        <f t="shared" ref="X515:X530" si="344">IF(OR(U515="月", U515="火", U515="水"), "_週の前半", "週の後半")</f>
        <v>週の後半</v>
      </c>
      <c r="Y515" s="3">
        <v>0</v>
      </c>
      <c r="Z515" s="3">
        <v>73</v>
      </c>
      <c r="AA515" s="2" t="s">
        <v>53</v>
      </c>
      <c r="AB515" s="3">
        <v>52300</v>
      </c>
      <c r="AC515" s="3">
        <v>160244</v>
      </c>
      <c r="AD515">
        <f t="shared" ref="AD515:AD530" si="345">AC515-AC514</f>
        <v>416</v>
      </c>
      <c r="AE515" s="3">
        <v>1484</v>
      </c>
      <c r="AF515" s="3">
        <v>1438</v>
      </c>
      <c r="AG515" s="3">
        <v>46</v>
      </c>
      <c r="AH515" s="3">
        <v>771</v>
      </c>
      <c r="AI515" s="3">
        <v>836</v>
      </c>
      <c r="AJ515" s="3">
        <v>580</v>
      </c>
      <c r="AK515" s="3">
        <v>211</v>
      </c>
      <c r="AL515" s="3">
        <v>39</v>
      </c>
      <c r="AM515" s="3">
        <v>4875</v>
      </c>
      <c r="AN515" s="3">
        <v>1016</v>
      </c>
      <c r="AO515" s="3">
        <v>7498.4</v>
      </c>
      <c r="AP515" s="3">
        <v>3.9E-2</v>
      </c>
      <c r="AQ515" s="3">
        <v>39</v>
      </c>
      <c r="AR515" s="3">
        <v>44.3</v>
      </c>
      <c r="AS515" s="3">
        <v>4.8</v>
      </c>
      <c r="AT515" s="3">
        <v>3.7</v>
      </c>
      <c r="AU515" s="2">
        <v>1014</v>
      </c>
      <c r="AV515" s="2">
        <v>8.5</v>
      </c>
      <c r="AW515" s="2">
        <v>-25.724999999999998</v>
      </c>
      <c r="AX515">
        <f t="shared" ref="AX515:AX530" si="346">B515-T515</f>
        <v>32</v>
      </c>
      <c r="AY515" t="s">
        <v>82</v>
      </c>
      <c r="AZ515" s="3">
        <v>12399606</v>
      </c>
      <c r="BA515" s="3">
        <v>3204</v>
      </c>
      <c r="BB515">
        <v>39728337624</v>
      </c>
      <c r="BC515" t="s">
        <v>79</v>
      </c>
      <c r="BD515">
        <f t="shared" si="318"/>
        <v>22.1</v>
      </c>
      <c r="BE515">
        <f t="shared" si="319"/>
        <v>77</v>
      </c>
      <c r="BF515" t="str">
        <f t="shared" si="320"/>
        <v>あり</v>
      </c>
      <c r="BG515" t="str">
        <f t="shared" si="321"/>
        <v>_冬でない</v>
      </c>
      <c r="BH515">
        <f t="shared" si="322"/>
        <v>59238</v>
      </c>
      <c r="BI515" t="str">
        <f t="shared" si="323"/>
        <v>_なし</v>
      </c>
      <c r="BJ515" t="str">
        <f t="shared" ref="BJ515:BJ530" si="347">IF(BC515="正月", "正月", "_なし")</f>
        <v>_なし</v>
      </c>
      <c r="BK515" t="str">
        <f t="shared" si="324"/>
        <v>_なし</v>
      </c>
      <c r="BL515">
        <f t="shared" si="325"/>
        <v>-24.375</v>
      </c>
      <c r="BM515">
        <f t="shared" ref="BM515:BM530" si="348">AK515+AM515</f>
        <v>5086</v>
      </c>
      <c r="BN515">
        <f t="shared" ref="BN515:BN530" si="349">AL515+AN515</f>
        <v>1055</v>
      </c>
      <c r="BO515">
        <f t="shared" ref="BO515:BO530" si="350">BM515+BN515</f>
        <v>6141</v>
      </c>
      <c r="BP515">
        <v>-22</v>
      </c>
      <c r="BQ515">
        <v>7</v>
      </c>
      <c r="BR515">
        <v>-9</v>
      </c>
      <c r="BS515">
        <v>-28</v>
      </c>
      <c r="BT515">
        <v>-13</v>
      </c>
      <c r="BU515">
        <v>7</v>
      </c>
      <c r="BV515">
        <f t="shared" si="331"/>
        <v>-43</v>
      </c>
      <c r="BW515">
        <f t="shared" si="332"/>
        <v>-15</v>
      </c>
      <c r="BX515">
        <f t="shared" si="333"/>
        <v>-53</v>
      </c>
      <c r="BY515">
        <f t="shared" si="334"/>
        <v>-36</v>
      </c>
      <c r="BZ515">
        <f t="shared" si="335"/>
        <v>-25</v>
      </c>
      <c r="CA515">
        <f t="shared" si="336"/>
        <v>17</v>
      </c>
      <c r="CB515">
        <f t="shared" ref="CB515:CB530" si="351">AVERAGE(BP515:BU515)</f>
        <v>-9.6666666666666661</v>
      </c>
      <c r="CC515">
        <f t="shared" ref="CC515:CC530" si="352">AVERAGE(BV515:CA515)</f>
        <v>-25.833333333333332</v>
      </c>
      <c r="CD515">
        <f t="shared" si="326"/>
        <v>3.4</v>
      </c>
      <c r="CE515" t="s">
        <v>121</v>
      </c>
      <c r="CF515" t="str">
        <f t="shared" si="327"/>
        <v>夏</v>
      </c>
      <c r="CG515" s="2">
        <v>12453903</v>
      </c>
      <c r="CH515" s="2">
        <v>105947</v>
      </c>
      <c r="CI515" s="2">
        <v>39902305212</v>
      </c>
      <c r="CJ515">
        <f t="shared" si="328"/>
        <v>51201746596</v>
      </c>
      <c r="CK515">
        <f t="shared" si="329"/>
        <v>51429153776</v>
      </c>
      <c r="CL515" s="2">
        <v>3.1428571428571428</v>
      </c>
      <c r="CM515" s="2">
        <v>1.2857142857142858</v>
      </c>
      <c r="CN515">
        <f t="shared" ref="CN515:CN530" si="353">CL515+CM515</f>
        <v>4.4285714285714288</v>
      </c>
      <c r="CO515">
        <f t="shared" si="315"/>
        <v>3.1428571428571428</v>
      </c>
      <c r="CP515">
        <f t="shared" si="316"/>
        <v>1.2857142857142858</v>
      </c>
      <c r="CQ515">
        <f t="shared" si="317"/>
        <v>4.4285714285714288</v>
      </c>
      <c r="CR515">
        <f t="shared" ref="CR515:CR530" si="354">T515-CQ515</f>
        <v>430.57142857142856</v>
      </c>
      <c r="CS515">
        <v>213</v>
      </c>
      <c r="CT515">
        <v>530106.34143426211</v>
      </c>
      <c r="CU515">
        <f t="shared" si="330"/>
        <v>530106.34143426211</v>
      </c>
    </row>
    <row r="516" spans="1:99" x14ac:dyDescent="0.55000000000000004">
      <c r="A516" s="1">
        <v>44360</v>
      </c>
      <c r="B516">
        <v>304</v>
      </c>
      <c r="C516">
        <v>166369</v>
      </c>
      <c r="D516">
        <v>6</v>
      </c>
      <c r="E516">
        <v>2156</v>
      </c>
      <c r="F516">
        <v>24.3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 t="str">
        <f t="shared" si="337"/>
        <v>休日</v>
      </c>
      <c r="O516" t="s">
        <v>17</v>
      </c>
      <c r="P516" t="str">
        <f t="shared" si="338"/>
        <v>休日</v>
      </c>
      <c r="Q516" t="str">
        <f t="shared" si="339"/>
        <v>_祝日でない</v>
      </c>
      <c r="R516" t="str">
        <f t="shared" si="340"/>
        <v>休日</v>
      </c>
      <c r="S516" t="str">
        <f t="shared" si="341"/>
        <v>休日</v>
      </c>
      <c r="T516">
        <f t="shared" ref="T516:T530" si="355">B515</f>
        <v>467</v>
      </c>
      <c r="U516" t="str">
        <f t="shared" si="342"/>
        <v>日</v>
      </c>
      <c r="V516" t="str">
        <f t="shared" si="343"/>
        <v>_週の前半</v>
      </c>
      <c r="W516" t="s">
        <v>33</v>
      </c>
      <c r="X516" t="str">
        <f t="shared" si="344"/>
        <v>週の後半</v>
      </c>
      <c r="Y516" s="3">
        <v>0</v>
      </c>
      <c r="Z516" s="3">
        <v>68</v>
      </c>
      <c r="AA516" s="2" t="s">
        <v>53</v>
      </c>
      <c r="AB516" s="3">
        <v>47220</v>
      </c>
      <c r="AC516" s="3">
        <v>160595</v>
      </c>
      <c r="AD516">
        <f t="shared" si="345"/>
        <v>351</v>
      </c>
      <c r="AE516" s="3">
        <v>1483</v>
      </c>
      <c r="AF516" s="3">
        <v>1436</v>
      </c>
      <c r="AG516" s="3">
        <v>47</v>
      </c>
      <c r="AH516" s="3">
        <v>812</v>
      </c>
      <c r="AI516" s="3">
        <v>823</v>
      </c>
      <c r="AJ516" s="3">
        <v>500</v>
      </c>
      <c r="AK516" s="3">
        <v>104</v>
      </c>
      <c r="AL516" s="3">
        <v>21</v>
      </c>
      <c r="AM516" s="3">
        <v>1922</v>
      </c>
      <c r="AN516" s="3">
        <v>611</v>
      </c>
      <c r="AO516" s="3">
        <v>7507.3</v>
      </c>
      <c r="AP516" s="3">
        <v>3.9E-2</v>
      </c>
      <c r="AQ516" s="3">
        <v>50</v>
      </c>
      <c r="AR516" s="3">
        <v>44.3</v>
      </c>
      <c r="AS516" s="3">
        <v>3.2</v>
      </c>
      <c r="AT516" s="3">
        <v>2.7</v>
      </c>
      <c r="AU516" s="2">
        <v>1008.5</v>
      </c>
      <c r="AV516" s="2">
        <v>10</v>
      </c>
      <c r="AW516" s="2">
        <v>-8.2583333333333329</v>
      </c>
      <c r="AX516">
        <f t="shared" si="346"/>
        <v>-163</v>
      </c>
      <c r="AY516" t="s">
        <v>82</v>
      </c>
      <c r="AZ516" s="3">
        <v>12346839</v>
      </c>
      <c r="BA516" s="3">
        <v>3314</v>
      </c>
      <c r="BB516">
        <v>40917424446</v>
      </c>
      <c r="BC516" t="s">
        <v>79</v>
      </c>
      <c r="BD516">
        <f t="shared" si="318"/>
        <v>21.7</v>
      </c>
      <c r="BE516">
        <f t="shared" si="319"/>
        <v>83</v>
      </c>
      <c r="BF516" t="str">
        <f t="shared" si="320"/>
        <v>あり</v>
      </c>
      <c r="BG516" t="str">
        <f t="shared" si="321"/>
        <v>_冬でない</v>
      </c>
      <c r="BH516">
        <f t="shared" si="322"/>
        <v>57925</v>
      </c>
      <c r="BI516" t="str">
        <f t="shared" si="323"/>
        <v>_なし</v>
      </c>
      <c r="BJ516" t="str">
        <f t="shared" si="347"/>
        <v>_なし</v>
      </c>
      <c r="BK516" t="str">
        <f t="shared" si="324"/>
        <v>_なし</v>
      </c>
      <c r="BL516">
        <f t="shared" si="325"/>
        <v>-9.1916666666666664</v>
      </c>
      <c r="BM516">
        <f t="shared" si="348"/>
        <v>2026</v>
      </c>
      <c r="BN516">
        <f t="shared" si="349"/>
        <v>632</v>
      </c>
      <c r="BO516">
        <f t="shared" si="350"/>
        <v>2658</v>
      </c>
      <c r="BP516">
        <v>-21</v>
      </c>
      <c r="BQ516">
        <v>5</v>
      </c>
      <c r="BR516">
        <v>-6</v>
      </c>
      <c r="BS516">
        <v>-31</v>
      </c>
      <c r="BT516">
        <v>-10</v>
      </c>
      <c r="BU516">
        <v>6</v>
      </c>
      <c r="BV516">
        <f t="shared" si="331"/>
        <v>-22</v>
      </c>
      <c r="BW516">
        <f t="shared" si="332"/>
        <v>11</v>
      </c>
      <c r="BX516">
        <f t="shared" si="333"/>
        <v>-10</v>
      </c>
      <c r="BY516">
        <f t="shared" si="334"/>
        <v>-29</v>
      </c>
      <c r="BZ516">
        <f t="shared" si="335"/>
        <v>-12</v>
      </c>
      <c r="CA516">
        <f t="shared" si="336"/>
        <v>7</v>
      </c>
      <c r="CB516">
        <f t="shared" si="351"/>
        <v>-9.5</v>
      </c>
      <c r="CC516">
        <f t="shared" si="352"/>
        <v>-9.1666666666666661</v>
      </c>
      <c r="CD516">
        <f t="shared" si="326"/>
        <v>0.3</v>
      </c>
      <c r="CE516" t="s">
        <v>121</v>
      </c>
      <c r="CF516" t="str">
        <f t="shared" si="327"/>
        <v>夏</v>
      </c>
      <c r="CG516" s="2">
        <v>12399139</v>
      </c>
      <c r="CH516" s="2">
        <v>108295</v>
      </c>
      <c r="CI516" s="2">
        <v>41090746646</v>
      </c>
      <c r="CJ516">
        <f t="shared" si="328"/>
        <v>50084581625</v>
      </c>
      <c r="CK516">
        <f t="shared" si="329"/>
        <v>50317683155</v>
      </c>
      <c r="CL516" s="2">
        <v>3.1428571428571428</v>
      </c>
      <c r="CM516" s="2">
        <v>1.2857142857142858</v>
      </c>
      <c r="CN516">
        <f t="shared" si="353"/>
        <v>4.4285714285714288</v>
      </c>
      <c r="CO516">
        <f t="shared" ref="CO516:CO530" si="356">CL515</f>
        <v>3.1428571428571428</v>
      </c>
      <c r="CP516">
        <f t="shared" ref="CP516:CP530" si="357">CM515</f>
        <v>1.2857142857142858</v>
      </c>
      <c r="CQ516">
        <f t="shared" ref="CQ516:CQ530" si="358">CN515</f>
        <v>4.4285714285714288</v>
      </c>
      <c r="CR516">
        <f t="shared" si="354"/>
        <v>462.57142857142856</v>
      </c>
      <c r="CS516">
        <v>213</v>
      </c>
      <c r="CT516">
        <v>530106.34143426211</v>
      </c>
      <c r="CU516">
        <f t="shared" si="330"/>
        <v>530106.34143426211</v>
      </c>
    </row>
    <row r="517" spans="1:99" x14ac:dyDescent="0.55000000000000004">
      <c r="A517" s="1">
        <v>44361</v>
      </c>
      <c r="B517">
        <v>209</v>
      </c>
      <c r="C517">
        <v>166578</v>
      </c>
      <c r="D517">
        <v>3</v>
      </c>
      <c r="E517">
        <v>2159</v>
      </c>
      <c r="F517">
        <v>21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 t="str">
        <f t="shared" si="337"/>
        <v>_平日(金曜除く)</v>
      </c>
      <c r="O517" t="s">
        <v>17</v>
      </c>
      <c r="P517" t="str">
        <f t="shared" si="338"/>
        <v>_平日</v>
      </c>
      <c r="Q517" t="str">
        <f t="shared" si="339"/>
        <v>_祝日でない</v>
      </c>
      <c r="R517" t="str">
        <f t="shared" si="340"/>
        <v>_平日</v>
      </c>
      <c r="S517" t="str">
        <f t="shared" si="341"/>
        <v>_平日</v>
      </c>
      <c r="T517">
        <f t="shared" si="355"/>
        <v>304</v>
      </c>
      <c r="U517" t="str">
        <f t="shared" si="342"/>
        <v>月</v>
      </c>
      <c r="V517" t="str">
        <f t="shared" si="343"/>
        <v>_週の前半</v>
      </c>
      <c r="W517" t="s">
        <v>33</v>
      </c>
      <c r="X517" t="str">
        <f t="shared" si="344"/>
        <v>_週の前半</v>
      </c>
      <c r="Y517" s="3">
        <v>3.5</v>
      </c>
      <c r="Z517" s="3">
        <v>92</v>
      </c>
      <c r="AA517" s="2" t="s">
        <v>53</v>
      </c>
      <c r="AB517" s="3">
        <v>45894</v>
      </c>
      <c r="AC517" s="3">
        <v>161071</v>
      </c>
      <c r="AD517">
        <f t="shared" si="345"/>
        <v>476</v>
      </c>
      <c r="AE517" s="3">
        <v>1436</v>
      </c>
      <c r="AF517" s="3">
        <v>1390</v>
      </c>
      <c r="AG517" s="3">
        <v>46</v>
      </c>
      <c r="AH517" s="3">
        <v>826</v>
      </c>
      <c r="AI517" s="3">
        <v>791</v>
      </c>
      <c r="AJ517" s="3">
        <v>295</v>
      </c>
      <c r="AK517" s="3">
        <v>248</v>
      </c>
      <c r="AL517" s="3">
        <v>58</v>
      </c>
      <c r="AM517" s="3">
        <v>6229</v>
      </c>
      <c r="AN517" s="3">
        <v>2233</v>
      </c>
      <c r="AO517" s="3">
        <v>7488</v>
      </c>
      <c r="AP517" s="3">
        <v>3.9E-2</v>
      </c>
      <c r="AQ517" s="3">
        <v>40</v>
      </c>
      <c r="AR517" s="3">
        <v>43.3</v>
      </c>
      <c r="AS517" s="3">
        <v>0</v>
      </c>
      <c r="AT517" s="3">
        <v>2.2000000000000002</v>
      </c>
      <c r="AU517" s="2">
        <v>1004.9</v>
      </c>
      <c r="AV517" s="2">
        <v>10</v>
      </c>
      <c r="AW517" s="2">
        <v>103.50833333333333</v>
      </c>
      <c r="AX517">
        <f t="shared" si="346"/>
        <v>-95</v>
      </c>
      <c r="AY517" t="s">
        <v>82</v>
      </c>
      <c r="AZ517" s="3">
        <v>12299315</v>
      </c>
      <c r="BA517" s="3">
        <v>3139</v>
      </c>
      <c r="BB517">
        <v>38607549785</v>
      </c>
      <c r="BC517" t="s">
        <v>79</v>
      </c>
      <c r="BD517">
        <f t="shared" si="318"/>
        <v>23.4</v>
      </c>
      <c r="BE517">
        <f t="shared" si="319"/>
        <v>71</v>
      </c>
      <c r="BF517" t="str">
        <f t="shared" si="320"/>
        <v>あり</v>
      </c>
      <c r="BG517" t="str">
        <f t="shared" si="321"/>
        <v>_冬でない</v>
      </c>
      <c r="BH517">
        <f t="shared" si="322"/>
        <v>50528</v>
      </c>
      <c r="BI517" t="str">
        <f t="shared" si="323"/>
        <v>_なし</v>
      </c>
      <c r="BJ517" t="str">
        <f t="shared" si="347"/>
        <v>_なし</v>
      </c>
      <c r="BK517" t="str">
        <f t="shared" si="324"/>
        <v>_なし</v>
      </c>
      <c r="BL517">
        <f t="shared" si="325"/>
        <v>115.84999999999998</v>
      </c>
      <c r="BM517">
        <f t="shared" si="348"/>
        <v>6477</v>
      </c>
      <c r="BN517">
        <f t="shared" si="349"/>
        <v>2291</v>
      </c>
      <c r="BO517">
        <f t="shared" si="350"/>
        <v>8768</v>
      </c>
      <c r="BP517">
        <v>-32</v>
      </c>
      <c r="BQ517">
        <v>-4</v>
      </c>
      <c r="BR517">
        <v>-33</v>
      </c>
      <c r="BS517">
        <v>-30</v>
      </c>
      <c r="BT517">
        <v>-21</v>
      </c>
      <c r="BU517">
        <v>12</v>
      </c>
      <c r="BV517">
        <f t="shared" si="331"/>
        <v>-25</v>
      </c>
      <c r="BW517">
        <f t="shared" si="332"/>
        <v>1</v>
      </c>
      <c r="BX517">
        <f t="shared" si="333"/>
        <v>-26</v>
      </c>
      <c r="BY517">
        <f t="shared" si="334"/>
        <v>-34</v>
      </c>
      <c r="BZ517">
        <f t="shared" si="335"/>
        <v>-11</v>
      </c>
      <c r="CA517">
        <f t="shared" si="336"/>
        <v>7</v>
      </c>
      <c r="CB517">
        <f t="shared" si="351"/>
        <v>-18</v>
      </c>
      <c r="CC517">
        <f t="shared" si="352"/>
        <v>-14.666666666666666</v>
      </c>
      <c r="CD517">
        <f t="shared" si="326"/>
        <v>3.9</v>
      </c>
      <c r="CE517" t="s">
        <v>121</v>
      </c>
      <c r="CF517" t="str">
        <f t="shared" si="327"/>
        <v>夏</v>
      </c>
      <c r="CG517" s="2">
        <v>12346535</v>
      </c>
      <c r="CH517" s="2">
        <v>113851</v>
      </c>
      <c r="CI517" s="2">
        <v>38755773365</v>
      </c>
      <c r="CJ517">
        <f t="shared" si="328"/>
        <v>46903225698</v>
      </c>
      <c r="CK517">
        <f t="shared" si="329"/>
        <v>47117664048</v>
      </c>
      <c r="CL517" s="2">
        <v>6.4285714285714288</v>
      </c>
      <c r="CM517" s="2">
        <v>1.5714285714285714</v>
      </c>
      <c r="CN517">
        <f t="shared" si="353"/>
        <v>8</v>
      </c>
      <c r="CO517">
        <f t="shared" si="356"/>
        <v>3.1428571428571428</v>
      </c>
      <c r="CP517">
        <f t="shared" si="357"/>
        <v>1.2857142857142858</v>
      </c>
      <c r="CQ517">
        <f t="shared" si="358"/>
        <v>4.4285714285714288</v>
      </c>
      <c r="CR517">
        <f t="shared" si="354"/>
        <v>299.57142857142856</v>
      </c>
      <c r="CS517">
        <v>213</v>
      </c>
      <c r="CT517">
        <v>530106.34143426211</v>
      </c>
      <c r="CU517">
        <f t="shared" si="330"/>
        <v>530106.34143426211</v>
      </c>
    </row>
    <row r="518" spans="1:99" x14ac:dyDescent="0.55000000000000004">
      <c r="A518" s="1">
        <v>44362</v>
      </c>
      <c r="B518">
        <v>337</v>
      </c>
      <c r="C518">
        <v>166915</v>
      </c>
      <c r="D518">
        <v>12</v>
      </c>
      <c r="E518">
        <v>2171</v>
      </c>
      <c r="F518">
        <v>23.4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 t="str">
        <f t="shared" si="337"/>
        <v>_平日(金曜除く)</v>
      </c>
      <c r="O518" t="s">
        <v>17</v>
      </c>
      <c r="P518" t="str">
        <f t="shared" si="338"/>
        <v>_平日</v>
      </c>
      <c r="Q518" t="str">
        <f t="shared" si="339"/>
        <v>_祝日でない</v>
      </c>
      <c r="R518" t="str">
        <f t="shared" si="340"/>
        <v>_平日</v>
      </c>
      <c r="S518" t="str">
        <f t="shared" si="341"/>
        <v>_平日</v>
      </c>
      <c r="T518">
        <f t="shared" si="355"/>
        <v>209</v>
      </c>
      <c r="U518" t="str">
        <f t="shared" si="342"/>
        <v>火</v>
      </c>
      <c r="V518" t="str">
        <f t="shared" si="343"/>
        <v>_週の前半</v>
      </c>
      <c r="W518" t="s">
        <v>33</v>
      </c>
      <c r="X518" t="str">
        <f t="shared" si="344"/>
        <v>_週の前半</v>
      </c>
      <c r="Y518" s="3">
        <v>1</v>
      </c>
      <c r="Z518" s="3">
        <v>80</v>
      </c>
      <c r="AA518" s="2" t="s">
        <v>53</v>
      </c>
      <c r="AB518" s="3">
        <v>50528</v>
      </c>
      <c r="AC518" s="3">
        <v>161457</v>
      </c>
      <c r="AD518">
        <f t="shared" si="345"/>
        <v>386</v>
      </c>
      <c r="AE518" s="3">
        <v>1377</v>
      </c>
      <c r="AF518" s="3">
        <v>1332</v>
      </c>
      <c r="AG518" s="3">
        <v>45</v>
      </c>
      <c r="AH518" s="3">
        <v>804</v>
      </c>
      <c r="AI518" s="3">
        <v>691</v>
      </c>
      <c r="AJ518" s="3">
        <v>415</v>
      </c>
      <c r="AK518" s="3">
        <v>368</v>
      </c>
      <c r="AL518" s="3">
        <v>45</v>
      </c>
      <c r="AM518" s="3">
        <v>7469</v>
      </c>
      <c r="AN518" s="3">
        <v>1923</v>
      </c>
      <c r="AO518" s="3">
        <v>7520.6</v>
      </c>
      <c r="AP518" s="3">
        <v>0.04</v>
      </c>
      <c r="AQ518" s="3">
        <v>34</v>
      </c>
      <c r="AR518" s="3">
        <v>39.1</v>
      </c>
      <c r="AS518" s="3">
        <v>7.2</v>
      </c>
      <c r="AT518" s="3">
        <v>2.5</v>
      </c>
      <c r="AU518" s="2">
        <v>1003.7</v>
      </c>
      <c r="AV518" s="2">
        <v>7</v>
      </c>
      <c r="AW518" s="2">
        <v>0.28333333333333327</v>
      </c>
      <c r="AX518">
        <f t="shared" si="346"/>
        <v>128</v>
      </c>
      <c r="AY518" t="s">
        <v>82</v>
      </c>
      <c r="AZ518" s="3">
        <v>12253212</v>
      </c>
      <c r="BA518" s="3">
        <v>2950</v>
      </c>
      <c r="BB518">
        <v>36146975400</v>
      </c>
      <c r="BC518" t="s">
        <v>79</v>
      </c>
      <c r="BD518">
        <f t="shared" si="318"/>
        <v>24.8</v>
      </c>
      <c r="BE518">
        <f t="shared" si="319"/>
        <v>64</v>
      </c>
      <c r="BF518" t="str">
        <f t="shared" si="320"/>
        <v>あり</v>
      </c>
      <c r="BG518" t="str">
        <f t="shared" si="321"/>
        <v>_冬でない</v>
      </c>
      <c r="BH518">
        <f t="shared" si="322"/>
        <v>55916</v>
      </c>
      <c r="BI518" t="str">
        <f t="shared" si="323"/>
        <v>_なし</v>
      </c>
      <c r="BJ518" t="str">
        <f t="shared" si="347"/>
        <v>_なし</v>
      </c>
      <c r="BK518" t="str">
        <f t="shared" si="324"/>
        <v>_なし</v>
      </c>
      <c r="BL518">
        <f t="shared" si="325"/>
        <v>-3.3333333333333326E-2</v>
      </c>
      <c r="BM518">
        <f t="shared" si="348"/>
        <v>7837</v>
      </c>
      <c r="BN518">
        <f t="shared" si="349"/>
        <v>1968</v>
      </c>
      <c r="BO518">
        <f t="shared" si="350"/>
        <v>9805</v>
      </c>
      <c r="BP518">
        <v>-26</v>
      </c>
      <c r="BQ518">
        <v>5</v>
      </c>
      <c r="BR518">
        <v>-14</v>
      </c>
      <c r="BS518">
        <v>-30</v>
      </c>
      <c r="BT518">
        <v>-21</v>
      </c>
      <c r="BU518">
        <v>12</v>
      </c>
      <c r="BV518">
        <f t="shared" si="331"/>
        <v>-29</v>
      </c>
      <c r="BW518">
        <f t="shared" si="332"/>
        <v>3</v>
      </c>
      <c r="BX518">
        <f t="shared" si="333"/>
        <v>-13</v>
      </c>
      <c r="BY518">
        <f t="shared" si="334"/>
        <v>-30</v>
      </c>
      <c r="BZ518">
        <f t="shared" si="335"/>
        <v>-20</v>
      </c>
      <c r="CA518">
        <f t="shared" si="336"/>
        <v>11</v>
      </c>
      <c r="CB518">
        <f t="shared" si="351"/>
        <v>-12.333333333333334</v>
      </c>
      <c r="CC518">
        <f t="shared" si="352"/>
        <v>-13</v>
      </c>
      <c r="CD518">
        <f t="shared" si="326"/>
        <v>9</v>
      </c>
      <c r="CE518" t="s">
        <v>121</v>
      </c>
      <c r="CF518" t="str">
        <f t="shared" si="327"/>
        <v>夏</v>
      </c>
      <c r="CG518" s="2">
        <v>12299106</v>
      </c>
      <c r="CH518" s="2">
        <v>115563</v>
      </c>
      <c r="CI518" s="2">
        <v>36282362700</v>
      </c>
      <c r="CJ518">
        <f t="shared" si="328"/>
        <v>42929620272</v>
      </c>
      <c r="CK518">
        <f t="shared" si="329"/>
        <v>43101516528</v>
      </c>
      <c r="CL518" s="2">
        <v>6.4285714285714288</v>
      </c>
      <c r="CM518" s="2">
        <v>1.5714285714285714</v>
      </c>
      <c r="CN518">
        <f t="shared" si="353"/>
        <v>8</v>
      </c>
      <c r="CO518">
        <f t="shared" si="356"/>
        <v>6.4285714285714288</v>
      </c>
      <c r="CP518">
        <f t="shared" si="357"/>
        <v>1.5714285714285714</v>
      </c>
      <c r="CQ518">
        <f t="shared" si="358"/>
        <v>8</v>
      </c>
      <c r="CR518">
        <f t="shared" si="354"/>
        <v>201</v>
      </c>
      <c r="CS518">
        <v>213</v>
      </c>
      <c r="CT518">
        <v>530106.34143426211</v>
      </c>
      <c r="CU518">
        <f t="shared" si="330"/>
        <v>530106.34143426211</v>
      </c>
    </row>
    <row r="519" spans="1:99" x14ac:dyDescent="0.55000000000000004">
      <c r="A519" s="1">
        <v>44363</v>
      </c>
      <c r="B519">
        <v>501</v>
      </c>
      <c r="C519">
        <v>167416</v>
      </c>
      <c r="D519">
        <v>12</v>
      </c>
      <c r="E519">
        <v>2183</v>
      </c>
      <c r="F519">
        <v>22.2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 t="str">
        <f t="shared" si="337"/>
        <v>_平日(金曜除く)</v>
      </c>
      <c r="O519" t="s">
        <v>17</v>
      </c>
      <c r="P519" t="str">
        <f t="shared" si="338"/>
        <v>_平日</v>
      </c>
      <c r="Q519" t="str">
        <f t="shared" si="339"/>
        <v>_祝日でない</v>
      </c>
      <c r="R519" t="str">
        <f t="shared" si="340"/>
        <v>_平日</v>
      </c>
      <c r="S519" t="str">
        <f t="shared" si="341"/>
        <v>_平日</v>
      </c>
      <c r="T519">
        <f t="shared" si="355"/>
        <v>337</v>
      </c>
      <c r="U519" t="str">
        <f t="shared" si="342"/>
        <v>水</v>
      </c>
      <c r="V519" t="str">
        <f t="shared" si="343"/>
        <v>_週の前半</v>
      </c>
      <c r="W519" t="s">
        <v>33</v>
      </c>
      <c r="X519" t="str">
        <f t="shared" si="344"/>
        <v>_週の前半</v>
      </c>
      <c r="Y519" s="3">
        <v>30.5</v>
      </c>
      <c r="Z519" s="3">
        <v>87</v>
      </c>
      <c r="AA519" s="2" t="s">
        <v>53</v>
      </c>
      <c r="AB519" s="3">
        <v>49355</v>
      </c>
      <c r="AC519" s="3">
        <v>161831</v>
      </c>
      <c r="AD519">
        <f t="shared" si="345"/>
        <v>374</v>
      </c>
      <c r="AE519" s="3">
        <v>1346</v>
      </c>
      <c r="AF519" s="3">
        <v>1301</v>
      </c>
      <c r="AG519" s="3">
        <v>45</v>
      </c>
      <c r="AH519" s="3">
        <v>778</v>
      </c>
      <c r="AI519" s="3">
        <v>681</v>
      </c>
      <c r="AJ519" s="3">
        <v>597</v>
      </c>
      <c r="AK519" s="3">
        <v>314</v>
      </c>
      <c r="AL519" s="3">
        <v>53</v>
      </c>
      <c r="AM519" s="3">
        <v>6351</v>
      </c>
      <c r="AN519" s="3">
        <v>1720</v>
      </c>
      <c r="AO519" s="3">
        <v>7529.3</v>
      </c>
      <c r="AP519" s="3">
        <v>4.1000000000000002E-2</v>
      </c>
      <c r="AQ519" s="3">
        <v>43</v>
      </c>
      <c r="AR519" s="3">
        <v>39</v>
      </c>
      <c r="AS519" s="3">
        <v>0</v>
      </c>
      <c r="AT519" s="3">
        <v>2.2999999999999998</v>
      </c>
      <c r="AU519" s="2">
        <v>1004.5</v>
      </c>
      <c r="AV519" s="2">
        <v>10</v>
      </c>
      <c r="AW519" s="2">
        <v>1.3833333333333335</v>
      </c>
      <c r="AX519">
        <f t="shared" si="346"/>
        <v>164</v>
      </c>
      <c r="AY519" t="s">
        <v>82</v>
      </c>
      <c r="AZ519" s="3">
        <v>12202347</v>
      </c>
      <c r="BA519" s="3">
        <v>2901</v>
      </c>
      <c r="BB519">
        <v>35399008647</v>
      </c>
      <c r="BC519" t="s">
        <v>79</v>
      </c>
      <c r="BD519">
        <f t="shared" si="318"/>
        <v>24.5</v>
      </c>
      <c r="BE519">
        <f t="shared" si="319"/>
        <v>55</v>
      </c>
      <c r="BF519" t="str">
        <f t="shared" si="320"/>
        <v>あり</v>
      </c>
      <c r="BG519" t="str">
        <f t="shared" si="321"/>
        <v>_冬でない</v>
      </c>
      <c r="BH519">
        <f t="shared" si="322"/>
        <v>56432</v>
      </c>
      <c r="BI519" t="str">
        <f t="shared" si="323"/>
        <v>_なし</v>
      </c>
      <c r="BJ519" t="str">
        <f t="shared" si="347"/>
        <v>_なし</v>
      </c>
      <c r="BK519" t="str">
        <f t="shared" si="324"/>
        <v>_なし</v>
      </c>
      <c r="BL519">
        <f t="shared" si="325"/>
        <v>2.3916666666666666</v>
      </c>
      <c r="BM519">
        <f t="shared" si="348"/>
        <v>6665</v>
      </c>
      <c r="BN519">
        <f t="shared" si="349"/>
        <v>1773</v>
      </c>
      <c r="BO519">
        <f t="shared" si="350"/>
        <v>8438</v>
      </c>
      <c r="BP519">
        <v>-31</v>
      </c>
      <c r="BQ519">
        <v>0</v>
      </c>
      <c r="BR519">
        <v>-28</v>
      </c>
      <c r="BS519">
        <v>-32</v>
      </c>
      <c r="BT519">
        <v>-23</v>
      </c>
      <c r="BU519">
        <v>13</v>
      </c>
      <c r="BV519">
        <f t="shared" si="331"/>
        <v>-28</v>
      </c>
      <c r="BW519">
        <f t="shared" si="332"/>
        <v>2</v>
      </c>
      <c r="BX519">
        <f t="shared" si="333"/>
        <v>-13</v>
      </c>
      <c r="BY519">
        <f t="shared" si="334"/>
        <v>-31</v>
      </c>
      <c r="BZ519">
        <f t="shared" si="335"/>
        <v>-21</v>
      </c>
      <c r="CA519">
        <f t="shared" si="336"/>
        <v>12</v>
      </c>
      <c r="CB519">
        <f t="shared" si="351"/>
        <v>-16.833333333333332</v>
      </c>
      <c r="CC519">
        <f t="shared" si="352"/>
        <v>-13.166666666666666</v>
      </c>
      <c r="CD519">
        <f t="shared" si="326"/>
        <v>13.1</v>
      </c>
      <c r="CE519" t="s">
        <v>121</v>
      </c>
      <c r="CF519" t="str">
        <f t="shared" si="327"/>
        <v>夏</v>
      </c>
      <c r="CG519" s="2">
        <v>12252875</v>
      </c>
      <c r="CH519" s="2">
        <v>111303</v>
      </c>
      <c r="CI519" s="2">
        <v>35545590375</v>
      </c>
      <c r="CJ519">
        <f t="shared" si="328"/>
        <v>41444185649</v>
      </c>
      <c r="CK519">
        <f t="shared" si="329"/>
        <v>41628652533</v>
      </c>
      <c r="CL519" s="2">
        <v>6.4285714285714288</v>
      </c>
      <c r="CM519" s="2">
        <v>1.5714285714285714</v>
      </c>
      <c r="CN519">
        <f t="shared" si="353"/>
        <v>8</v>
      </c>
      <c r="CO519">
        <f t="shared" si="356"/>
        <v>6.4285714285714288</v>
      </c>
      <c r="CP519">
        <f t="shared" si="357"/>
        <v>1.5714285714285714</v>
      </c>
      <c r="CQ519">
        <f t="shared" si="358"/>
        <v>8</v>
      </c>
      <c r="CR519">
        <f t="shared" si="354"/>
        <v>329</v>
      </c>
      <c r="CS519">
        <v>213</v>
      </c>
      <c r="CT519">
        <v>530106.34143426211</v>
      </c>
      <c r="CU519">
        <f t="shared" si="330"/>
        <v>530106.34143426211</v>
      </c>
    </row>
    <row r="520" spans="1:99" x14ac:dyDescent="0.55000000000000004">
      <c r="A520" s="1">
        <v>44364</v>
      </c>
      <c r="B520">
        <v>452</v>
      </c>
      <c r="C520">
        <v>167868</v>
      </c>
      <c r="D520">
        <v>7</v>
      </c>
      <c r="E520">
        <v>2190</v>
      </c>
      <c r="F520">
        <v>21.8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 t="str">
        <f t="shared" si="337"/>
        <v>_平日(金曜除く)</v>
      </c>
      <c r="O520" t="s">
        <v>17</v>
      </c>
      <c r="P520" t="str">
        <f t="shared" si="338"/>
        <v>_平日</v>
      </c>
      <c r="Q520" t="str">
        <f t="shared" si="339"/>
        <v>_祝日でない</v>
      </c>
      <c r="R520" t="str">
        <f t="shared" si="340"/>
        <v>_平日</v>
      </c>
      <c r="S520" t="str">
        <f t="shared" si="341"/>
        <v>_平日</v>
      </c>
      <c r="T520">
        <f t="shared" si="355"/>
        <v>501</v>
      </c>
      <c r="U520" t="str">
        <f t="shared" si="342"/>
        <v>木</v>
      </c>
      <c r="V520" t="str">
        <f t="shared" si="343"/>
        <v>週の後半</v>
      </c>
      <c r="W520" t="s">
        <v>33</v>
      </c>
      <c r="X520" t="str">
        <f t="shared" si="344"/>
        <v>週の後半</v>
      </c>
      <c r="Y520" s="3">
        <v>3.5</v>
      </c>
      <c r="Z520" s="3">
        <v>77</v>
      </c>
      <c r="AA520" s="2" t="s">
        <v>53</v>
      </c>
      <c r="AB520" s="3">
        <v>49453</v>
      </c>
      <c r="AC520" s="3">
        <v>162215</v>
      </c>
      <c r="AD520">
        <f t="shared" si="345"/>
        <v>384</v>
      </c>
      <c r="AE520" s="3">
        <v>1333</v>
      </c>
      <c r="AF520" s="3">
        <v>1293</v>
      </c>
      <c r="AG520" s="3">
        <v>40</v>
      </c>
      <c r="AH520" s="3">
        <v>799</v>
      </c>
      <c r="AI520" s="3">
        <v>785</v>
      </c>
      <c r="AJ520" s="3">
        <v>546</v>
      </c>
      <c r="AK520" s="3">
        <v>279</v>
      </c>
      <c r="AL520" s="3">
        <v>46</v>
      </c>
      <c r="AM520" s="3">
        <v>5989</v>
      </c>
      <c r="AN520" s="3">
        <v>1634</v>
      </c>
      <c r="AO520" s="3">
        <v>7498</v>
      </c>
      <c r="AP520" s="3">
        <v>4.1000000000000002E-2</v>
      </c>
      <c r="AQ520" s="3">
        <v>31</v>
      </c>
      <c r="AR520" s="3">
        <v>38</v>
      </c>
      <c r="AS520" s="3">
        <v>4.8</v>
      </c>
      <c r="AT520" s="3">
        <v>2.7</v>
      </c>
      <c r="AU520" s="2">
        <v>1003.4</v>
      </c>
      <c r="AV520" s="2">
        <v>8.3000000000000007</v>
      </c>
      <c r="AW520" s="2">
        <v>1.7416666666666665</v>
      </c>
      <c r="AX520">
        <f t="shared" si="346"/>
        <v>-49</v>
      </c>
      <c r="AY520" t="s">
        <v>82</v>
      </c>
      <c r="AZ520" s="3">
        <v>12152491</v>
      </c>
      <c r="BA520" s="3">
        <v>3011</v>
      </c>
      <c r="BB520">
        <v>36591150401</v>
      </c>
      <c r="BC520" t="s">
        <v>79</v>
      </c>
      <c r="BD520">
        <f t="shared" si="318"/>
        <v>24.1</v>
      </c>
      <c r="BE520">
        <f t="shared" si="319"/>
        <v>64</v>
      </c>
      <c r="BF520" t="str">
        <f t="shared" si="320"/>
        <v>あり</v>
      </c>
      <c r="BG520" t="str">
        <f t="shared" si="321"/>
        <v>_冬でない</v>
      </c>
      <c r="BH520">
        <f t="shared" si="322"/>
        <v>51002</v>
      </c>
      <c r="BI520" t="str">
        <f t="shared" si="323"/>
        <v>_なし</v>
      </c>
      <c r="BJ520" t="str">
        <f t="shared" si="347"/>
        <v>_なし</v>
      </c>
      <c r="BK520" t="str">
        <f t="shared" si="324"/>
        <v>_なし</v>
      </c>
      <c r="BL520">
        <f t="shared" si="325"/>
        <v>1.2166666666666663</v>
      </c>
      <c r="BM520">
        <f t="shared" si="348"/>
        <v>6268</v>
      </c>
      <c r="BN520">
        <f t="shared" si="349"/>
        <v>1680</v>
      </c>
      <c r="BO520">
        <f t="shared" si="350"/>
        <v>7948</v>
      </c>
      <c r="BP520">
        <v>-27</v>
      </c>
      <c r="BQ520">
        <v>3</v>
      </c>
      <c r="BR520">
        <v>-16</v>
      </c>
      <c r="BS520">
        <v>-31</v>
      </c>
      <c r="BT520">
        <v>-22</v>
      </c>
      <c r="BU520">
        <v>12</v>
      </c>
      <c r="BV520">
        <f t="shared" si="331"/>
        <v>-28</v>
      </c>
      <c r="BW520">
        <f t="shared" si="332"/>
        <v>4</v>
      </c>
      <c r="BX520">
        <f t="shared" si="333"/>
        <v>-7</v>
      </c>
      <c r="BY520">
        <f t="shared" si="334"/>
        <v>-32</v>
      </c>
      <c r="BZ520">
        <f t="shared" si="335"/>
        <v>-22</v>
      </c>
      <c r="CA520">
        <f t="shared" si="336"/>
        <v>12</v>
      </c>
      <c r="CB520">
        <f t="shared" si="351"/>
        <v>-13.5</v>
      </c>
      <c r="CC520">
        <f t="shared" si="352"/>
        <v>-12.166666666666666</v>
      </c>
      <c r="CD520">
        <f t="shared" si="326"/>
        <v>13.2</v>
      </c>
      <c r="CE520" t="s">
        <v>121</v>
      </c>
      <c r="CF520" t="str">
        <f t="shared" si="327"/>
        <v>夏</v>
      </c>
      <c r="CG520" s="2">
        <v>12201846</v>
      </c>
      <c r="CH520" s="2">
        <v>112860</v>
      </c>
      <c r="CI520" s="2">
        <v>36739758306</v>
      </c>
      <c r="CJ520">
        <f t="shared" si="328"/>
        <v>40693804866</v>
      </c>
      <c r="CK520">
        <f t="shared" si="329"/>
        <v>40877434594</v>
      </c>
      <c r="CL520" s="2">
        <v>6.4285714285714288</v>
      </c>
      <c r="CM520" s="2">
        <v>1.5714285714285714</v>
      </c>
      <c r="CN520">
        <f t="shared" si="353"/>
        <v>8</v>
      </c>
      <c r="CO520">
        <f t="shared" si="356"/>
        <v>6.4285714285714288</v>
      </c>
      <c r="CP520">
        <f t="shared" si="357"/>
        <v>1.5714285714285714</v>
      </c>
      <c r="CQ520">
        <f t="shared" si="358"/>
        <v>8</v>
      </c>
      <c r="CR520">
        <f t="shared" si="354"/>
        <v>493</v>
      </c>
      <c r="CS520">
        <v>213</v>
      </c>
      <c r="CT520">
        <v>530106.34143426211</v>
      </c>
      <c r="CU520">
        <f t="shared" si="330"/>
        <v>530106.34143426211</v>
      </c>
    </row>
    <row r="521" spans="1:99" x14ac:dyDescent="0.55000000000000004">
      <c r="A521" s="1">
        <v>44365</v>
      </c>
      <c r="B521">
        <v>453</v>
      </c>
      <c r="C521">
        <v>168321</v>
      </c>
      <c r="D521">
        <v>2</v>
      </c>
      <c r="E521">
        <v>2192</v>
      </c>
      <c r="F521">
        <v>22.8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 t="str">
        <f t="shared" si="337"/>
        <v>金曜</v>
      </c>
      <c r="O521" t="s">
        <v>17</v>
      </c>
      <c r="P521" t="str">
        <f t="shared" si="338"/>
        <v>_平日</v>
      </c>
      <c r="Q521" t="str">
        <f t="shared" si="339"/>
        <v>_祝日でない</v>
      </c>
      <c r="R521" t="str">
        <f t="shared" si="340"/>
        <v>_平日</v>
      </c>
      <c r="S521" t="str">
        <f t="shared" si="341"/>
        <v>休日前日</v>
      </c>
      <c r="T521">
        <f t="shared" si="355"/>
        <v>452</v>
      </c>
      <c r="U521" t="str">
        <f t="shared" si="342"/>
        <v>金</v>
      </c>
      <c r="V521" t="str">
        <f t="shared" si="343"/>
        <v>週の後半</v>
      </c>
      <c r="W521" t="s">
        <v>33</v>
      </c>
      <c r="X521" t="str">
        <f t="shared" si="344"/>
        <v>週の後半</v>
      </c>
      <c r="Y521" s="3">
        <v>0</v>
      </c>
      <c r="Z521" s="3">
        <v>69</v>
      </c>
      <c r="AA521" s="2" t="s">
        <v>53</v>
      </c>
      <c r="AB521" s="3">
        <v>51464</v>
      </c>
      <c r="AC521" s="3">
        <v>162671</v>
      </c>
      <c r="AD521">
        <f t="shared" si="345"/>
        <v>456</v>
      </c>
      <c r="AE521" s="3">
        <v>1303</v>
      </c>
      <c r="AF521" s="3">
        <v>1261</v>
      </c>
      <c r="AG521" s="3">
        <v>42</v>
      </c>
      <c r="AH521" s="3">
        <v>814</v>
      </c>
      <c r="AI521" s="3">
        <v>788</v>
      </c>
      <c r="AJ521" s="3">
        <v>553</v>
      </c>
      <c r="AK521" s="3">
        <v>289</v>
      </c>
      <c r="AL521" s="3">
        <v>45</v>
      </c>
      <c r="AM521" s="3">
        <v>6395</v>
      </c>
      <c r="AN521" s="3">
        <v>1577</v>
      </c>
      <c r="AO521" s="3">
        <v>7437.7</v>
      </c>
      <c r="AP521" s="3">
        <v>4.1000000000000002E-2</v>
      </c>
      <c r="AQ521" s="3">
        <v>40</v>
      </c>
      <c r="AR521" s="3">
        <v>39.6</v>
      </c>
      <c r="AS521" s="3">
        <v>7.9</v>
      </c>
      <c r="AT521" s="3">
        <v>3</v>
      </c>
      <c r="AU521" s="2">
        <v>1002.2</v>
      </c>
      <c r="AV521" s="2">
        <v>10</v>
      </c>
      <c r="AW521" s="2">
        <v>0.72499999999999998</v>
      </c>
      <c r="AX521">
        <f t="shared" si="346"/>
        <v>1</v>
      </c>
      <c r="AY521" t="s">
        <v>82</v>
      </c>
      <c r="AZ521" s="3">
        <v>12102586</v>
      </c>
      <c r="BA521" s="3">
        <v>3005</v>
      </c>
      <c r="BB521">
        <v>36368270930</v>
      </c>
      <c r="BC521" t="s">
        <v>79</v>
      </c>
      <c r="BD521">
        <f t="shared" si="318"/>
        <v>23.7</v>
      </c>
      <c r="BE521">
        <f t="shared" si="319"/>
        <v>68</v>
      </c>
      <c r="BF521" t="str">
        <f t="shared" si="320"/>
        <v>あり</v>
      </c>
      <c r="BG521" t="str">
        <f t="shared" si="321"/>
        <v>_冬でない</v>
      </c>
      <c r="BH521">
        <f t="shared" si="322"/>
        <v>54297</v>
      </c>
      <c r="BI521" t="str">
        <f t="shared" si="323"/>
        <v>_なし</v>
      </c>
      <c r="BJ521" t="str">
        <f t="shared" si="347"/>
        <v>_なし</v>
      </c>
      <c r="BK521" t="str">
        <f t="shared" si="324"/>
        <v>_なし</v>
      </c>
      <c r="BL521">
        <f t="shared" si="325"/>
        <v>-0.2083333333333334</v>
      </c>
      <c r="BM521">
        <f t="shared" si="348"/>
        <v>6684</v>
      </c>
      <c r="BN521">
        <f t="shared" si="349"/>
        <v>1622</v>
      </c>
      <c r="BO521">
        <f t="shared" si="350"/>
        <v>8306</v>
      </c>
      <c r="BP521">
        <v>-29</v>
      </c>
      <c r="BQ521">
        <v>6</v>
      </c>
      <c r="BR521">
        <v>-12</v>
      </c>
      <c r="BS521">
        <v>-32</v>
      </c>
      <c r="BT521">
        <v>-22</v>
      </c>
      <c r="BU521">
        <v>13</v>
      </c>
      <c r="BV521">
        <f t="shared" si="331"/>
        <v>-28</v>
      </c>
      <c r="BW521">
        <f t="shared" si="332"/>
        <v>4</v>
      </c>
      <c r="BX521">
        <f t="shared" si="333"/>
        <v>-12</v>
      </c>
      <c r="BY521">
        <f t="shared" si="334"/>
        <v>-31</v>
      </c>
      <c r="BZ521">
        <f t="shared" si="335"/>
        <v>-22</v>
      </c>
      <c r="CA521">
        <f t="shared" si="336"/>
        <v>12</v>
      </c>
      <c r="CB521">
        <f t="shared" si="351"/>
        <v>-12.666666666666666</v>
      </c>
      <c r="CC521">
        <f t="shared" si="352"/>
        <v>-12.833333333333334</v>
      </c>
      <c r="CD521">
        <f t="shared" si="326"/>
        <v>9.6</v>
      </c>
      <c r="CE521" t="s">
        <v>121</v>
      </c>
      <c r="CF521" t="str">
        <f t="shared" si="327"/>
        <v>夏</v>
      </c>
      <c r="CG521" s="2">
        <v>12152039</v>
      </c>
      <c r="CH521" s="2">
        <v>113218</v>
      </c>
      <c r="CI521" s="2">
        <v>36516877195</v>
      </c>
      <c r="CJ521">
        <f t="shared" si="328"/>
        <v>39766701234</v>
      </c>
      <c r="CK521">
        <f t="shared" si="329"/>
        <v>39929550620</v>
      </c>
      <c r="CL521" s="2">
        <v>6.4285714285714288</v>
      </c>
      <c r="CM521" s="2">
        <v>1.5714285714285714</v>
      </c>
      <c r="CN521">
        <f t="shared" si="353"/>
        <v>8</v>
      </c>
      <c r="CO521">
        <f t="shared" si="356"/>
        <v>6.4285714285714288</v>
      </c>
      <c r="CP521">
        <f t="shared" si="357"/>
        <v>1.5714285714285714</v>
      </c>
      <c r="CQ521">
        <f t="shared" si="358"/>
        <v>8</v>
      </c>
      <c r="CR521">
        <f t="shared" si="354"/>
        <v>444</v>
      </c>
      <c r="CS521">
        <v>213</v>
      </c>
      <c r="CT521">
        <v>530106.34143426211</v>
      </c>
      <c r="CU521">
        <f t="shared" si="330"/>
        <v>530106.34143426211</v>
      </c>
    </row>
    <row r="522" spans="1:99" x14ac:dyDescent="0.55000000000000004">
      <c r="A522" s="1">
        <v>44366</v>
      </c>
      <c r="B522">
        <v>388</v>
      </c>
      <c r="C522">
        <v>168709</v>
      </c>
      <c r="D522">
        <v>4</v>
      </c>
      <c r="E522">
        <v>2196</v>
      </c>
      <c r="F522">
        <v>20.3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 t="str">
        <f t="shared" si="337"/>
        <v>休日</v>
      </c>
      <c r="O522" t="s">
        <v>17</v>
      </c>
      <c r="P522" t="str">
        <f t="shared" si="338"/>
        <v>休日</v>
      </c>
      <c r="Q522" t="str">
        <f t="shared" si="339"/>
        <v>_祝日でない</v>
      </c>
      <c r="R522" t="str">
        <f t="shared" si="340"/>
        <v>休日</v>
      </c>
      <c r="S522" t="str">
        <f t="shared" si="341"/>
        <v>休日</v>
      </c>
      <c r="T522">
        <f t="shared" si="355"/>
        <v>453</v>
      </c>
      <c r="U522" t="str">
        <f t="shared" si="342"/>
        <v>土</v>
      </c>
      <c r="V522" t="str">
        <f t="shared" si="343"/>
        <v>週の後半</v>
      </c>
      <c r="W522" t="s">
        <v>33</v>
      </c>
      <c r="X522" t="str">
        <f t="shared" si="344"/>
        <v>週の後半</v>
      </c>
      <c r="Y522" s="3">
        <v>12</v>
      </c>
      <c r="Z522" s="3">
        <v>95</v>
      </c>
      <c r="AA522" s="2" t="s">
        <v>53</v>
      </c>
      <c r="AB522" s="3">
        <v>50234</v>
      </c>
      <c r="AC522" s="3">
        <v>163057</v>
      </c>
      <c r="AD522">
        <f t="shared" si="345"/>
        <v>386</v>
      </c>
      <c r="AE522" s="3">
        <v>1286</v>
      </c>
      <c r="AF522" s="3">
        <v>1243</v>
      </c>
      <c r="AG522" s="3">
        <v>43</v>
      </c>
      <c r="AH522" s="3">
        <v>848</v>
      </c>
      <c r="AI522" s="3">
        <v>792</v>
      </c>
      <c r="AJ522" s="3">
        <v>530</v>
      </c>
      <c r="AK522" s="3">
        <v>228</v>
      </c>
      <c r="AL522" s="3">
        <v>46</v>
      </c>
      <c r="AM522" s="3">
        <v>4607</v>
      </c>
      <c r="AN522" s="3">
        <v>919</v>
      </c>
      <c r="AO522" s="3">
        <v>7389</v>
      </c>
      <c r="AP522" s="3">
        <v>4.1000000000000002E-2</v>
      </c>
      <c r="AQ522" s="3">
        <v>40</v>
      </c>
      <c r="AR522" s="3">
        <v>39.700000000000003</v>
      </c>
      <c r="AS522" s="3">
        <v>0</v>
      </c>
      <c r="AT522" s="3">
        <v>2.9</v>
      </c>
      <c r="AU522" s="2">
        <v>999.8</v>
      </c>
      <c r="AV522" s="2">
        <v>10</v>
      </c>
      <c r="AW522" s="2">
        <v>-27.091666666666669</v>
      </c>
      <c r="AX522">
        <f t="shared" si="346"/>
        <v>-65</v>
      </c>
      <c r="AY522" t="s">
        <v>82</v>
      </c>
      <c r="AZ522" s="3">
        <v>12050669</v>
      </c>
      <c r="BA522" s="3">
        <v>3068</v>
      </c>
      <c r="BB522">
        <v>36971452492</v>
      </c>
      <c r="BC522" t="s">
        <v>79</v>
      </c>
      <c r="BD522">
        <f t="shared" ref="BD522:BD530" si="359">F515</f>
        <v>23.3</v>
      </c>
      <c r="BE522">
        <f t="shared" ref="BE522:BE530" si="360">Z515</f>
        <v>73</v>
      </c>
      <c r="BF522" t="str">
        <f t="shared" ref="BF522:BF530" si="361">AA515</f>
        <v>あり</v>
      </c>
      <c r="BG522" t="str">
        <f t="shared" ref="BG522:BG530" si="362">AY515</f>
        <v>_冬でない</v>
      </c>
      <c r="BH522">
        <f t="shared" ref="BH522:BH530" si="363">AB515</f>
        <v>52300</v>
      </c>
      <c r="BI522" t="str">
        <f t="shared" ref="BI522:BI530" si="364">BC515</f>
        <v>_なし</v>
      </c>
      <c r="BJ522" t="str">
        <f t="shared" si="347"/>
        <v>_なし</v>
      </c>
      <c r="BK522" t="str">
        <f t="shared" ref="BK522:BK530" si="365">BJ515</f>
        <v>_なし</v>
      </c>
      <c r="BL522">
        <f t="shared" ref="BL522:BL530" si="366">AW515</f>
        <v>-25.724999999999998</v>
      </c>
      <c r="BM522">
        <f t="shared" si="348"/>
        <v>4835</v>
      </c>
      <c r="BN522">
        <f t="shared" si="349"/>
        <v>965</v>
      </c>
      <c r="BO522">
        <f t="shared" si="350"/>
        <v>5800</v>
      </c>
      <c r="BP522">
        <v>-28</v>
      </c>
      <c r="BQ522">
        <v>-4</v>
      </c>
      <c r="BR522">
        <v>-54</v>
      </c>
      <c r="BS522">
        <v>-31</v>
      </c>
      <c r="BT522">
        <v>-14</v>
      </c>
      <c r="BU522">
        <v>10</v>
      </c>
      <c r="BV522">
        <f t="shared" si="331"/>
        <v>-30</v>
      </c>
      <c r="BW522">
        <f t="shared" si="332"/>
        <v>5</v>
      </c>
      <c r="BX522">
        <f t="shared" si="333"/>
        <v>-13</v>
      </c>
      <c r="BY522">
        <f t="shared" si="334"/>
        <v>-32</v>
      </c>
      <c r="BZ522">
        <f t="shared" si="335"/>
        <v>-22</v>
      </c>
      <c r="CA522">
        <f t="shared" si="336"/>
        <v>13</v>
      </c>
      <c r="CB522">
        <f t="shared" si="351"/>
        <v>-20.166666666666668</v>
      </c>
      <c r="CC522">
        <f t="shared" si="352"/>
        <v>-13.166666666666666</v>
      </c>
      <c r="CD522">
        <f t="shared" ref="CD522:CD530" si="367">AS515</f>
        <v>4.8</v>
      </c>
      <c r="CE522" t="s">
        <v>121</v>
      </c>
      <c r="CF522" t="str">
        <f t="shared" ref="CF522:CF530" si="368">CE515</f>
        <v>夏</v>
      </c>
      <c r="CG522" s="2">
        <v>12102133</v>
      </c>
      <c r="CH522" s="2">
        <v>111593</v>
      </c>
      <c r="CI522" s="2">
        <v>37129344044</v>
      </c>
      <c r="CJ522">
        <f t="shared" ref="CJ522:CJ530" si="369">BB515</f>
        <v>39728337624</v>
      </c>
      <c r="CK522">
        <f t="shared" ref="CK522:CK530" si="370">CI515</f>
        <v>39902305212</v>
      </c>
      <c r="CL522" s="2">
        <v>6.4285714285714288</v>
      </c>
      <c r="CM522" s="2">
        <v>1.5714285714285714</v>
      </c>
      <c r="CN522">
        <f t="shared" si="353"/>
        <v>8</v>
      </c>
      <c r="CO522">
        <f t="shared" si="356"/>
        <v>6.4285714285714288</v>
      </c>
      <c r="CP522">
        <f t="shared" si="357"/>
        <v>1.5714285714285714</v>
      </c>
      <c r="CQ522">
        <f t="shared" si="358"/>
        <v>8</v>
      </c>
      <c r="CR522">
        <f t="shared" si="354"/>
        <v>445</v>
      </c>
      <c r="CS522">
        <v>213</v>
      </c>
      <c r="CT522">
        <v>530106.34143426211</v>
      </c>
      <c r="CU522">
        <f t="shared" ref="CU522:CU530" si="371">CT515</f>
        <v>530106.34143426211</v>
      </c>
    </row>
    <row r="523" spans="1:99" x14ac:dyDescent="0.55000000000000004">
      <c r="A523" s="1">
        <v>44367</v>
      </c>
      <c r="B523">
        <v>376</v>
      </c>
      <c r="C523">
        <v>169085</v>
      </c>
      <c r="D523">
        <v>1</v>
      </c>
      <c r="E523">
        <v>2197</v>
      </c>
      <c r="F523">
        <v>22.8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 t="str">
        <f t="shared" si="337"/>
        <v>休日</v>
      </c>
      <c r="O523" t="s">
        <v>17</v>
      </c>
      <c r="P523" t="str">
        <f t="shared" si="338"/>
        <v>休日</v>
      </c>
      <c r="Q523" t="str">
        <f t="shared" si="339"/>
        <v>_祝日でない</v>
      </c>
      <c r="R523" t="str">
        <f t="shared" si="340"/>
        <v>休日</v>
      </c>
      <c r="S523" t="str">
        <f t="shared" si="341"/>
        <v>休日</v>
      </c>
      <c r="T523">
        <f t="shared" si="355"/>
        <v>388</v>
      </c>
      <c r="U523" t="str">
        <f t="shared" si="342"/>
        <v>日</v>
      </c>
      <c r="V523" t="str">
        <f t="shared" si="343"/>
        <v>_週の前半</v>
      </c>
      <c r="W523" t="s">
        <v>33</v>
      </c>
      <c r="X523" t="str">
        <f t="shared" si="344"/>
        <v>週の後半</v>
      </c>
      <c r="Y523" s="3">
        <v>14.5</v>
      </c>
      <c r="Z523" s="3">
        <v>85</v>
      </c>
      <c r="AA523" s="2" t="s">
        <v>53</v>
      </c>
      <c r="AB523" s="3">
        <v>45447</v>
      </c>
      <c r="AC523" s="3">
        <v>163459</v>
      </c>
      <c r="AD523">
        <f t="shared" si="345"/>
        <v>402</v>
      </c>
      <c r="AE523" s="3">
        <v>1270</v>
      </c>
      <c r="AF523" s="3">
        <v>1225</v>
      </c>
      <c r="AG523" s="3">
        <v>45</v>
      </c>
      <c r="AH523" s="3">
        <v>866</v>
      </c>
      <c r="AI523" s="3">
        <v>740</v>
      </c>
      <c r="AJ523" s="3">
        <v>553</v>
      </c>
      <c r="AK523" s="3">
        <v>115</v>
      </c>
      <c r="AL523" s="3">
        <v>21</v>
      </c>
      <c r="AM523" s="3">
        <v>1781</v>
      </c>
      <c r="AN523" s="3">
        <v>621</v>
      </c>
      <c r="AO523" s="3">
        <v>7371.9</v>
      </c>
      <c r="AP523" s="3">
        <v>4.2000000000000003E-2</v>
      </c>
      <c r="AQ523" s="3">
        <v>39</v>
      </c>
      <c r="AR523" s="3">
        <v>38.1</v>
      </c>
      <c r="AS523" s="3">
        <v>1</v>
      </c>
      <c r="AT523" s="3">
        <v>2.4</v>
      </c>
      <c r="AU523" s="2">
        <v>996.4</v>
      </c>
      <c r="AV523" s="2">
        <v>10</v>
      </c>
      <c r="AW523" s="2">
        <v>-3.3416666666666663</v>
      </c>
      <c r="AX523">
        <f t="shared" si="346"/>
        <v>-12</v>
      </c>
      <c r="AY523" t="s">
        <v>82</v>
      </c>
      <c r="AZ523" s="3">
        <v>12000047</v>
      </c>
      <c r="BA523" s="3">
        <v>3053</v>
      </c>
      <c r="BB523">
        <v>36636143491</v>
      </c>
      <c r="BC523" t="s">
        <v>79</v>
      </c>
      <c r="BD523">
        <f t="shared" si="359"/>
        <v>24.3</v>
      </c>
      <c r="BE523">
        <f t="shared" si="360"/>
        <v>68</v>
      </c>
      <c r="BF523" t="str">
        <f t="shared" si="361"/>
        <v>あり</v>
      </c>
      <c r="BG523" t="str">
        <f t="shared" si="362"/>
        <v>_冬でない</v>
      </c>
      <c r="BH523">
        <f t="shared" si="363"/>
        <v>47220</v>
      </c>
      <c r="BI523" t="str">
        <f t="shared" si="364"/>
        <v>_なし</v>
      </c>
      <c r="BJ523" t="str">
        <f t="shared" si="347"/>
        <v>_なし</v>
      </c>
      <c r="BK523" t="str">
        <f t="shared" si="365"/>
        <v>_なし</v>
      </c>
      <c r="BL523">
        <f t="shared" si="366"/>
        <v>-8.2583333333333329</v>
      </c>
      <c r="BM523">
        <f t="shared" si="348"/>
        <v>1896</v>
      </c>
      <c r="BN523">
        <f t="shared" si="349"/>
        <v>642</v>
      </c>
      <c r="BO523">
        <f t="shared" si="350"/>
        <v>2538</v>
      </c>
      <c r="BP523">
        <v>-17</v>
      </c>
      <c r="BQ523">
        <v>9</v>
      </c>
      <c r="BR523">
        <v>-14</v>
      </c>
      <c r="BS523">
        <v>-29</v>
      </c>
      <c r="BT523">
        <v>-9</v>
      </c>
      <c r="BU523">
        <v>5</v>
      </c>
      <c r="BV523">
        <f t="shared" si="331"/>
        <v>-22</v>
      </c>
      <c r="BW523">
        <f t="shared" si="332"/>
        <v>7</v>
      </c>
      <c r="BX523">
        <f t="shared" si="333"/>
        <v>-9</v>
      </c>
      <c r="BY523">
        <f t="shared" si="334"/>
        <v>-28</v>
      </c>
      <c r="BZ523">
        <f t="shared" si="335"/>
        <v>-13</v>
      </c>
      <c r="CA523">
        <f t="shared" si="336"/>
        <v>7</v>
      </c>
      <c r="CB523">
        <f t="shared" si="351"/>
        <v>-9.1666666666666661</v>
      </c>
      <c r="CC523">
        <f t="shared" si="352"/>
        <v>-9.6666666666666661</v>
      </c>
      <c r="CD523">
        <f t="shared" si="367"/>
        <v>3.2</v>
      </c>
      <c r="CE523" t="s">
        <v>121</v>
      </c>
      <c r="CF523" t="str">
        <f t="shared" si="368"/>
        <v>夏</v>
      </c>
      <c r="CG523" s="2">
        <v>12050281</v>
      </c>
      <c r="CH523" s="2">
        <v>113225</v>
      </c>
      <c r="CI523" s="2">
        <v>36789507893</v>
      </c>
      <c r="CJ523">
        <f t="shared" si="369"/>
        <v>40917424446</v>
      </c>
      <c r="CK523">
        <f t="shared" si="370"/>
        <v>41090746646</v>
      </c>
      <c r="CL523" s="2">
        <v>6.4285714285714288</v>
      </c>
      <c r="CM523" s="2">
        <v>1.5714285714285714</v>
      </c>
      <c r="CN523">
        <f t="shared" si="353"/>
        <v>8</v>
      </c>
      <c r="CO523">
        <f t="shared" si="356"/>
        <v>6.4285714285714288</v>
      </c>
      <c r="CP523">
        <f t="shared" si="357"/>
        <v>1.5714285714285714</v>
      </c>
      <c r="CQ523">
        <f t="shared" si="358"/>
        <v>8</v>
      </c>
      <c r="CR523">
        <f t="shared" si="354"/>
        <v>380</v>
      </c>
      <c r="CS523">
        <v>213</v>
      </c>
      <c r="CT523">
        <v>530106.34143426211</v>
      </c>
      <c r="CU523">
        <f t="shared" si="371"/>
        <v>530106.34143426211</v>
      </c>
    </row>
    <row r="524" spans="1:99" x14ac:dyDescent="0.55000000000000004">
      <c r="A524" s="1">
        <v>44368</v>
      </c>
      <c r="B524">
        <v>236</v>
      </c>
      <c r="C524">
        <v>169321</v>
      </c>
      <c r="D524">
        <v>1</v>
      </c>
      <c r="E524">
        <v>2198</v>
      </c>
      <c r="F524">
        <v>22.9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t="str">
        <f t="shared" si="337"/>
        <v>_平日(金曜除く)</v>
      </c>
      <c r="O524" t="s">
        <v>17</v>
      </c>
      <c r="P524" t="str">
        <f t="shared" si="338"/>
        <v>_平日</v>
      </c>
      <c r="Q524" t="str">
        <f t="shared" si="339"/>
        <v>_祝日でない</v>
      </c>
      <c r="R524" t="str">
        <f t="shared" si="340"/>
        <v>_平日</v>
      </c>
      <c r="S524" t="str">
        <f t="shared" si="341"/>
        <v>_平日</v>
      </c>
      <c r="T524">
        <f t="shared" si="355"/>
        <v>376</v>
      </c>
      <c r="U524" t="str">
        <f t="shared" si="342"/>
        <v>月</v>
      </c>
      <c r="V524" t="str">
        <f t="shared" si="343"/>
        <v>_週の前半</v>
      </c>
      <c r="W524" t="s">
        <v>33</v>
      </c>
      <c r="X524" t="str">
        <f t="shared" si="344"/>
        <v>_週の前半</v>
      </c>
      <c r="Y524" s="3">
        <v>0</v>
      </c>
      <c r="Z524" s="3">
        <v>74</v>
      </c>
      <c r="AA524" s="2" t="s">
        <v>79</v>
      </c>
      <c r="AB524" s="3">
        <v>47583</v>
      </c>
      <c r="AC524" s="3">
        <v>163854</v>
      </c>
      <c r="AD524">
        <f t="shared" si="345"/>
        <v>395</v>
      </c>
      <c r="AE524" s="3">
        <v>1282</v>
      </c>
      <c r="AF524" s="3">
        <v>1235</v>
      </c>
      <c r="AG524" s="3">
        <v>47</v>
      </c>
      <c r="AH524" s="3">
        <v>853</v>
      </c>
      <c r="AI524" s="3">
        <v>793</v>
      </c>
      <c r="AJ524" s="3">
        <v>341</v>
      </c>
      <c r="AK524" s="3">
        <v>288</v>
      </c>
      <c r="AL524" s="3">
        <v>97</v>
      </c>
      <c r="AM524" s="3">
        <v>5929</v>
      </c>
      <c r="AN524" s="3">
        <v>2212</v>
      </c>
      <c r="AO524" s="3">
        <v>7337.3</v>
      </c>
      <c r="AP524" s="3">
        <v>4.2999999999999997E-2</v>
      </c>
      <c r="AQ524" s="3">
        <v>53</v>
      </c>
      <c r="AR524" s="3">
        <v>40</v>
      </c>
      <c r="AS524" s="3">
        <v>5.3</v>
      </c>
      <c r="AT524" s="3">
        <v>2.6</v>
      </c>
      <c r="AU524" s="2">
        <v>1002.4</v>
      </c>
      <c r="AV524" s="2">
        <v>7.3</v>
      </c>
      <c r="AW524" s="2">
        <v>114.56666666666666</v>
      </c>
      <c r="AX524">
        <f t="shared" si="346"/>
        <v>-140</v>
      </c>
      <c r="AY524" t="s">
        <v>82</v>
      </c>
      <c r="AZ524" s="3">
        <v>11954224</v>
      </c>
      <c r="BA524" s="3">
        <v>3033</v>
      </c>
      <c r="BB524">
        <v>36257161392</v>
      </c>
      <c r="BC524" t="s">
        <v>79</v>
      </c>
      <c r="BD524">
        <f t="shared" si="359"/>
        <v>21</v>
      </c>
      <c r="BE524">
        <f t="shared" si="360"/>
        <v>92</v>
      </c>
      <c r="BF524" t="str">
        <f t="shared" si="361"/>
        <v>あり</v>
      </c>
      <c r="BG524" t="str">
        <f t="shared" si="362"/>
        <v>_冬でない</v>
      </c>
      <c r="BH524">
        <f t="shared" si="363"/>
        <v>45894</v>
      </c>
      <c r="BI524" t="str">
        <f t="shared" si="364"/>
        <v>_なし</v>
      </c>
      <c r="BJ524" t="str">
        <f t="shared" si="347"/>
        <v>_なし</v>
      </c>
      <c r="BK524" t="str">
        <f t="shared" si="365"/>
        <v>_なし</v>
      </c>
      <c r="BL524">
        <f t="shared" si="366"/>
        <v>103.50833333333333</v>
      </c>
      <c r="BM524">
        <f t="shared" si="348"/>
        <v>6217</v>
      </c>
      <c r="BN524">
        <f t="shared" si="349"/>
        <v>2309</v>
      </c>
      <c r="BO524">
        <f t="shared" si="350"/>
        <v>8526</v>
      </c>
      <c r="BP524">
        <v>-25</v>
      </c>
      <c r="BQ524">
        <v>1</v>
      </c>
      <c r="BR524">
        <v>-12</v>
      </c>
      <c r="BS524">
        <v>-28</v>
      </c>
      <c r="BT524">
        <v>-19</v>
      </c>
      <c r="BU524">
        <v>10</v>
      </c>
      <c r="BV524">
        <f t="shared" si="331"/>
        <v>-21</v>
      </c>
      <c r="BW524">
        <f t="shared" si="332"/>
        <v>5</v>
      </c>
      <c r="BX524">
        <f t="shared" si="333"/>
        <v>-6</v>
      </c>
      <c r="BY524">
        <f t="shared" si="334"/>
        <v>-31</v>
      </c>
      <c r="BZ524">
        <f t="shared" si="335"/>
        <v>-10</v>
      </c>
      <c r="CA524">
        <f t="shared" si="336"/>
        <v>6</v>
      </c>
      <c r="CB524">
        <f t="shared" si="351"/>
        <v>-12.166666666666666</v>
      </c>
      <c r="CC524">
        <f t="shared" si="352"/>
        <v>-9.5</v>
      </c>
      <c r="CD524">
        <f t="shared" si="367"/>
        <v>0</v>
      </c>
      <c r="CE524" t="s">
        <v>121</v>
      </c>
      <c r="CF524" t="str">
        <f t="shared" si="368"/>
        <v>夏</v>
      </c>
      <c r="CG524" s="2">
        <v>11999671</v>
      </c>
      <c r="CH524" s="2">
        <v>118407</v>
      </c>
      <c r="CI524" s="2">
        <v>36395002143</v>
      </c>
      <c r="CJ524">
        <f t="shared" si="369"/>
        <v>38607549785</v>
      </c>
      <c r="CK524">
        <f t="shared" si="370"/>
        <v>38755773365</v>
      </c>
      <c r="CL524" s="2">
        <v>9.5714285714285712</v>
      </c>
      <c r="CM524" s="2">
        <v>1.4285714285714286</v>
      </c>
      <c r="CN524">
        <f t="shared" si="353"/>
        <v>11</v>
      </c>
      <c r="CO524">
        <f t="shared" si="356"/>
        <v>6.4285714285714288</v>
      </c>
      <c r="CP524">
        <f t="shared" si="357"/>
        <v>1.5714285714285714</v>
      </c>
      <c r="CQ524">
        <f t="shared" si="358"/>
        <v>8</v>
      </c>
      <c r="CR524">
        <f t="shared" si="354"/>
        <v>368</v>
      </c>
      <c r="CS524">
        <v>213</v>
      </c>
      <c r="CT524">
        <v>530106.34143426211</v>
      </c>
      <c r="CU524">
        <f t="shared" si="371"/>
        <v>530106.34143426211</v>
      </c>
    </row>
    <row r="525" spans="1:99" x14ac:dyDescent="0.55000000000000004">
      <c r="A525" s="1">
        <v>44369</v>
      </c>
      <c r="B525">
        <v>435</v>
      </c>
      <c r="C525">
        <v>169756</v>
      </c>
      <c r="D525">
        <v>5</v>
      </c>
      <c r="E525">
        <v>2203</v>
      </c>
      <c r="F525">
        <v>23.1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 t="str">
        <f t="shared" si="337"/>
        <v>_平日(金曜除く)</v>
      </c>
      <c r="O525" t="s">
        <v>17</v>
      </c>
      <c r="P525" t="str">
        <f t="shared" si="338"/>
        <v>_平日</v>
      </c>
      <c r="Q525" t="str">
        <f t="shared" si="339"/>
        <v>_祝日でない</v>
      </c>
      <c r="R525" t="str">
        <f t="shared" si="340"/>
        <v>_平日</v>
      </c>
      <c r="S525" t="str">
        <f t="shared" si="341"/>
        <v>_平日</v>
      </c>
      <c r="T525">
        <f t="shared" si="355"/>
        <v>236</v>
      </c>
      <c r="U525" t="str">
        <f t="shared" si="342"/>
        <v>火</v>
      </c>
      <c r="V525" t="str">
        <f t="shared" si="343"/>
        <v>_週の前半</v>
      </c>
      <c r="W525" t="s">
        <v>33</v>
      </c>
      <c r="X525" t="str">
        <f t="shared" si="344"/>
        <v>_週の前半</v>
      </c>
      <c r="Y525" s="3">
        <v>0</v>
      </c>
      <c r="Z525" s="3">
        <v>76</v>
      </c>
      <c r="AA525" s="2" t="s">
        <v>79</v>
      </c>
      <c r="AB525" s="3">
        <v>48393</v>
      </c>
      <c r="AC525" s="3">
        <v>164231</v>
      </c>
      <c r="AD525">
        <f t="shared" si="345"/>
        <v>377</v>
      </c>
      <c r="AE525" s="3">
        <v>1285</v>
      </c>
      <c r="AF525" s="3">
        <v>1240</v>
      </c>
      <c r="AG525" s="3">
        <v>45</v>
      </c>
      <c r="AH525" s="3">
        <v>831</v>
      </c>
      <c r="AI525" s="3">
        <v>695</v>
      </c>
      <c r="AJ525" s="3">
        <v>511</v>
      </c>
      <c r="AK525" s="3">
        <v>448</v>
      </c>
      <c r="AL525" s="3">
        <v>68</v>
      </c>
      <c r="AM525" s="3">
        <v>7446</v>
      </c>
      <c r="AN525" s="3">
        <v>1820</v>
      </c>
      <c r="AO525" s="3">
        <v>7334</v>
      </c>
      <c r="AP525" s="3">
        <v>4.5999999999999999E-2</v>
      </c>
      <c r="AQ525" s="3">
        <v>35</v>
      </c>
      <c r="AR525" s="3">
        <v>40.1</v>
      </c>
      <c r="AS525" s="3">
        <v>3.2</v>
      </c>
      <c r="AT525" s="3">
        <v>2.9</v>
      </c>
      <c r="AU525" s="2">
        <v>1005.8</v>
      </c>
      <c r="AV525" s="2">
        <v>8.5</v>
      </c>
      <c r="AW525" s="2">
        <v>-0.68333333333333324</v>
      </c>
      <c r="AX525">
        <f t="shared" si="346"/>
        <v>199</v>
      </c>
      <c r="AY525" t="s">
        <v>82</v>
      </c>
      <c r="AZ525" s="3">
        <v>11906405</v>
      </c>
      <c r="BA525" s="3">
        <v>2887</v>
      </c>
      <c r="BB525">
        <v>34373791235</v>
      </c>
      <c r="BC525" t="s">
        <v>79</v>
      </c>
      <c r="BD525">
        <f t="shared" si="359"/>
        <v>23.4</v>
      </c>
      <c r="BE525">
        <f t="shared" si="360"/>
        <v>80</v>
      </c>
      <c r="BF525" t="str">
        <f t="shared" si="361"/>
        <v>あり</v>
      </c>
      <c r="BG525" t="str">
        <f t="shared" si="362"/>
        <v>_冬でない</v>
      </c>
      <c r="BH525">
        <f t="shared" si="363"/>
        <v>50528</v>
      </c>
      <c r="BI525" t="str">
        <f t="shared" si="364"/>
        <v>_なし</v>
      </c>
      <c r="BJ525" t="str">
        <f t="shared" si="347"/>
        <v>_なし</v>
      </c>
      <c r="BK525" t="str">
        <f t="shared" si="365"/>
        <v>_なし</v>
      </c>
      <c r="BL525">
        <f t="shared" si="366"/>
        <v>0.28333333333333327</v>
      </c>
      <c r="BM525">
        <f t="shared" si="348"/>
        <v>7894</v>
      </c>
      <c r="BN525">
        <f t="shared" si="349"/>
        <v>1888</v>
      </c>
      <c r="BO525">
        <f t="shared" si="350"/>
        <v>9782</v>
      </c>
      <c r="BP525">
        <v>-24</v>
      </c>
      <c r="BQ525">
        <v>2</v>
      </c>
      <c r="BR525">
        <v>-9</v>
      </c>
      <c r="BS525">
        <v>-29</v>
      </c>
      <c r="BT525">
        <v>-20</v>
      </c>
      <c r="BU525">
        <v>11</v>
      </c>
      <c r="BV525">
        <f t="shared" si="331"/>
        <v>-32</v>
      </c>
      <c r="BW525">
        <f t="shared" si="332"/>
        <v>-4</v>
      </c>
      <c r="BX525">
        <f t="shared" si="333"/>
        <v>-33</v>
      </c>
      <c r="BY525">
        <f t="shared" si="334"/>
        <v>-30</v>
      </c>
      <c r="BZ525">
        <f t="shared" si="335"/>
        <v>-21</v>
      </c>
      <c r="CA525">
        <f t="shared" si="336"/>
        <v>12</v>
      </c>
      <c r="CB525">
        <f t="shared" si="351"/>
        <v>-11.5</v>
      </c>
      <c r="CC525">
        <f t="shared" si="352"/>
        <v>-18</v>
      </c>
      <c r="CD525">
        <f t="shared" si="367"/>
        <v>7.2</v>
      </c>
      <c r="CE525" t="s">
        <v>121</v>
      </c>
      <c r="CF525" t="str">
        <f t="shared" si="368"/>
        <v>夏</v>
      </c>
      <c r="CG525" s="2">
        <v>11953988</v>
      </c>
      <c r="CH525" s="2">
        <v>116648</v>
      </c>
      <c r="CI525" s="2">
        <v>34511163356</v>
      </c>
      <c r="CJ525">
        <f t="shared" si="369"/>
        <v>36146975400</v>
      </c>
      <c r="CK525">
        <f t="shared" si="370"/>
        <v>36282362700</v>
      </c>
      <c r="CL525" s="2">
        <v>9.5714285714285712</v>
      </c>
      <c r="CM525" s="2">
        <v>1.4285714285714286</v>
      </c>
      <c r="CN525">
        <f t="shared" si="353"/>
        <v>11</v>
      </c>
      <c r="CO525">
        <f t="shared" si="356"/>
        <v>9.5714285714285712</v>
      </c>
      <c r="CP525">
        <f t="shared" si="357"/>
        <v>1.4285714285714286</v>
      </c>
      <c r="CQ525">
        <f t="shared" si="358"/>
        <v>11</v>
      </c>
      <c r="CR525">
        <f t="shared" si="354"/>
        <v>225</v>
      </c>
      <c r="CS525">
        <v>213</v>
      </c>
      <c r="CT525">
        <v>530106.34143426211</v>
      </c>
      <c r="CU525">
        <f t="shared" si="371"/>
        <v>530106.34143426211</v>
      </c>
    </row>
    <row r="526" spans="1:99" x14ac:dyDescent="0.55000000000000004">
      <c r="A526" s="1">
        <v>44370</v>
      </c>
      <c r="B526">
        <v>619</v>
      </c>
      <c r="C526">
        <v>170375</v>
      </c>
      <c r="D526">
        <v>10</v>
      </c>
      <c r="E526">
        <v>2213</v>
      </c>
      <c r="F526">
        <v>22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 t="str">
        <f t="shared" si="337"/>
        <v>_平日(金曜除く)</v>
      </c>
      <c r="O526" t="s">
        <v>17</v>
      </c>
      <c r="P526" t="str">
        <f t="shared" si="338"/>
        <v>_平日</v>
      </c>
      <c r="Q526" t="str">
        <f t="shared" si="339"/>
        <v>_祝日でない</v>
      </c>
      <c r="R526" t="str">
        <f t="shared" si="340"/>
        <v>_平日</v>
      </c>
      <c r="S526" t="str">
        <f t="shared" si="341"/>
        <v>_平日</v>
      </c>
      <c r="T526">
        <f t="shared" si="355"/>
        <v>435</v>
      </c>
      <c r="U526" t="str">
        <f t="shared" si="342"/>
        <v>水</v>
      </c>
      <c r="V526" t="str">
        <f t="shared" si="343"/>
        <v>_週の前半</v>
      </c>
      <c r="W526" t="s">
        <v>33</v>
      </c>
      <c r="X526" t="str">
        <f t="shared" si="344"/>
        <v>_週の前半</v>
      </c>
      <c r="Y526" s="3">
        <v>1.5</v>
      </c>
      <c r="Z526" s="3">
        <v>82</v>
      </c>
      <c r="AA526" s="2" t="s">
        <v>79</v>
      </c>
      <c r="AB526" s="3">
        <v>47359</v>
      </c>
      <c r="AC526" s="3">
        <v>164572</v>
      </c>
      <c r="AD526">
        <f t="shared" si="345"/>
        <v>341</v>
      </c>
      <c r="AE526" s="3">
        <v>1301</v>
      </c>
      <c r="AF526" s="3">
        <v>1257</v>
      </c>
      <c r="AG526" s="3">
        <v>44</v>
      </c>
      <c r="AH526" s="3">
        <v>881</v>
      </c>
      <c r="AI526" s="3">
        <v>712</v>
      </c>
      <c r="AJ526" s="3">
        <v>696</v>
      </c>
      <c r="AK526" s="3">
        <v>351</v>
      </c>
      <c r="AL526" s="3">
        <v>74</v>
      </c>
      <c r="AM526" s="3">
        <v>6770</v>
      </c>
      <c r="AN526" s="3">
        <v>1770</v>
      </c>
      <c r="AO526" s="3">
        <v>7409.3</v>
      </c>
      <c r="AP526" s="3">
        <v>4.5999999999999999E-2</v>
      </c>
      <c r="AQ526" s="3">
        <v>35</v>
      </c>
      <c r="AR526" s="3">
        <v>39</v>
      </c>
      <c r="AS526" s="3">
        <v>0.1</v>
      </c>
      <c r="AT526" s="3">
        <v>2.2000000000000002</v>
      </c>
      <c r="AU526" s="2">
        <v>1007.8</v>
      </c>
      <c r="AV526" s="2">
        <v>10</v>
      </c>
      <c r="AW526" s="2">
        <v>0.75</v>
      </c>
      <c r="AX526">
        <f t="shared" si="346"/>
        <v>184</v>
      </c>
      <c r="AY526" t="s">
        <v>82</v>
      </c>
      <c r="AZ526" s="3">
        <v>11857577</v>
      </c>
      <c r="BA526" s="3">
        <v>2971</v>
      </c>
      <c r="BB526">
        <v>35228861267</v>
      </c>
      <c r="BC526" t="s">
        <v>79</v>
      </c>
      <c r="BD526">
        <f t="shared" si="359"/>
        <v>22.2</v>
      </c>
      <c r="BE526">
        <f t="shared" si="360"/>
        <v>87</v>
      </c>
      <c r="BF526" t="str">
        <f t="shared" si="361"/>
        <v>あり</v>
      </c>
      <c r="BG526" t="str">
        <f t="shared" si="362"/>
        <v>_冬でない</v>
      </c>
      <c r="BH526">
        <f t="shared" si="363"/>
        <v>49355</v>
      </c>
      <c r="BI526" t="str">
        <f t="shared" si="364"/>
        <v>_なし</v>
      </c>
      <c r="BJ526" t="str">
        <f t="shared" si="347"/>
        <v>_なし</v>
      </c>
      <c r="BK526" t="str">
        <f t="shared" si="365"/>
        <v>_なし</v>
      </c>
      <c r="BL526">
        <f t="shared" si="366"/>
        <v>1.3833333333333335</v>
      </c>
      <c r="BM526">
        <f t="shared" si="348"/>
        <v>7121</v>
      </c>
      <c r="BN526">
        <f t="shared" si="349"/>
        <v>1844</v>
      </c>
      <c r="BO526">
        <f t="shared" si="350"/>
        <v>8965</v>
      </c>
      <c r="BP526">
        <v>-28</v>
      </c>
      <c r="BQ526">
        <v>-1</v>
      </c>
      <c r="BR526">
        <v>-18</v>
      </c>
      <c r="BS526">
        <v>-30</v>
      </c>
      <c r="BT526">
        <v>-21</v>
      </c>
      <c r="BU526">
        <v>11</v>
      </c>
      <c r="BV526">
        <f t="shared" si="331"/>
        <v>-26</v>
      </c>
      <c r="BW526">
        <f t="shared" si="332"/>
        <v>5</v>
      </c>
      <c r="BX526">
        <f t="shared" si="333"/>
        <v>-14</v>
      </c>
      <c r="BY526">
        <f t="shared" si="334"/>
        <v>-30</v>
      </c>
      <c r="BZ526">
        <f t="shared" si="335"/>
        <v>-21</v>
      </c>
      <c r="CA526">
        <f t="shared" si="336"/>
        <v>12</v>
      </c>
      <c r="CB526">
        <f t="shared" si="351"/>
        <v>-14.5</v>
      </c>
      <c r="CC526">
        <f t="shared" si="352"/>
        <v>-12.333333333333334</v>
      </c>
      <c r="CD526">
        <f t="shared" si="367"/>
        <v>0</v>
      </c>
      <c r="CE526" t="s">
        <v>121</v>
      </c>
      <c r="CF526" t="str">
        <f t="shared" si="368"/>
        <v>夏</v>
      </c>
      <c r="CG526" s="2">
        <v>11905970</v>
      </c>
      <c r="CH526" s="2">
        <v>116179</v>
      </c>
      <c r="CI526" s="2">
        <v>35372636870</v>
      </c>
      <c r="CJ526">
        <f t="shared" si="369"/>
        <v>35399008647</v>
      </c>
      <c r="CK526">
        <f t="shared" si="370"/>
        <v>35545590375</v>
      </c>
      <c r="CL526" s="2">
        <v>9.5714285714285712</v>
      </c>
      <c r="CM526" s="2">
        <v>1.4285714285714286</v>
      </c>
      <c r="CN526">
        <f t="shared" si="353"/>
        <v>11</v>
      </c>
      <c r="CO526">
        <f t="shared" si="356"/>
        <v>9.5714285714285712</v>
      </c>
      <c r="CP526">
        <f t="shared" si="357"/>
        <v>1.4285714285714286</v>
      </c>
      <c r="CQ526">
        <f t="shared" si="358"/>
        <v>11</v>
      </c>
      <c r="CR526">
        <f t="shared" si="354"/>
        <v>424</v>
      </c>
      <c r="CS526">
        <v>213</v>
      </c>
      <c r="CT526">
        <v>530106.34143426211</v>
      </c>
      <c r="CU526">
        <f t="shared" si="371"/>
        <v>530106.34143426211</v>
      </c>
    </row>
    <row r="527" spans="1:99" x14ac:dyDescent="0.55000000000000004">
      <c r="A527" s="1">
        <v>44371</v>
      </c>
      <c r="B527">
        <v>570</v>
      </c>
      <c r="C527">
        <v>170945</v>
      </c>
      <c r="D527">
        <v>3</v>
      </c>
      <c r="E527">
        <v>2216</v>
      </c>
      <c r="F527">
        <v>22.8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 t="str">
        <f t="shared" si="337"/>
        <v>_平日(金曜除く)</v>
      </c>
      <c r="O527" t="s">
        <v>17</v>
      </c>
      <c r="P527" t="str">
        <f t="shared" si="338"/>
        <v>_平日</v>
      </c>
      <c r="Q527" t="str">
        <f t="shared" si="339"/>
        <v>_祝日でない</v>
      </c>
      <c r="R527" t="str">
        <f t="shared" si="340"/>
        <v>_平日</v>
      </c>
      <c r="S527" t="str">
        <f t="shared" si="341"/>
        <v>_平日</v>
      </c>
      <c r="T527">
        <f t="shared" si="355"/>
        <v>619</v>
      </c>
      <c r="U527" t="str">
        <f t="shared" si="342"/>
        <v>木</v>
      </c>
      <c r="V527" t="str">
        <f t="shared" si="343"/>
        <v>週の後半</v>
      </c>
      <c r="W527" t="s">
        <v>33</v>
      </c>
      <c r="X527" t="str">
        <f t="shared" si="344"/>
        <v>週の後半</v>
      </c>
      <c r="Y527" s="3">
        <v>0</v>
      </c>
      <c r="Z527" s="3">
        <v>78</v>
      </c>
      <c r="AA527" s="2" t="s">
        <v>79</v>
      </c>
      <c r="AB527" s="3">
        <v>47555</v>
      </c>
      <c r="AC527" s="3">
        <v>164951</v>
      </c>
      <c r="AD527">
        <f t="shared" si="345"/>
        <v>379</v>
      </c>
      <c r="AE527" s="3">
        <v>1360</v>
      </c>
      <c r="AF527" s="3">
        <v>1317</v>
      </c>
      <c r="AG527" s="3">
        <v>43</v>
      </c>
      <c r="AH527" s="3">
        <v>921</v>
      </c>
      <c r="AI527" s="3">
        <v>822</v>
      </c>
      <c r="AJ527" s="3">
        <v>675</v>
      </c>
      <c r="AK527" s="3">
        <v>351</v>
      </c>
      <c r="AL527" s="3">
        <v>62</v>
      </c>
      <c r="AM527" s="3">
        <v>6457</v>
      </c>
      <c r="AN527" s="3">
        <v>1620</v>
      </c>
      <c r="AO527" s="3">
        <v>7486.7</v>
      </c>
      <c r="AP527" s="3">
        <v>4.7E-2</v>
      </c>
      <c r="AQ527" s="3">
        <v>33</v>
      </c>
      <c r="AR527" s="3">
        <v>39.299999999999997</v>
      </c>
      <c r="AS527" s="3">
        <v>3.3</v>
      </c>
      <c r="AT527" s="3">
        <v>2.8</v>
      </c>
      <c r="AU527" s="2">
        <v>1009.8</v>
      </c>
      <c r="AV527" s="2">
        <v>8.8000000000000007</v>
      </c>
      <c r="AW527" s="2">
        <v>1.2916666666666667</v>
      </c>
      <c r="AX527">
        <f t="shared" si="346"/>
        <v>-49</v>
      </c>
      <c r="AY527" t="s">
        <v>82</v>
      </c>
      <c r="AZ527" s="3">
        <v>11809599</v>
      </c>
      <c r="BA527" s="3">
        <v>3208</v>
      </c>
      <c r="BB527">
        <v>37885193592</v>
      </c>
      <c r="BC527" t="s">
        <v>79</v>
      </c>
      <c r="BD527">
        <f t="shared" si="359"/>
        <v>21.8</v>
      </c>
      <c r="BE527">
        <f t="shared" si="360"/>
        <v>77</v>
      </c>
      <c r="BF527" t="str">
        <f t="shared" si="361"/>
        <v>あり</v>
      </c>
      <c r="BG527" t="str">
        <f t="shared" si="362"/>
        <v>_冬でない</v>
      </c>
      <c r="BH527">
        <f t="shared" si="363"/>
        <v>49453</v>
      </c>
      <c r="BI527" t="str">
        <f t="shared" si="364"/>
        <v>_なし</v>
      </c>
      <c r="BJ527" t="str">
        <f t="shared" si="347"/>
        <v>_なし</v>
      </c>
      <c r="BK527" t="str">
        <f t="shared" si="365"/>
        <v>_なし</v>
      </c>
      <c r="BL527">
        <f t="shared" si="366"/>
        <v>1.7416666666666665</v>
      </c>
      <c r="BM527">
        <f t="shared" si="348"/>
        <v>6808</v>
      </c>
      <c r="BN527">
        <f t="shared" si="349"/>
        <v>1682</v>
      </c>
      <c r="BO527">
        <f t="shared" si="350"/>
        <v>8490</v>
      </c>
      <c r="BP527">
        <v>-26</v>
      </c>
      <c r="BQ527">
        <v>1</v>
      </c>
      <c r="BR527">
        <v>-15</v>
      </c>
      <c r="BS527">
        <v>-29</v>
      </c>
      <c r="BT527">
        <v>-21</v>
      </c>
      <c r="BU527">
        <v>11</v>
      </c>
      <c r="BV527">
        <f t="shared" si="331"/>
        <v>-31</v>
      </c>
      <c r="BW527">
        <f t="shared" si="332"/>
        <v>0</v>
      </c>
      <c r="BX527">
        <f t="shared" si="333"/>
        <v>-28</v>
      </c>
      <c r="BY527">
        <f t="shared" si="334"/>
        <v>-32</v>
      </c>
      <c r="BZ527">
        <f t="shared" si="335"/>
        <v>-23</v>
      </c>
      <c r="CA527">
        <f t="shared" si="336"/>
        <v>13</v>
      </c>
      <c r="CB527">
        <f t="shared" si="351"/>
        <v>-13.166666666666666</v>
      </c>
      <c r="CC527">
        <f t="shared" si="352"/>
        <v>-16.833333333333332</v>
      </c>
      <c r="CD527">
        <f t="shared" si="367"/>
        <v>4.8</v>
      </c>
      <c r="CE527" t="s">
        <v>121</v>
      </c>
      <c r="CF527" t="str">
        <f t="shared" si="368"/>
        <v>夏</v>
      </c>
      <c r="CG527" s="2">
        <v>11856958</v>
      </c>
      <c r="CH527" s="2">
        <v>117592</v>
      </c>
      <c r="CI527" s="2">
        <v>38037121264</v>
      </c>
      <c r="CJ527">
        <f t="shared" si="369"/>
        <v>36591150401</v>
      </c>
      <c r="CK527">
        <f t="shared" si="370"/>
        <v>36739758306</v>
      </c>
      <c r="CL527" s="2">
        <v>9.5714285714285712</v>
      </c>
      <c r="CM527" s="2">
        <v>1.4285714285714286</v>
      </c>
      <c r="CN527">
        <f t="shared" si="353"/>
        <v>11</v>
      </c>
      <c r="CO527">
        <f t="shared" si="356"/>
        <v>9.5714285714285712</v>
      </c>
      <c r="CP527">
        <f t="shared" si="357"/>
        <v>1.4285714285714286</v>
      </c>
      <c r="CQ527">
        <f t="shared" si="358"/>
        <v>11</v>
      </c>
      <c r="CR527">
        <f t="shared" si="354"/>
        <v>608</v>
      </c>
      <c r="CS527">
        <v>213</v>
      </c>
      <c r="CT527">
        <v>530106.34143426211</v>
      </c>
      <c r="CU527">
        <f t="shared" si="371"/>
        <v>530106.34143426211</v>
      </c>
    </row>
    <row r="528" spans="1:99" x14ac:dyDescent="0.55000000000000004">
      <c r="A528" s="1">
        <v>44372</v>
      </c>
      <c r="B528">
        <v>562</v>
      </c>
      <c r="C528">
        <v>171507</v>
      </c>
      <c r="D528">
        <v>2</v>
      </c>
      <c r="E528">
        <v>2218</v>
      </c>
      <c r="F528">
        <v>23.3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 t="str">
        <f t="shared" si="337"/>
        <v>金曜</v>
      </c>
      <c r="O528" t="s">
        <v>17</v>
      </c>
      <c r="P528" t="str">
        <f t="shared" si="338"/>
        <v>_平日</v>
      </c>
      <c r="Q528" t="str">
        <f t="shared" si="339"/>
        <v>_祝日でない</v>
      </c>
      <c r="R528" t="str">
        <f t="shared" si="340"/>
        <v>_平日</v>
      </c>
      <c r="S528" t="str">
        <f t="shared" si="341"/>
        <v>休日前日</v>
      </c>
      <c r="T528">
        <f t="shared" si="355"/>
        <v>570</v>
      </c>
      <c r="U528" t="str">
        <f t="shared" si="342"/>
        <v>金</v>
      </c>
      <c r="V528" t="str">
        <f t="shared" si="343"/>
        <v>週の後半</v>
      </c>
      <c r="W528" t="s">
        <v>33</v>
      </c>
      <c r="X528" t="str">
        <f t="shared" si="344"/>
        <v>週の後半</v>
      </c>
      <c r="Y528" s="3">
        <v>19</v>
      </c>
      <c r="Z528" s="3">
        <v>79</v>
      </c>
      <c r="AA528" s="2" t="s">
        <v>79</v>
      </c>
      <c r="AB528" s="3">
        <v>47596</v>
      </c>
      <c r="AC528" s="3">
        <v>165319</v>
      </c>
      <c r="AD528">
        <f t="shared" si="345"/>
        <v>368</v>
      </c>
      <c r="AE528" s="3">
        <v>1385</v>
      </c>
      <c r="AF528" s="3">
        <v>1347</v>
      </c>
      <c r="AG528" s="3">
        <v>38</v>
      </c>
      <c r="AH528" s="3">
        <v>995</v>
      </c>
      <c r="AI528" s="3">
        <v>917</v>
      </c>
      <c r="AJ528" s="3">
        <v>673</v>
      </c>
      <c r="AK528" s="3">
        <v>448</v>
      </c>
      <c r="AL528" s="3">
        <v>61</v>
      </c>
      <c r="AM528" s="3">
        <v>7328</v>
      </c>
      <c r="AN528" s="3">
        <v>1614</v>
      </c>
      <c r="AO528" s="3">
        <v>7650.3</v>
      </c>
      <c r="AP528" s="3">
        <v>0.05</v>
      </c>
      <c r="AQ528" s="3">
        <v>49</v>
      </c>
      <c r="AR528" s="3">
        <v>40.6</v>
      </c>
      <c r="AS528" s="3">
        <v>3.9</v>
      </c>
      <c r="AT528" s="3">
        <v>2.7</v>
      </c>
      <c r="AU528" s="2">
        <v>1010.6</v>
      </c>
      <c r="AV528" s="2">
        <v>8.8000000000000007</v>
      </c>
      <c r="AW528" s="2">
        <v>4.2499999999999991</v>
      </c>
      <c r="AX528">
        <f t="shared" si="346"/>
        <v>-8</v>
      </c>
      <c r="AY528" t="s">
        <v>82</v>
      </c>
      <c r="AZ528" s="3">
        <v>11761474</v>
      </c>
      <c r="BA528" s="3">
        <v>3408</v>
      </c>
      <c r="BB528">
        <v>40083103392</v>
      </c>
      <c r="BC528" t="s">
        <v>79</v>
      </c>
      <c r="BD528">
        <f t="shared" si="359"/>
        <v>22.8</v>
      </c>
      <c r="BE528">
        <f t="shared" si="360"/>
        <v>69</v>
      </c>
      <c r="BF528" t="str">
        <f t="shared" si="361"/>
        <v>あり</v>
      </c>
      <c r="BG528" t="str">
        <f t="shared" si="362"/>
        <v>_冬でない</v>
      </c>
      <c r="BH528">
        <f t="shared" si="363"/>
        <v>51464</v>
      </c>
      <c r="BI528" t="str">
        <f t="shared" si="364"/>
        <v>_なし</v>
      </c>
      <c r="BJ528" t="str">
        <f t="shared" si="347"/>
        <v>_なし</v>
      </c>
      <c r="BK528" t="str">
        <f t="shared" si="365"/>
        <v>_なし</v>
      </c>
      <c r="BL528">
        <f t="shared" si="366"/>
        <v>0.72499999999999998</v>
      </c>
      <c r="BM528">
        <f t="shared" si="348"/>
        <v>7776</v>
      </c>
      <c r="BN528">
        <f t="shared" si="349"/>
        <v>1675</v>
      </c>
      <c r="BO528">
        <f t="shared" si="350"/>
        <v>9451</v>
      </c>
      <c r="BP528">
        <v>-27</v>
      </c>
      <c r="BQ528">
        <v>5</v>
      </c>
      <c r="BR528">
        <v>-17</v>
      </c>
      <c r="BS528">
        <v>-29</v>
      </c>
      <c r="BT528">
        <v>-21</v>
      </c>
      <c r="BU528">
        <v>12</v>
      </c>
      <c r="BV528">
        <f t="shared" si="331"/>
        <v>-27</v>
      </c>
      <c r="BW528">
        <f t="shared" si="332"/>
        <v>3</v>
      </c>
      <c r="BX528">
        <f t="shared" si="333"/>
        <v>-16</v>
      </c>
      <c r="BY528">
        <f t="shared" si="334"/>
        <v>-31</v>
      </c>
      <c r="BZ528">
        <f t="shared" si="335"/>
        <v>-22</v>
      </c>
      <c r="CA528">
        <f t="shared" si="336"/>
        <v>12</v>
      </c>
      <c r="CB528">
        <f t="shared" si="351"/>
        <v>-12.833333333333334</v>
      </c>
      <c r="CC528">
        <f t="shared" si="352"/>
        <v>-13.5</v>
      </c>
      <c r="CD528">
        <f t="shared" si="367"/>
        <v>7.9</v>
      </c>
      <c r="CE528" t="s">
        <v>121</v>
      </c>
      <c r="CF528" t="str">
        <f t="shared" si="368"/>
        <v>夏</v>
      </c>
      <c r="CG528" s="2">
        <v>11809029</v>
      </c>
      <c r="CH528" s="2">
        <v>117764</v>
      </c>
      <c r="CI528" s="2">
        <v>40245170832</v>
      </c>
      <c r="CJ528">
        <f t="shared" si="369"/>
        <v>36368270930</v>
      </c>
      <c r="CK528">
        <f t="shared" si="370"/>
        <v>36516877195</v>
      </c>
      <c r="CL528" s="2">
        <v>9.5714285714285712</v>
      </c>
      <c r="CM528" s="2">
        <v>1.4285714285714286</v>
      </c>
      <c r="CN528">
        <f t="shared" si="353"/>
        <v>11</v>
      </c>
      <c r="CO528">
        <f t="shared" si="356"/>
        <v>9.5714285714285712</v>
      </c>
      <c r="CP528">
        <f t="shared" si="357"/>
        <v>1.4285714285714286</v>
      </c>
      <c r="CQ528">
        <f t="shared" si="358"/>
        <v>11</v>
      </c>
      <c r="CR528">
        <f t="shared" si="354"/>
        <v>559</v>
      </c>
      <c r="CS528">
        <v>213</v>
      </c>
      <c r="CT528">
        <v>530106.34143426211</v>
      </c>
      <c r="CU528">
        <f t="shared" si="371"/>
        <v>530106.34143426211</v>
      </c>
    </row>
    <row r="529" spans="1:99" x14ac:dyDescent="0.55000000000000004">
      <c r="A529" s="1">
        <v>44373</v>
      </c>
      <c r="B529">
        <v>534</v>
      </c>
      <c r="C529">
        <v>172041</v>
      </c>
      <c r="D529">
        <v>4</v>
      </c>
      <c r="E529">
        <v>2222</v>
      </c>
      <c r="F529">
        <v>24.2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 t="str">
        <f t="shared" si="337"/>
        <v>休日</v>
      </c>
      <c r="O529" t="s">
        <v>17</v>
      </c>
      <c r="P529" t="str">
        <f t="shared" si="338"/>
        <v>休日</v>
      </c>
      <c r="Q529" t="str">
        <f t="shared" si="339"/>
        <v>_祝日でない</v>
      </c>
      <c r="R529" t="str">
        <f t="shared" si="340"/>
        <v>休日</v>
      </c>
      <c r="S529" t="str">
        <f t="shared" si="341"/>
        <v>休日</v>
      </c>
      <c r="T529">
        <f t="shared" si="355"/>
        <v>562</v>
      </c>
      <c r="U529" t="str">
        <f t="shared" si="342"/>
        <v>土</v>
      </c>
      <c r="V529" t="str">
        <f t="shared" si="343"/>
        <v>週の後半</v>
      </c>
      <c r="W529" t="s">
        <v>33</v>
      </c>
      <c r="X529" t="str">
        <f t="shared" si="344"/>
        <v>週の後半</v>
      </c>
      <c r="Y529" s="3">
        <v>0</v>
      </c>
      <c r="Z529" s="3">
        <v>74</v>
      </c>
      <c r="AA529" s="2" t="s">
        <v>79</v>
      </c>
      <c r="AB529" s="3">
        <v>48449</v>
      </c>
      <c r="AC529" s="3">
        <v>165665</v>
      </c>
      <c r="AD529">
        <f t="shared" si="345"/>
        <v>346</v>
      </c>
      <c r="AE529" s="3">
        <v>1427</v>
      </c>
      <c r="AF529" s="3">
        <v>1390</v>
      </c>
      <c r="AG529" s="3">
        <v>37</v>
      </c>
      <c r="AH529" s="3">
        <v>1065</v>
      </c>
      <c r="AI529" s="3">
        <v>967</v>
      </c>
      <c r="AJ529" s="3">
        <v>695</v>
      </c>
      <c r="AK529" s="3">
        <v>267</v>
      </c>
      <c r="AL529" s="3">
        <v>34</v>
      </c>
      <c r="AM529" s="3">
        <v>4651</v>
      </c>
      <c r="AN529" s="3">
        <v>1050</v>
      </c>
      <c r="AO529" s="3">
        <v>7679.1</v>
      </c>
      <c r="AP529" s="3">
        <v>0.05</v>
      </c>
      <c r="AQ529" s="3">
        <v>47</v>
      </c>
      <c r="AR529" s="3">
        <v>41.6</v>
      </c>
      <c r="AS529" s="3">
        <v>4</v>
      </c>
      <c r="AT529" s="3">
        <v>2</v>
      </c>
      <c r="AU529" s="2">
        <v>1010.6</v>
      </c>
      <c r="AV529" s="2">
        <v>10</v>
      </c>
      <c r="AW529" s="2">
        <v>-24.733333333333331</v>
      </c>
      <c r="AX529">
        <f t="shared" si="346"/>
        <v>-28</v>
      </c>
      <c r="AY529" t="s">
        <v>82</v>
      </c>
      <c r="AZ529" s="3">
        <v>11713316</v>
      </c>
      <c r="BA529" s="3">
        <v>3620</v>
      </c>
      <c r="BB529">
        <v>42402203920</v>
      </c>
      <c r="BC529" t="s">
        <v>79</v>
      </c>
      <c r="BD529">
        <f t="shared" si="359"/>
        <v>20.3</v>
      </c>
      <c r="BE529">
        <f t="shared" si="360"/>
        <v>95</v>
      </c>
      <c r="BF529" t="str">
        <f t="shared" si="361"/>
        <v>あり</v>
      </c>
      <c r="BG529" t="str">
        <f t="shared" si="362"/>
        <v>_冬でない</v>
      </c>
      <c r="BH529">
        <f t="shared" si="363"/>
        <v>50234</v>
      </c>
      <c r="BI529" t="str">
        <f t="shared" si="364"/>
        <v>_なし</v>
      </c>
      <c r="BJ529" t="str">
        <f t="shared" si="347"/>
        <v>_なし</v>
      </c>
      <c r="BK529" t="str">
        <f t="shared" si="365"/>
        <v>_なし</v>
      </c>
      <c r="BL529">
        <f t="shared" si="366"/>
        <v>-27.091666666666669</v>
      </c>
      <c r="BM529">
        <f t="shared" si="348"/>
        <v>4918</v>
      </c>
      <c r="BN529">
        <f t="shared" si="349"/>
        <v>1084</v>
      </c>
      <c r="BO529">
        <f t="shared" si="350"/>
        <v>6002</v>
      </c>
      <c r="BP529">
        <v>-17</v>
      </c>
      <c r="BQ529">
        <v>10</v>
      </c>
      <c r="BR529">
        <v>-9</v>
      </c>
      <c r="BS529">
        <v>-22</v>
      </c>
      <c r="BT529">
        <v>-12</v>
      </c>
      <c r="BU529">
        <v>6</v>
      </c>
      <c r="BV529">
        <f t="shared" si="331"/>
        <v>-29</v>
      </c>
      <c r="BW529">
        <f t="shared" si="332"/>
        <v>6</v>
      </c>
      <c r="BX529">
        <f t="shared" si="333"/>
        <v>-12</v>
      </c>
      <c r="BY529">
        <f t="shared" si="334"/>
        <v>-32</v>
      </c>
      <c r="BZ529">
        <f t="shared" si="335"/>
        <v>-22</v>
      </c>
      <c r="CA529">
        <f t="shared" si="336"/>
        <v>13</v>
      </c>
      <c r="CB529">
        <f t="shared" si="351"/>
        <v>-7.333333333333333</v>
      </c>
      <c r="CC529">
        <f t="shared" si="352"/>
        <v>-12.666666666666666</v>
      </c>
      <c r="CD529">
        <f t="shared" si="367"/>
        <v>0</v>
      </c>
      <c r="CE529" t="s">
        <v>121</v>
      </c>
      <c r="CF529" t="str">
        <f t="shared" si="368"/>
        <v>夏</v>
      </c>
      <c r="CG529" s="2">
        <v>11760912</v>
      </c>
      <c r="CH529" s="2">
        <v>118069</v>
      </c>
      <c r="CI529" s="2">
        <v>42574501440</v>
      </c>
      <c r="CJ529">
        <f t="shared" si="369"/>
        <v>36971452492</v>
      </c>
      <c r="CK529">
        <f t="shared" si="370"/>
        <v>37129344044</v>
      </c>
      <c r="CL529" s="2">
        <v>9.5714285714285712</v>
      </c>
      <c r="CM529" s="2">
        <v>1.4285714285714286</v>
      </c>
      <c r="CN529">
        <f t="shared" si="353"/>
        <v>11</v>
      </c>
      <c r="CO529">
        <f t="shared" si="356"/>
        <v>9.5714285714285712</v>
      </c>
      <c r="CP529">
        <f t="shared" si="357"/>
        <v>1.4285714285714286</v>
      </c>
      <c r="CQ529">
        <f t="shared" si="358"/>
        <v>11</v>
      </c>
      <c r="CR529">
        <f t="shared" si="354"/>
        <v>551</v>
      </c>
      <c r="CS529">
        <v>213</v>
      </c>
      <c r="CT529">
        <v>530106.34143426211</v>
      </c>
      <c r="CU529">
        <f t="shared" si="371"/>
        <v>530106.34143426211</v>
      </c>
    </row>
    <row r="530" spans="1:99" x14ac:dyDescent="0.55000000000000004">
      <c r="A530" s="1">
        <v>44374</v>
      </c>
      <c r="B530">
        <v>386</v>
      </c>
      <c r="C530">
        <v>172427</v>
      </c>
      <c r="D530">
        <v>1</v>
      </c>
      <c r="E530">
        <v>2223</v>
      </c>
      <c r="F530">
        <v>23.7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 t="str">
        <f t="shared" si="337"/>
        <v>休日</v>
      </c>
      <c r="O530" t="s">
        <v>17</v>
      </c>
      <c r="P530" t="str">
        <f t="shared" si="338"/>
        <v>休日</v>
      </c>
      <c r="Q530" t="str">
        <f t="shared" si="339"/>
        <v>_祝日でない</v>
      </c>
      <c r="R530" t="str">
        <f t="shared" si="340"/>
        <v>休日</v>
      </c>
      <c r="S530" t="str">
        <f t="shared" si="341"/>
        <v>休日</v>
      </c>
      <c r="T530">
        <f t="shared" si="355"/>
        <v>534</v>
      </c>
      <c r="U530" t="str">
        <f t="shared" si="342"/>
        <v>日</v>
      </c>
      <c r="V530" t="str">
        <f t="shared" si="343"/>
        <v>_週の前半</v>
      </c>
      <c r="W530" t="s">
        <v>33</v>
      </c>
      <c r="X530" t="str">
        <f t="shared" si="344"/>
        <v>週の後半</v>
      </c>
      <c r="Y530" s="3">
        <v>0</v>
      </c>
      <c r="Z530" s="3">
        <v>78</v>
      </c>
      <c r="AA530" s="2" t="s">
        <v>79</v>
      </c>
      <c r="AB530" s="3">
        <v>46075</v>
      </c>
      <c r="AC530" s="3">
        <v>166069</v>
      </c>
      <c r="AD530">
        <f t="shared" si="345"/>
        <v>404</v>
      </c>
      <c r="AE530" s="3">
        <v>1449</v>
      </c>
      <c r="AF530" s="3">
        <v>1412</v>
      </c>
      <c r="AG530" s="3">
        <v>37</v>
      </c>
      <c r="AH530" s="3">
        <v>1133</v>
      </c>
      <c r="AI530" s="3">
        <v>988</v>
      </c>
      <c r="AJ530" s="3">
        <v>565</v>
      </c>
      <c r="AK530" s="3">
        <v>147</v>
      </c>
      <c r="AL530" s="3">
        <v>31</v>
      </c>
      <c r="AM530" s="3">
        <v>1720</v>
      </c>
      <c r="AN530" s="3">
        <v>620</v>
      </c>
      <c r="AO530" s="3">
        <v>7676.3</v>
      </c>
      <c r="AP530" s="3">
        <v>5.0999999999999997E-2</v>
      </c>
      <c r="AQ530" s="3">
        <v>62</v>
      </c>
      <c r="AR530" s="3">
        <v>44.9</v>
      </c>
      <c r="AS530" s="3">
        <v>0.8</v>
      </c>
      <c r="AT530" s="3">
        <v>2.1</v>
      </c>
      <c r="AU530" s="2">
        <v>1007</v>
      </c>
      <c r="AV530" s="2">
        <v>10</v>
      </c>
      <c r="AW530" s="2">
        <v>-12.15</v>
      </c>
      <c r="AX530">
        <f t="shared" si="346"/>
        <v>-148</v>
      </c>
      <c r="AY530" t="s">
        <v>82</v>
      </c>
      <c r="AZ530" s="3">
        <v>11664333</v>
      </c>
      <c r="BA530" s="3">
        <v>3749</v>
      </c>
      <c r="BB530">
        <v>43729584417</v>
      </c>
      <c r="BC530" t="s">
        <v>79</v>
      </c>
      <c r="BD530">
        <f t="shared" si="359"/>
        <v>22.8</v>
      </c>
      <c r="BE530">
        <f t="shared" si="360"/>
        <v>85</v>
      </c>
      <c r="BF530" t="str">
        <f t="shared" si="361"/>
        <v>あり</v>
      </c>
      <c r="BG530" t="str">
        <f t="shared" si="362"/>
        <v>_冬でない</v>
      </c>
      <c r="BH530">
        <f t="shared" si="363"/>
        <v>45447</v>
      </c>
      <c r="BI530" t="str">
        <f t="shared" si="364"/>
        <v>_なし</v>
      </c>
      <c r="BJ530" t="str">
        <f t="shared" si="347"/>
        <v>_なし</v>
      </c>
      <c r="BK530" t="str">
        <f t="shared" si="365"/>
        <v>_なし</v>
      </c>
      <c r="BL530">
        <f t="shared" si="366"/>
        <v>-3.3416666666666663</v>
      </c>
      <c r="BM530">
        <f t="shared" si="348"/>
        <v>1867</v>
      </c>
      <c r="BN530">
        <f t="shared" si="349"/>
        <v>651</v>
      </c>
      <c r="BO530">
        <f t="shared" si="350"/>
        <v>2518</v>
      </c>
      <c r="BP530">
        <v>-21</v>
      </c>
      <c r="BQ530">
        <v>1</v>
      </c>
      <c r="BR530">
        <v>-19</v>
      </c>
      <c r="BS530">
        <v>-29</v>
      </c>
      <c r="BT530">
        <v>-10</v>
      </c>
      <c r="BU530">
        <v>6</v>
      </c>
      <c r="BV530">
        <f t="shared" si="331"/>
        <v>-28</v>
      </c>
      <c r="BW530">
        <f t="shared" si="332"/>
        <v>-4</v>
      </c>
      <c r="BX530">
        <f t="shared" si="333"/>
        <v>-54</v>
      </c>
      <c r="BY530">
        <f t="shared" si="334"/>
        <v>-31</v>
      </c>
      <c r="BZ530">
        <f t="shared" si="335"/>
        <v>-14</v>
      </c>
      <c r="CA530">
        <f t="shared" si="336"/>
        <v>10</v>
      </c>
      <c r="CB530">
        <f t="shared" si="351"/>
        <v>-12</v>
      </c>
      <c r="CC530">
        <f t="shared" si="352"/>
        <v>-20.166666666666668</v>
      </c>
      <c r="CD530">
        <f t="shared" si="367"/>
        <v>1</v>
      </c>
      <c r="CE530" t="s">
        <v>121</v>
      </c>
      <c r="CF530" t="str">
        <f t="shared" si="368"/>
        <v>夏</v>
      </c>
      <c r="CG530" s="2">
        <v>11712782</v>
      </c>
      <c r="CH530" s="2">
        <v>117620</v>
      </c>
      <c r="CI530" s="2">
        <v>43911219718</v>
      </c>
      <c r="CJ530">
        <f t="shared" si="369"/>
        <v>36636143491</v>
      </c>
      <c r="CK530">
        <f t="shared" si="370"/>
        <v>36789507893</v>
      </c>
      <c r="CL530" s="2">
        <v>9.5714285714285712</v>
      </c>
      <c r="CM530" s="2">
        <v>1.4285714285714286</v>
      </c>
      <c r="CN530">
        <f t="shared" si="353"/>
        <v>11</v>
      </c>
      <c r="CO530">
        <f t="shared" si="356"/>
        <v>9.5714285714285712</v>
      </c>
      <c r="CP530">
        <f t="shared" si="357"/>
        <v>1.4285714285714286</v>
      </c>
      <c r="CQ530">
        <f t="shared" si="358"/>
        <v>11</v>
      </c>
      <c r="CR530">
        <f t="shared" si="354"/>
        <v>523</v>
      </c>
      <c r="CS530">
        <v>213</v>
      </c>
      <c r="CT530">
        <v>530106.34143426211</v>
      </c>
      <c r="CU530">
        <f t="shared" si="371"/>
        <v>530106.34143426211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covid19_tokyo_daily_last_modifi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清水龍廣</dc:creator>
  <cp:lastModifiedBy>81808</cp:lastModifiedBy>
  <dcterms:created xsi:type="dcterms:W3CDTF">2021-07-07T05:00:20Z</dcterms:created>
  <dcterms:modified xsi:type="dcterms:W3CDTF">2021-07-19T15:45:14Z</dcterms:modified>
</cp:coreProperties>
</file>